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never" codeName="ThisWorkbook" defaultThemeVersion="124226"/>
  <mc:AlternateContent xmlns:mc="http://schemas.openxmlformats.org/markup-compatibility/2006">
    <mc:Choice Requires="x15">
      <x15ac:absPath xmlns:x15ac="http://schemas.microsoft.com/office/spreadsheetml/2010/11/ac" url="https://inspirationsseniorliving-my.sharepoint.com/personal/rstewart_rscint_com/Documents/Documents/A NEBRASKA/"/>
    </mc:Choice>
  </mc:AlternateContent>
  <xr:revisionPtr revIDLastSave="0" documentId="8_{977F381D-33BE-444C-A498-74D6F5A90DF5}" xr6:coauthVersionLast="47" xr6:coauthVersionMax="47" xr10:uidLastSave="{00000000-0000-0000-0000-000000000000}"/>
  <bookViews>
    <workbookView xWindow="-110" yWindow="-110" windowWidth="25180" windowHeight="16140" tabRatio="961" firstSheet="3" activeTab="6" xr2:uid="{00000000-000D-0000-FFFF-FFFF00000000}"/>
  </bookViews>
  <sheets>
    <sheet name="Hidden Tab" sheetId="34" state="veryHidden" r:id="rId1"/>
    <sheet name="tab guide" sheetId="37" state="veryHidden" r:id="rId2"/>
    <sheet name="instruction guide" sheetId="36" state="veryHidden" r:id="rId3"/>
    <sheet name="0-Instructions" sheetId="11" r:id="rId4"/>
    <sheet name="1-Status Summary" sheetId="31" r:id="rId5"/>
    <sheet name="2-Budget JUSTIFY" sheetId="17" r:id="rId6"/>
    <sheet name="3-Budget + REVISE" sheetId="8" r:id="rId7"/>
    <sheet name="4-EXPENSE 1st Period" sheetId="1" state="hidden" r:id="rId8"/>
    <sheet name=" 5-EXPENSE 2nd Period" sheetId="5" state="hidden" r:id="rId9"/>
    <sheet name="6-EXPENSE 3rd Period" sheetId="6" state="hidden" r:id="rId10"/>
    <sheet name=" 7-EXPENSE 4th Period" sheetId="7" state="hidden" r:id="rId11"/>
    <sheet name=" 8-EXPENSE 5th Period" sheetId="19" state="hidden" r:id="rId12"/>
    <sheet name=" 9-EXPENSE 6th Period" sheetId="20" state="hidden" r:id="rId13"/>
    <sheet name=" 10-EXPENSE 7th Period" sheetId="21" state="hidden" r:id="rId14"/>
    <sheet name=" 11-EXPENSE 8th Period" sheetId="22" state="hidden" r:id="rId15"/>
    <sheet name=" 12-EXPENSE 9th Period" sheetId="27" state="hidden" r:id="rId16"/>
    <sheet name=" 13-EXPENSE 10th Period" sheetId="28" state="hidden" r:id="rId17"/>
    <sheet name=" 14-EXPENSE 11th Period" sheetId="29" state="hidden" r:id="rId18"/>
    <sheet name=" 15-EXPENSE 12th Period" sheetId="30" state="hidden" r:id="rId19"/>
    <sheet name="16-Personnel Calc" sheetId="18" r:id="rId20"/>
    <sheet name="17-Travel Calc" sheetId="35" r:id="rId21"/>
    <sheet name="18-Supply Calc" sheetId="26" r:id="rId22"/>
    <sheet name="19-Indirect Calc" sheetId="13" r:id="rId23"/>
    <sheet name="20-Match Calc" sheetId="14" r:id="rId24"/>
    <sheet name="21-Program Income Tracker" sheetId="15" r:id="rId25"/>
    <sheet name="22-Supplemental Support" sheetId="24" r:id="rId26"/>
    <sheet name="Funding Streams" sheetId="38" r:id="rId27"/>
    <sheet name="Background" sheetId="23" state="veryHidden" r:id="rId28"/>
  </sheets>
  <externalReferences>
    <externalReference r:id="rId29"/>
  </externalReferences>
  <definedNames>
    <definedName name="Amount_total" localSheetId="20">'17-Travel Calc'!$P$22:$P$23,'17-Travel Calc'!$P$21</definedName>
    <definedName name="Association_to_work_plan" localSheetId="20">'17-Travel Calc'!#REF!,'17-Travel Calc'!#REF!</definedName>
    <definedName name="Cost_justification" localSheetId="20">'17-Travel Calc'!$Q$22:$Q$23,'17-Travel Calc'!$Q$21:$Q$23</definedName>
    <definedName name="DATA_01">'[1]4th Qtr'!#REF!</definedName>
    <definedName name="DATA_02">'[1]4th Qtr'!#REF!</definedName>
    <definedName name="DATA_03">'[1]4th Qtr'!#REF!</definedName>
    <definedName name="DATA_04">'[1]4th Qtr'!#REF!</definedName>
    <definedName name="DATA_05">'[1]4th Qtr'!#REF!</definedName>
    <definedName name="Days___per_trip" localSheetId="20">'17-Travel Calc'!$E$22:$E$23,'17-Travel Calc'!$E$21</definedName>
    <definedName name="IntroPrintArea">#REF!</definedName>
    <definedName name="Item_number" localSheetId="20">'17-Travel Calc'!$A$22:$A$23,'17-Travel Calc'!$A$21:$A$23</definedName>
    <definedName name="Location_and_trip_name" localSheetId="20">'17-Travel Calc'!$B$22:$B$23,'17-Travel Calc'!$B$21:$B$23</definedName>
    <definedName name="Lodging_rate_w__tax___per_night" localSheetId="20">'17-Travel Calc'!$K$22:$K$23,'17-Travel Calc'!$K$21:$K$23</definedName>
    <definedName name="Look1Area">#REF!</definedName>
    <definedName name="Look2Area">#REF!</definedName>
    <definedName name="Look3Area">#REF!</definedName>
    <definedName name="Look4Area">#REF!</definedName>
    <definedName name="Look5Area">#REF!</definedName>
    <definedName name="Mileage_rate__per_mile" localSheetId="20">'17-Travel Calc'!$H$22:$H$23,'17-Travel Calc'!$H$21</definedName>
    <definedName name="Nights___per_trip" localSheetId="20">'17-Travel Calc'!$F$22:$F$23,'17-Travel Calc'!$F$21:$F$23</definedName>
    <definedName name="People___per_trip" localSheetId="20">'17-Travel Calc'!$D$22:$D$23,'17-Travel Calc'!$D$21</definedName>
    <definedName name="Per_diem_rate__per_day" localSheetId="20">'17-Travel Calc'!$M$22:$M$23,'17-Travel Calc'!$M$21</definedName>
    <definedName name="_xlnm.Print_Area" localSheetId="13">' 10-EXPENSE 7th Period'!$B$1:$AE$138</definedName>
    <definedName name="_xlnm.Print_Area" localSheetId="14">' 11-EXPENSE 8th Period'!$B$1:$AE$138</definedName>
    <definedName name="_xlnm.Print_Area" localSheetId="15">' 12-EXPENSE 9th Period'!$B$1:$AE$138</definedName>
    <definedName name="_xlnm.Print_Area" localSheetId="16">' 13-EXPENSE 10th Period'!$B$1:$AE$138</definedName>
    <definedName name="_xlnm.Print_Area" localSheetId="17">' 14-EXPENSE 11th Period'!$B$1:$AE$138</definedName>
    <definedName name="_xlnm.Print_Area" localSheetId="18">' 15-EXPENSE 12th Period'!$B$1:$AF$138</definedName>
    <definedName name="_xlnm.Print_Area" localSheetId="8">' 5-EXPENSE 2nd Period'!$B$1:$AE$138</definedName>
    <definedName name="_xlnm.Print_Area" localSheetId="10">' 7-EXPENSE 4th Period'!$B$1:$AE$138</definedName>
    <definedName name="_xlnm.Print_Area" localSheetId="11">' 8-EXPENSE 5th Period'!$B$1:$AE$138</definedName>
    <definedName name="_xlnm.Print_Area" localSheetId="12">' 9-EXPENSE 6th Period'!$B$1:$AE$138</definedName>
    <definedName name="_xlnm.Print_Area" localSheetId="19">'16-Personnel Calc'!$A$1:$O$49</definedName>
    <definedName name="_xlnm.Print_Area" localSheetId="22">'19-Indirect Calc'!$A$1:$R$69</definedName>
    <definedName name="_xlnm.Print_Area" localSheetId="4">'1-Status Summary'!$A$1:$R$60</definedName>
    <definedName name="_xlnm.Print_Area" localSheetId="23">'20-Match Calc'!$A$1:$W$70</definedName>
    <definedName name="_xlnm.Print_Area" localSheetId="5">'2-Budget JUSTIFY'!$A$1:$T$127</definedName>
    <definedName name="_xlnm.Print_Area" localSheetId="6">'3-Budget + REVISE'!$B$1:$X$141</definedName>
    <definedName name="_xlnm.Print_Area" localSheetId="7">'4-EXPENSE 1st Period'!$B$1:$AE$138</definedName>
    <definedName name="_xlnm.Print_Area" localSheetId="9">'6-EXPENSE 3rd Period'!$B$1:$AE$138</definedName>
    <definedName name="_xlnm.Print_Titles" localSheetId="13">' 10-EXPENSE 7th Period'!$16:$16</definedName>
    <definedName name="_xlnm.Print_Titles" localSheetId="14">' 11-EXPENSE 8th Period'!$16:$16</definedName>
    <definedName name="_xlnm.Print_Titles" localSheetId="15">' 12-EXPENSE 9th Period'!$16:$16</definedName>
    <definedName name="_xlnm.Print_Titles" localSheetId="16">' 13-EXPENSE 10th Period'!$16:$16</definedName>
    <definedName name="_xlnm.Print_Titles" localSheetId="17">' 14-EXPENSE 11th Period'!$16:$16</definedName>
    <definedName name="_xlnm.Print_Titles" localSheetId="18">' 15-EXPENSE 12th Period'!$16:$16</definedName>
    <definedName name="_xlnm.Print_Titles" localSheetId="8">' 5-EXPENSE 2nd Period'!$16:$16</definedName>
    <definedName name="_xlnm.Print_Titles" localSheetId="10">' 7-EXPENSE 4th Period'!$16:$16</definedName>
    <definedName name="_xlnm.Print_Titles" localSheetId="11">' 8-EXPENSE 5th Period'!$16:$16</definedName>
    <definedName name="_xlnm.Print_Titles" localSheetId="12">' 9-EXPENSE 6th Period'!$16:$16</definedName>
    <definedName name="_xlnm.Print_Titles" localSheetId="20">'17-Travel Calc'!$21:$21</definedName>
    <definedName name="_xlnm.Print_Titles" localSheetId="5">'2-Budget JUSTIFY'!$1:$4</definedName>
    <definedName name="_xlnm.Print_Titles" localSheetId="6">'3-Budget + REVISE'!$1:$7</definedName>
    <definedName name="_xlnm.Print_Titles" localSheetId="7">'4-EXPENSE 1st Period'!$16:$16</definedName>
    <definedName name="_xlnm.Print_Titles" localSheetId="9">'6-EXPENSE 3rd Period'!$16:$16</definedName>
    <definedName name="state" localSheetId="20">#REF!</definedName>
    <definedName name="state">'1-Status Summary'!#REF!</definedName>
    <definedName name="Supported_organization" localSheetId="20">'17-Travel Calc'!#REF!,'17-Travel Calc'!#REF!</definedName>
    <definedName name="TemplatePrintArea">'[1]4th Qtr'!#REF!</definedName>
    <definedName name="Total_airfare__per_person" localSheetId="20">'17-Travel Calc'!$J$22:$J$23,'17-Travel Calc'!$J$21:$J$23</definedName>
    <definedName name="Total_mileage" localSheetId="20">'17-Travel Calc'!$G$22:$G$23,'17-Travel Calc'!$G$21:$G$23</definedName>
    <definedName name="Total_number_of_trips" localSheetId="20">'17-Travel Calc'!#REF!,'17-Travel Calc'!#REF!</definedName>
    <definedName name="Total_other_travel_costs" localSheetId="20">'17-Travel Calc'!$O$22:$O$23,'17-Travel Calc'!$O$21</definedName>
    <definedName name="Travel_type" localSheetId="20">'17-Travel Calc'!#REF!,'17-Travel Calc'!#REF!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 i="1" l="1"/>
  <c r="F19" i="1"/>
  <c r="F55" i="30"/>
  <c r="F33" i="30"/>
  <c r="F98" i="27"/>
  <c r="F87" i="27"/>
  <c r="F53" i="27"/>
  <c r="F54" i="27"/>
  <c r="F55" i="27"/>
  <c r="F32" i="27"/>
  <c r="F33" i="1"/>
  <c r="F34" i="1"/>
  <c r="O58" i="31"/>
  <c r="O54" i="31"/>
  <c r="O53" i="31"/>
  <c r="O52" i="31"/>
  <c r="O51" i="31"/>
  <c r="O50" i="31"/>
  <c r="O49" i="31"/>
  <c r="O48" i="31"/>
  <c r="AG18" i="30"/>
  <c r="AG19" i="30"/>
  <c r="AG20" i="30"/>
  <c r="AG21" i="30"/>
  <c r="AG22" i="30"/>
  <c r="AG23" i="30"/>
  <c r="AG24" i="30"/>
  <c r="AG25" i="30"/>
  <c r="AG26" i="30"/>
  <c r="AG27" i="30"/>
  <c r="AG28" i="30"/>
  <c r="AG29" i="30"/>
  <c r="AG30" i="30"/>
  <c r="AG31" i="30"/>
  <c r="AG32" i="30"/>
  <c r="AG33" i="30"/>
  <c r="AG35" i="30"/>
  <c r="AG36" i="30"/>
  <c r="AG37" i="30"/>
  <c r="AG38" i="30"/>
  <c r="AG39" i="30"/>
  <c r="AG41" i="30"/>
  <c r="AG42" i="30"/>
  <c r="AG43" i="30"/>
  <c r="AG44" i="30"/>
  <c r="AG45" i="30"/>
  <c r="AG46" i="30"/>
  <c r="AG47" i="30"/>
  <c r="AG48" i="30"/>
  <c r="AG49" i="30"/>
  <c r="AG50" i="30"/>
  <c r="AG51" i="30"/>
  <c r="AG52" i="30"/>
  <c r="AG53" i="30"/>
  <c r="AG54" i="30"/>
  <c r="AG55"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7" i="30"/>
  <c r="AG88" i="30"/>
  <c r="AG89" i="30"/>
  <c r="AG90" i="30"/>
  <c r="AG91" i="30"/>
  <c r="AG92" i="30"/>
  <c r="AG93" i="30"/>
  <c r="AG94" i="30"/>
  <c r="AG95" i="30"/>
  <c r="AG98" i="30"/>
  <c r="AG99" i="30"/>
  <c r="AG100" i="30"/>
  <c r="AG101" i="30"/>
  <c r="AG102" i="30"/>
  <c r="AG103" i="30"/>
  <c r="AG104" i="30"/>
  <c r="AG105" i="30"/>
  <c r="AG106" i="30"/>
  <c r="AG109" i="30"/>
  <c r="AG110" i="30"/>
  <c r="AG111" i="30"/>
  <c r="AG112" i="30"/>
  <c r="AG113" i="30"/>
  <c r="AG114" i="30"/>
  <c r="AG115" i="30"/>
  <c r="AG116" i="30"/>
  <c r="AG117" i="30"/>
  <c r="AG120" i="30"/>
  <c r="AG121" i="30"/>
  <c r="AG122" i="30"/>
  <c r="AG123" i="30"/>
  <c r="AG124" i="30"/>
  <c r="AG125" i="30"/>
  <c r="AG126" i="30"/>
  <c r="AG127" i="30"/>
  <c r="AG128" i="30"/>
  <c r="AG129" i="30"/>
  <c r="AG130" i="30"/>
  <c r="AF131" i="29"/>
  <c r="AF130" i="29"/>
  <c r="AF129" i="29"/>
  <c r="AF128" i="29"/>
  <c r="AF127" i="29"/>
  <c r="AF126" i="29"/>
  <c r="AF125" i="29"/>
  <c r="AF124" i="29"/>
  <c r="AF123" i="29"/>
  <c r="AF122" i="29"/>
  <c r="AF121" i="29"/>
  <c r="AF120" i="29"/>
  <c r="AF119" i="29"/>
  <c r="AF118" i="29"/>
  <c r="AF117" i="29"/>
  <c r="AF116" i="29"/>
  <c r="AF115" i="29"/>
  <c r="AF114" i="29"/>
  <c r="AF113" i="29"/>
  <c r="AF112" i="29"/>
  <c r="AF111" i="29"/>
  <c r="AF110" i="29"/>
  <c r="AF109" i="29"/>
  <c r="AF108" i="29"/>
  <c r="AF107" i="29"/>
  <c r="AF106" i="29"/>
  <c r="AF105" i="29"/>
  <c r="AF104" i="29"/>
  <c r="AF103" i="29"/>
  <c r="AF102" i="29"/>
  <c r="AF101" i="29"/>
  <c r="AF100" i="29"/>
  <c r="AF99" i="29"/>
  <c r="AF98" i="29"/>
  <c r="AF97" i="29"/>
  <c r="AF96" i="29"/>
  <c r="AF95" i="29"/>
  <c r="AF94" i="29"/>
  <c r="AF93" i="29"/>
  <c r="AF92" i="29"/>
  <c r="AF91" i="29"/>
  <c r="AF90" i="29"/>
  <c r="AF89" i="29"/>
  <c r="AF88" i="29"/>
  <c r="AF87" i="29"/>
  <c r="AF86" i="29"/>
  <c r="AF85" i="29"/>
  <c r="AF84" i="29"/>
  <c r="AF83" i="29"/>
  <c r="AF82" i="29"/>
  <c r="AF81" i="29"/>
  <c r="AF80" i="29"/>
  <c r="AF79" i="29"/>
  <c r="AF78" i="29"/>
  <c r="AF77" i="29"/>
  <c r="AF76" i="29"/>
  <c r="AF75" i="29"/>
  <c r="AF74" i="29"/>
  <c r="AF73" i="29"/>
  <c r="AF72" i="29"/>
  <c r="AF71" i="29"/>
  <c r="AF70" i="29"/>
  <c r="AF69" i="29"/>
  <c r="AF68" i="29"/>
  <c r="AF67" i="29"/>
  <c r="AF66" i="29"/>
  <c r="AF65" i="29"/>
  <c r="AF64" i="29"/>
  <c r="AF63" i="29"/>
  <c r="AF62" i="29"/>
  <c r="AF61" i="29"/>
  <c r="AF60" i="29"/>
  <c r="AF59" i="29"/>
  <c r="AF58" i="29"/>
  <c r="AF57" i="29"/>
  <c r="AF56" i="29"/>
  <c r="AF55" i="29"/>
  <c r="AF54" i="29"/>
  <c r="AF53" i="29"/>
  <c r="AF52" i="29"/>
  <c r="AF51" i="29"/>
  <c r="AF50" i="29"/>
  <c r="AF49" i="29"/>
  <c r="AF48" i="29"/>
  <c r="AF47" i="29"/>
  <c r="AF46" i="29"/>
  <c r="AF45" i="29"/>
  <c r="AF44" i="29"/>
  <c r="AF43" i="29"/>
  <c r="AF42" i="29"/>
  <c r="AF41" i="29"/>
  <c r="AF40" i="29"/>
  <c r="AF39" i="29"/>
  <c r="AF38" i="29"/>
  <c r="AF37" i="29"/>
  <c r="AF36" i="29"/>
  <c r="AF35" i="29"/>
  <c r="AF34" i="29"/>
  <c r="AF33" i="29"/>
  <c r="AF32" i="29"/>
  <c r="AF31" i="29"/>
  <c r="AF30" i="29"/>
  <c r="AF29" i="29"/>
  <c r="AF28" i="29"/>
  <c r="AF27" i="29"/>
  <c r="AF26" i="29"/>
  <c r="AF25" i="29"/>
  <c r="AF24" i="29"/>
  <c r="AF23" i="29"/>
  <c r="AF22" i="29"/>
  <c r="AF21" i="29"/>
  <c r="AF20" i="29"/>
  <c r="AF19" i="29"/>
  <c r="AF18" i="29"/>
  <c r="AF17" i="29"/>
  <c r="AF131" i="28"/>
  <c r="AF130" i="28"/>
  <c r="AF129" i="28"/>
  <c r="AF128" i="28"/>
  <c r="AF127" i="28"/>
  <c r="AF126" i="28"/>
  <c r="AF125" i="28"/>
  <c r="AF124" i="28"/>
  <c r="AF123" i="28"/>
  <c r="AF122" i="28"/>
  <c r="AF121" i="28"/>
  <c r="AF120" i="28"/>
  <c r="AF119" i="28"/>
  <c r="AF118" i="28"/>
  <c r="AF117" i="28"/>
  <c r="AF116" i="28"/>
  <c r="AF115" i="28"/>
  <c r="AF114" i="28"/>
  <c r="AF113" i="28"/>
  <c r="AF112" i="28"/>
  <c r="AF111" i="28"/>
  <c r="AF110" i="28"/>
  <c r="AF109" i="28"/>
  <c r="AF108" i="28"/>
  <c r="AF107" i="28"/>
  <c r="AF106" i="28"/>
  <c r="AF105" i="28"/>
  <c r="AF104" i="28"/>
  <c r="AF103" i="28"/>
  <c r="AF102" i="28"/>
  <c r="AF101" i="28"/>
  <c r="AF100" i="28"/>
  <c r="AF99" i="28"/>
  <c r="AF98" i="28"/>
  <c r="AF97" i="28"/>
  <c r="AF96" i="28"/>
  <c r="AF95" i="28"/>
  <c r="AF94" i="28"/>
  <c r="AF93" i="28"/>
  <c r="AF92" i="28"/>
  <c r="AF91" i="28"/>
  <c r="AF90" i="28"/>
  <c r="AF89" i="28"/>
  <c r="AF88" i="28"/>
  <c r="AF87" i="28"/>
  <c r="AF86" i="28"/>
  <c r="AF85" i="28"/>
  <c r="AF84" i="28"/>
  <c r="AF83" i="28"/>
  <c r="AF82" i="28"/>
  <c r="AF81" i="28"/>
  <c r="AF80" i="28"/>
  <c r="AF79" i="28"/>
  <c r="AF78" i="28"/>
  <c r="AF77" i="28"/>
  <c r="AF76" i="28"/>
  <c r="AF75" i="28"/>
  <c r="AF74" i="28"/>
  <c r="AF73" i="28"/>
  <c r="AF72" i="28"/>
  <c r="AF71" i="28"/>
  <c r="AF70" i="28"/>
  <c r="AF69" i="28"/>
  <c r="AF68" i="28"/>
  <c r="AF67" i="28"/>
  <c r="AF66" i="28"/>
  <c r="AF65" i="28"/>
  <c r="AF64" i="28"/>
  <c r="AF63" i="28"/>
  <c r="AF62" i="28"/>
  <c r="AF61" i="28"/>
  <c r="AF60" i="28"/>
  <c r="AF59" i="28"/>
  <c r="AF58" i="28"/>
  <c r="AF57" i="28"/>
  <c r="AF56" i="28"/>
  <c r="AF55" i="28"/>
  <c r="AF54" i="28"/>
  <c r="AF53" i="28"/>
  <c r="AF52" i="28"/>
  <c r="AF51" i="28"/>
  <c r="AF50" i="28"/>
  <c r="AF49" i="28"/>
  <c r="AF48" i="28"/>
  <c r="AF47" i="28"/>
  <c r="AF46" i="28"/>
  <c r="AF45" i="28"/>
  <c r="AF44" i="28"/>
  <c r="AF43" i="28"/>
  <c r="AF42" i="28"/>
  <c r="AF41" i="28"/>
  <c r="AF40" i="28"/>
  <c r="AF39" i="28"/>
  <c r="AF38" i="28"/>
  <c r="AF37" i="28"/>
  <c r="AF36" i="28"/>
  <c r="AF35" i="28"/>
  <c r="AF34" i="28"/>
  <c r="AF33" i="28"/>
  <c r="AF32" i="28"/>
  <c r="AF31" i="28"/>
  <c r="AF30" i="28"/>
  <c r="AF29" i="28"/>
  <c r="AF28" i="28"/>
  <c r="AF27" i="28"/>
  <c r="AF26" i="28"/>
  <c r="AF25" i="28"/>
  <c r="AF24" i="28"/>
  <c r="AF23" i="28"/>
  <c r="AF22" i="28"/>
  <c r="AF21" i="28"/>
  <c r="AF20" i="28"/>
  <c r="AF19" i="28"/>
  <c r="AF18" i="28"/>
  <c r="AF17" i="28"/>
  <c r="AF130" i="27"/>
  <c r="AF129" i="27"/>
  <c r="AF128" i="27"/>
  <c r="AF127" i="27"/>
  <c r="AF126" i="27"/>
  <c r="AF125" i="27"/>
  <c r="AF124" i="27"/>
  <c r="AF123" i="27"/>
  <c r="AF122" i="27"/>
  <c r="AF121" i="27"/>
  <c r="AF120" i="27"/>
  <c r="AF119" i="27"/>
  <c r="AF118" i="27"/>
  <c r="AF117" i="27"/>
  <c r="AF116" i="27"/>
  <c r="AF115" i="27"/>
  <c r="AF114" i="27"/>
  <c r="AF113" i="27"/>
  <c r="AF112" i="27"/>
  <c r="AF111" i="27"/>
  <c r="AF110" i="27"/>
  <c r="AF109" i="27"/>
  <c r="AF108" i="27"/>
  <c r="AF107" i="27"/>
  <c r="AF106" i="27"/>
  <c r="AF105" i="27"/>
  <c r="AF104" i="27"/>
  <c r="AF103" i="27"/>
  <c r="AF102" i="27"/>
  <c r="AF101" i="27"/>
  <c r="AF100" i="27"/>
  <c r="AF99" i="27"/>
  <c r="AF98" i="27"/>
  <c r="AF95" i="27"/>
  <c r="AF94" i="27"/>
  <c r="AF93" i="27"/>
  <c r="AF92" i="27"/>
  <c r="AF91" i="27"/>
  <c r="AF90" i="27"/>
  <c r="AF89" i="27"/>
  <c r="AF88" i="27"/>
  <c r="AF87" i="27"/>
  <c r="AF84" i="27"/>
  <c r="AF83" i="27"/>
  <c r="AF82" i="27"/>
  <c r="AF81" i="27"/>
  <c r="AF80" i="27"/>
  <c r="AF79" i="27"/>
  <c r="AF78" i="27"/>
  <c r="AF77" i="27"/>
  <c r="AF76" i="27"/>
  <c r="AF75" i="27"/>
  <c r="AF74" i="27"/>
  <c r="AF73" i="27"/>
  <c r="AF72" i="27"/>
  <c r="AF71" i="27"/>
  <c r="AF70" i="27"/>
  <c r="AF69" i="27"/>
  <c r="AF68" i="27"/>
  <c r="AF67" i="27"/>
  <c r="AF66" i="27"/>
  <c r="AF65" i="27"/>
  <c r="AF64" i="27"/>
  <c r="AF63" i="27"/>
  <c r="AF62" i="27"/>
  <c r="AF61" i="27"/>
  <c r="AF60" i="27"/>
  <c r="AF59" i="27"/>
  <c r="AF58" i="27"/>
  <c r="AF55" i="27"/>
  <c r="AF54" i="27"/>
  <c r="AF53" i="27"/>
  <c r="AF52" i="27"/>
  <c r="AF51" i="27"/>
  <c r="AF50" i="27"/>
  <c r="AF49" i="27"/>
  <c r="AF48" i="27"/>
  <c r="AF47" i="27"/>
  <c r="AF46" i="27"/>
  <c r="AF45" i="27"/>
  <c r="AF44" i="27"/>
  <c r="AF43" i="27"/>
  <c r="AF42" i="27"/>
  <c r="AF41" i="27"/>
  <c r="AF39" i="27"/>
  <c r="AF38" i="27"/>
  <c r="AF37" i="27"/>
  <c r="AF36" i="27"/>
  <c r="AF35" i="27"/>
  <c r="AF32" i="27"/>
  <c r="AF31" i="27"/>
  <c r="AF30" i="27"/>
  <c r="AF29" i="27"/>
  <c r="AF28" i="27"/>
  <c r="AF27" i="27"/>
  <c r="AF26" i="27"/>
  <c r="AF25" i="27"/>
  <c r="AF24" i="27"/>
  <c r="AF23" i="27"/>
  <c r="AF22" i="27"/>
  <c r="AF21" i="27"/>
  <c r="AF20" i="27"/>
  <c r="AF19" i="27"/>
  <c r="AF18" i="27"/>
  <c r="AF131" i="22"/>
  <c r="AF130" i="22"/>
  <c r="AF129" i="22"/>
  <c r="AF128" i="22"/>
  <c r="AF127" i="22"/>
  <c r="AF126" i="22"/>
  <c r="AF125" i="22"/>
  <c r="AF124" i="22"/>
  <c r="AF123" i="22"/>
  <c r="AF122" i="22"/>
  <c r="AF121" i="22"/>
  <c r="AF120" i="22"/>
  <c r="AF119" i="22"/>
  <c r="AF118" i="22"/>
  <c r="AF117" i="22"/>
  <c r="AF116" i="22"/>
  <c r="AF115" i="22"/>
  <c r="AF114" i="22"/>
  <c r="AF113" i="22"/>
  <c r="AF112" i="22"/>
  <c r="AF111" i="22"/>
  <c r="AF110" i="22"/>
  <c r="AF109" i="22"/>
  <c r="AF108" i="22"/>
  <c r="AF107" i="22"/>
  <c r="AF106" i="22"/>
  <c r="AF105" i="22"/>
  <c r="AF104" i="22"/>
  <c r="AF103" i="22"/>
  <c r="AF102" i="22"/>
  <c r="AF101" i="22"/>
  <c r="AF100" i="22"/>
  <c r="AF99" i="22"/>
  <c r="AF98" i="22"/>
  <c r="AF97" i="22"/>
  <c r="AF96" i="22"/>
  <c r="AF95" i="22"/>
  <c r="AF94" i="22"/>
  <c r="AF93" i="22"/>
  <c r="AF92" i="22"/>
  <c r="AF91" i="22"/>
  <c r="AF90" i="22"/>
  <c r="AF89" i="22"/>
  <c r="AF88" i="22"/>
  <c r="AF87" i="22"/>
  <c r="AF86" i="22"/>
  <c r="AF85" i="22"/>
  <c r="AF84" i="22"/>
  <c r="AF83" i="22"/>
  <c r="AF82" i="22"/>
  <c r="AF81" i="22"/>
  <c r="AF80" i="22"/>
  <c r="AF79" i="22"/>
  <c r="AF78" i="22"/>
  <c r="AF77" i="22"/>
  <c r="AF76" i="22"/>
  <c r="AF75" i="22"/>
  <c r="AF74" i="22"/>
  <c r="AF73" i="22"/>
  <c r="AF72" i="22"/>
  <c r="AF71" i="22"/>
  <c r="AF70" i="22"/>
  <c r="AF69" i="22"/>
  <c r="AF68" i="22"/>
  <c r="AF67" i="22"/>
  <c r="AF66" i="22"/>
  <c r="AF65" i="22"/>
  <c r="AF64" i="22"/>
  <c r="AF63" i="22"/>
  <c r="AF62" i="22"/>
  <c r="AF61" i="22"/>
  <c r="AF60" i="22"/>
  <c r="AF59" i="22"/>
  <c r="AF58" i="22"/>
  <c r="AF57" i="22"/>
  <c r="AF56" i="22"/>
  <c r="AF55" i="22"/>
  <c r="AF54" i="22"/>
  <c r="AF53" i="22"/>
  <c r="AF52" i="22"/>
  <c r="AF51" i="22"/>
  <c r="AF50" i="22"/>
  <c r="AF49" i="22"/>
  <c r="AF48" i="22"/>
  <c r="AF47" i="22"/>
  <c r="AF46" i="22"/>
  <c r="AF45" i="22"/>
  <c r="AF44" i="22"/>
  <c r="AF43" i="22"/>
  <c r="AF42" i="22"/>
  <c r="AF41" i="22"/>
  <c r="AF40" i="22"/>
  <c r="AF39" i="22"/>
  <c r="AF38" i="22"/>
  <c r="AF37" i="22"/>
  <c r="AF36" i="22"/>
  <c r="AF35" i="22"/>
  <c r="AF34" i="22"/>
  <c r="AF33" i="22"/>
  <c r="AF32" i="22"/>
  <c r="AF31" i="22"/>
  <c r="AF30" i="22"/>
  <c r="AF29" i="22"/>
  <c r="AF28" i="22"/>
  <c r="AF27" i="22"/>
  <c r="AF26" i="22"/>
  <c r="AF25" i="22"/>
  <c r="AF24" i="22"/>
  <c r="AF23" i="22"/>
  <c r="AF22" i="22"/>
  <c r="AF21" i="22"/>
  <c r="AF20" i="22"/>
  <c r="AF19" i="22"/>
  <c r="AF18" i="22"/>
  <c r="AF17" i="22"/>
  <c r="AF131" i="21"/>
  <c r="AF130" i="21"/>
  <c r="AF129" i="21"/>
  <c r="AF128" i="21"/>
  <c r="AF127" i="21"/>
  <c r="AF126" i="21"/>
  <c r="AF125" i="21"/>
  <c r="AF124" i="21"/>
  <c r="AF123" i="21"/>
  <c r="AF122" i="21"/>
  <c r="AF121" i="21"/>
  <c r="AF120" i="21"/>
  <c r="AF119" i="21"/>
  <c r="AF118" i="21"/>
  <c r="AF117" i="21"/>
  <c r="AF116" i="21"/>
  <c r="AF115" i="21"/>
  <c r="AF114" i="21"/>
  <c r="AF113" i="21"/>
  <c r="AF112" i="21"/>
  <c r="AF111" i="21"/>
  <c r="AF110" i="21"/>
  <c r="AF109" i="21"/>
  <c r="AF108" i="21"/>
  <c r="AF107" i="21"/>
  <c r="AF106" i="21"/>
  <c r="AF105" i="21"/>
  <c r="AF104" i="21"/>
  <c r="AF103" i="21"/>
  <c r="AF102" i="21"/>
  <c r="AF101" i="21"/>
  <c r="AF100" i="21"/>
  <c r="AF99" i="21"/>
  <c r="AF98" i="21"/>
  <c r="AF97" i="21"/>
  <c r="AF96" i="21"/>
  <c r="AF95" i="21"/>
  <c r="AF94" i="21"/>
  <c r="AF93" i="21"/>
  <c r="AF92" i="21"/>
  <c r="AF91" i="21"/>
  <c r="AF90" i="21"/>
  <c r="AF89" i="21"/>
  <c r="AF88" i="21"/>
  <c r="AF87" i="21"/>
  <c r="AF86" i="21"/>
  <c r="AF85" i="21"/>
  <c r="AF84" i="21"/>
  <c r="AF83" i="21"/>
  <c r="AF82" i="21"/>
  <c r="AF81" i="21"/>
  <c r="AF80" i="21"/>
  <c r="AF79" i="21"/>
  <c r="AF78" i="21"/>
  <c r="AF77" i="21"/>
  <c r="AF76" i="21"/>
  <c r="AF75" i="21"/>
  <c r="AF74" i="21"/>
  <c r="AF73" i="21"/>
  <c r="AF72" i="21"/>
  <c r="AF71" i="21"/>
  <c r="AF70" i="21"/>
  <c r="AF69" i="21"/>
  <c r="AF68" i="21"/>
  <c r="AF67" i="21"/>
  <c r="AF66" i="21"/>
  <c r="AF65" i="21"/>
  <c r="AF64" i="21"/>
  <c r="AF63" i="21"/>
  <c r="AF62" i="21"/>
  <c r="AF61" i="21"/>
  <c r="AF60" i="21"/>
  <c r="AF59" i="21"/>
  <c r="AF58" i="21"/>
  <c r="AF57" i="21"/>
  <c r="AF56" i="21"/>
  <c r="AF55" i="21"/>
  <c r="AF54" i="21"/>
  <c r="AF53" i="21"/>
  <c r="AF52" i="21"/>
  <c r="AF51" i="21"/>
  <c r="AF50" i="21"/>
  <c r="AF49" i="21"/>
  <c r="AF48" i="21"/>
  <c r="AF47" i="21"/>
  <c r="AF46" i="21"/>
  <c r="AF45" i="21"/>
  <c r="AF44" i="21"/>
  <c r="AF43" i="21"/>
  <c r="AF42" i="21"/>
  <c r="AF41" i="21"/>
  <c r="AF40" i="21"/>
  <c r="AF39" i="21"/>
  <c r="AF38" i="21"/>
  <c r="AF37" i="21"/>
  <c r="AF36" i="21"/>
  <c r="AF35" i="21"/>
  <c r="AF34" i="21"/>
  <c r="AF33" i="21"/>
  <c r="AF32" i="21"/>
  <c r="AF31" i="21"/>
  <c r="AF30" i="21"/>
  <c r="AF29" i="21"/>
  <c r="AF28" i="21"/>
  <c r="AF27" i="21"/>
  <c r="AF26" i="21"/>
  <c r="AF25" i="21"/>
  <c r="AF24" i="21"/>
  <c r="AF23" i="21"/>
  <c r="AF22" i="21"/>
  <c r="AF21" i="21"/>
  <c r="AF20" i="21"/>
  <c r="AF19" i="21"/>
  <c r="AF18" i="21"/>
  <c r="AF17" i="21"/>
  <c r="AF131" i="20"/>
  <c r="AF130" i="20"/>
  <c r="AF129" i="20"/>
  <c r="AF128" i="20"/>
  <c r="AF127" i="20"/>
  <c r="AF126" i="20"/>
  <c r="AF125" i="20"/>
  <c r="AF124" i="20"/>
  <c r="AF123" i="20"/>
  <c r="AF122" i="20"/>
  <c r="AF121" i="20"/>
  <c r="AF120" i="20"/>
  <c r="AF119" i="20"/>
  <c r="AF118" i="20"/>
  <c r="AF117" i="20"/>
  <c r="AF116" i="20"/>
  <c r="AF115" i="20"/>
  <c r="AF114" i="20"/>
  <c r="AF113" i="20"/>
  <c r="AF112" i="20"/>
  <c r="AF111" i="20"/>
  <c r="AF110" i="20"/>
  <c r="AF109" i="20"/>
  <c r="AF108" i="20"/>
  <c r="AF107" i="20"/>
  <c r="AF106" i="20"/>
  <c r="AF105" i="20"/>
  <c r="AF104" i="20"/>
  <c r="AF103" i="20"/>
  <c r="AF102" i="20"/>
  <c r="AF101" i="20"/>
  <c r="AF100" i="20"/>
  <c r="AF99" i="20"/>
  <c r="AF98" i="20"/>
  <c r="AF97" i="20"/>
  <c r="AF96" i="20"/>
  <c r="AF95" i="20"/>
  <c r="AF94" i="20"/>
  <c r="AF93" i="20"/>
  <c r="AF92" i="20"/>
  <c r="AF91" i="20"/>
  <c r="AF90" i="20"/>
  <c r="AF89" i="20"/>
  <c r="AF88" i="20"/>
  <c r="AF87" i="20"/>
  <c r="AF86" i="20"/>
  <c r="AF85" i="20"/>
  <c r="AF84" i="20"/>
  <c r="AF83" i="20"/>
  <c r="AF82" i="20"/>
  <c r="AF81" i="20"/>
  <c r="AF80" i="20"/>
  <c r="AF79" i="20"/>
  <c r="AF78" i="20"/>
  <c r="AF77" i="20"/>
  <c r="AF76" i="20"/>
  <c r="AF75" i="20"/>
  <c r="AF74" i="20"/>
  <c r="AF73" i="20"/>
  <c r="AF72" i="20"/>
  <c r="AF71" i="20"/>
  <c r="AF70" i="20"/>
  <c r="AF69" i="20"/>
  <c r="AF68" i="20"/>
  <c r="AF67" i="20"/>
  <c r="AF66" i="20"/>
  <c r="AF65" i="20"/>
  <c r="AF64" i="20"/>
  <c r="AF63" i="20"/>
  <c r="AF62" i="20"/>
  <c r="AF61" i="20"/>
  <c r="AF60" i="20"/>
  <c r="AF59" i="20"/>
  <c r="AF58" i="20"/>
  <c r="AF57" i="20"/>
  <c r="AF56" i="20"/>
  <c r="AF55" i="20"/>
  <c r="AF54" i="20"/>
  <c r="AF53" i="20"/>
  <c r="AF52" i="20"/>
  <c r="AF51" i="20"/>
  <c r="AF50" i="20"/>
  <c r="AF49" i="20"/>
  <c r="AF48" i="20"/>
  <c r="AF47" i="20"/>
  <c r="AF46" i="20"/>
  <c r="AF45" i="20"/>
  <c r="AF44" i="20"/>
  <c r="AF43" i="20"/>
  <c r="AF42" i="20"/>
  <c r="AF41" i="20"/>
  <c r="AF40" i="20"/>
  <c r="AF39" i="20"/>
  <c r="AF38" i="20"/>
  <c r="AF37" i="20"/>
  <c r="AF36" i="20"/>
  <c r="AF35" i="20"/>
  <c r="AF34" i="20"/>
  <c r="AF33" i="20"/>
  <c r="AF32" i="20"/>
  <c r="AF31" i="20"/>
  <c r="AF30" i="20"/>
  <c r="AF29" i="20"/>
  <c r="AF28" i="20"/>
  <c r="AF27" i="20"/>
  <c r="AF26" i="20"/>
  <c r="AF25" i="20"/>
  <c r="AF24" i="20"/>
  <c r="AF23" i="20"/>
  <c r="AF22" i="20"/>
  <c r="AF21" i="20"/>
  <c r="AF20" i="20"/>
  <c r="AF19" i="20"/>
  <c r="AF18" i="20"/>
  <c r="AF17" i="20"/>
  <c r="AF131" i="19"/>
  <c r="AF130" i="19"/>
  <c r="AF129" i="19"/>
  <c r="AF128" i="19"/>
  <c r="AF127" i="19"/>
  <c r="AF126" i="19"/>
  <c r="AF125" i="19"/>
  <c r="AF124" i="19"/>
  <c r="AF123" i="19"/>
  <c r="AF122" i="19"/>
  <c r="AF121" i="19"/>
  <c r="AF120" i="19"/>
  <c r="AF119" i="19"/>
  <c r="AF118" i="19"/>
  <c r="AF117" i="19"/>
  <c r="AF116" i="19"/>
  <c r="AF115" i="19"/>
  <c r="AF114" i="19"/>
  <c r="AF113" i="19"/>
  <c r="AF112" i="19"/>
  <c r="AF111" i="19"/>
  <c r="AF110" i="19"/>
  <c r="AF109" i="19"/>
  <c r="AF108" i="19"/>
  <c r="AF107" i="19"/>
  <c r="AF106" i="19"/>
  <c r="AF105" i="19"/>
  <c r="AF104" i="19"/>
  <c r="AF103" i="19"/>
  <c r="AF102" i="19"/>
  <c r="AF101" i="19"/>
  <c r="AF100" i="19"/>
  <c r="AF99" i="19"/>
  <c r="AF98" i="19"/>
  <c r="AF97" i="19"/>
  <c r="AF96" i="19"/>
  <c r="AF95" i="19"/>
  <c r="AF94" i="19"/>
  <c r="AF93" i="19"/>
  <c r="AF92" i="19"/>
  <c r="AF91" i="19"/>
  <c r="AF90" i="19"/>
  <c r="AF89" i="19"/>
  <c r="AF88" i="19"/>
  <c r="AF87" i="19"/>
  <c r="AF86" i="19"/>
  <c r="AF85" i="19"/>
  <c r="AF84" i="19"/>
  <c r="AF83" i="19"/>
  <c r="AF82" i="19"/>
  <c r="AF81" i="19"/>
  <c r="AF80" i="19"/>
  <c r="AF79" i="19"/>
  <c r="AF78" i="19"/>
  <c r="AF77" i="19"/>
  <c r="AF76" i="19"/>
  <c r="AF75" i="19"/>
  <c r="AF74" i="19"/>
  <c r="AF73" i="19"/>
  <c r="AF72" i="19"/>
  <c r="AF71" i="19"/>
  <c r="AF70" i="19"/>
  <c r="AF69" i="19"/>
  <c r="AF68" i="19"/>
  <c r="AF67" i="19"/>
  <c r="AF66" i="19"/>
  <c r="AF65" i="19"/>
  <c r="AF64" i="19"/>
  <c r="AF63" i="19"/>
  <c r="AF62" i="19"/>
  <c r="AF61" i="19"/>
  <c r="AF60" i="19"/>
  <c r="AF59" i="19"/>
  <c r="AF58" i="19"/>
  <c r="AF57" i="19"/>
  <c r="AF56" i="19"/>
  <c r="AF55" i="19"/>
  <c r="AF54" i="19"/>
  <c r="AF53" i="19"/>
  <c r="AF52" i="19"/>
  <c r="AF51" i="19"/>
  <c r="AF50" i="19"/>
  <c r="AF49" i="19"/>
  <c r="AF48" i="19"/>
  <c r="AF47" i="19"/>
  <c r="AF46" i="19"/>
  <c r="AF45" i="19"/>
  <c r="AF44" i="19"/>
  <c r="AF43" i="19"/>
  <c r="AF42" i="19"/>
  <c r="AF41" i="19"/>
  <c r="AF40" i="19"/>
  <c r="AF39" i="19"/>
  <c r="AF38" i="19"/>
  <c r="AF37" i="19"/>
  <c r="AF36" i="19"/>
  <c r="AF35" i="19"/>
  <c r="AF34" i="19"/>
  <c r="AF33" i="19"/>
  <c r="AF32" i="19"/>
  <c r="AF31" i="19"/>
  <c r="AF30" i="19"/>
  <c r="AF29" i="19"/>
  <c r="AF28" i="19"/>
  <c r="AF27" i="19"/>
  <c r="AF26" i="19"/>
  <c r="AF25" i="19"/>
  <c r="AF24" i="19"/>
  <c r="AF23" i="19"/>
  <c r="AF22" i="19"/>
  <c r="AF21" i="19"/>
  <c r="AF20" i="19"/>
  <c r="AF19" i="19"/>
  <c r="AF18" i="19"/>
  <c r="AF17" i="19"/>
  <c r="AF130" i="7"/>
  <c r="AF129" i="7"/>
  <c r="AF128" i="7"/>
  <c r="AF127" i="7"/>
  <c r="AF126" i="7"/>
  <c r="AF125" i="7"/>
  <c r="AF124" i="7"/>
  <c r="AF123" i="7"/>
  <c r="AF122" i="7"/>
  <c r="AF121" i="7"/>
  <c r="AF120" i="7"/>
  <c r="AF119" i="7"/>
  <c r="AF118" i="7"/>
  <c r="AF117" i="7"/>
  <c r="AF116" i="7"/>
  <c r="AF115" i="7"/>
  <c r="AF114" i="7"/>
  <c r="AF113" i="7"/>
  <c r="AF112" i="7"/>
  <c r="AF111" i="7"/>
  <c r="AF110" i="7"/>
  <c r="AF109" i="7"/>
  <c r="AF108" i="7"/>
  <c r="AF107" i="7"/>
  <c r="AF106" i="7"/>
  <c r="AF105" i="7"/>
  <c r="AF104" i="7"/>
  <c r="AF103" i="7"/>
  <c r="AF102" i="7"/>
  <c r="AF101" i="7"/>
  <c r="AF100" i="7"/>
  <c r="AF99" i="7"/>
  <c r="AF98" i="7"/>
  <c r="AF97" i="7"/>
  <c r="AF96" i="7"/>
  <c r="AF95" i="7"/>
  <c r="AF94" i="7"/>
  <c r="AF93" i="7"/>
  <c r="AF92" i="7"/>
  <c r="AF91" i="7"/>
  <c r="AF90" i="7"/>
  <c r="AF89" i="7"/>
  <c r="AF88" i="7"/>
  <c r="AF87" i="7"/>
  <c r="AF86" i="7"/>
  <c r="AF85" i="7"/>
  <c r="AF84" i="7"/>
  <c r="AF83" i="7"/>
  <c r="AF82" i="7"/>
  <c r="AF81" i="7"/>
  <c r="AF80" i="7"/>
  <c r="AF79" i="7"/>
  <c r="AF78" i="7"/>
  <c r="AF77" i="7"/>
  <c r="AF76" i="7"/>
  <c r="AF75" i="7"/>
  <c r="AF74" i="7"/>
  <c r="AF73" i="7"/>
  <c r="AF72" i="7"/>
  <c r="AF71" i="7"/>
  <c r="AF70" i="7"/>
  <c r="AF69" i="7"/>
  <c r="AF68" i="7"/>
  <c r="AF67" i="7"/>
  <c r="AF66" i="7"/>
  <c r="AF65" i="7"/>
  <c r="AF64" i="7"/>
  <c r="AF63" i="7"/>
  <c r="AF62" i="7"/>
  <c r="AF61" i="7"/>
  <c r="AF60" i="7"/>
  <c r="AF59" i="7"/>
  <c r="AF58" i="7"/>
  <c r="AF57" i="7"/>
  <c r="AF56" i="7"/>
  <c r="AF55" i="7"/>
  <c r="AF54" i="7"/>
  <c r="AF53" i="7"/>
  <c r="AF52" i="7"/>
  <c r="AF51" i="7"/>
  <c r="AF50" i="7"/>
  <c r="AF49" i="7"/>
  <c r="AF48" i="7"/>
  <c r="AF47" i="7"/>
  <c r="AF46" i="7"/>
  <c r="AF45" i="7"/>
  <c r="AF44" i="7"/>
  <c r="AF43" i="7"/>
  <c r="AF42" i="7"/>
  <c r="AF41" i="7"/>
  <c r="AF40" i="7"/>
  <c r="AF39" i="7"/>
  <c r="AF38" i="7"/>
  <c r="AF37" i="7"/>
  <c r="AF36" i="7"/>
  <c r="AF35" i="7"/>
  <c r="AF34" i="7"/>
  <c r="AF33" i="7"/>
  <c r="AF32" i="7"/>
  <c r="AF31" i="7"/>
  <c r="AF30" i="7"/>
  <c r="AF29" i="7"/>
  <c r="AF28" i="7"/>
  <c r="AF27" i="7"/>
  <c r="AF26" i="7"/>
  <c r="AF25" i="7"/>
  <c r="AF24" i="7"/>
  <c r="AF23" i="7"/>
  <c r="AF22" i="7"/>
  <c r="AF20" i="7"/>
  <c r="AF19" i="7"/>
  <c r="AF18" i="7"/>
  <c r="AF131" i="6"/>
  <c r="AF130" i="6"/>
  <c r="AF129" i="6"/>
  <c r="AF128" i="6"/>
  <c r="AF127" i="6"/>
  <c r="AF126" i="6"/>
  <c r="AF125" i="6"/>
  <c r="AF124" i="6"/>
  <c r="AF123" i="6"/>
  <c r="AF122" i="6"/>
  <c r="AF121" i="6"/>
  <c r="AF120" i="6"/>
  <c r="AF119" i="6"/>
  <c r="AF118" i="6"/>
  <c r="AF117" i="6"/>
  <c r="AF116" i="6"/>
  <c r="AF115" i="6"/>
  <c r="AF114" i="6"/>
  <c r="AF113" i="6"/>
  <c r="AF112" i="6"/>
  <c r="AF111" i="6"/>
  <c r="AF110" i="6"/>
  <c r="AF109" i="6"/>
  <c r="AF108"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F83" i="6"/>
  <c r="AF82" i="6"/>
  <c r="AF81" i="6"/>
  <c r="AF80" i="6"/>
  <c r="AF79" i="6"/>
  <c r="AF78" i="6"/>
  <c r="AF77" i="6"/>
  <c r="AF76" i="6"/>
  <c r="AF75" i="6"/>
  <c r="AF74" i="6"/>
  <c r="AF73" i="6"/>
  <c r="AF72" i="6"/>
  <c r="AF71" i="6"/>
  <c r="AF70" i="6"/>
  <c r="AF69" i="6"/>
  <c r="AF68" i="6"/>
  <c r="AF67" i="6"/>
  <c r="AF66" i="6"/>
  <c r="AF65" i="6"/>
  <c r="AF64" i="6"/>
  <c r="AF63" i="6"/>
  <c r="AF62" i="6"/>
  <c r="AF61" i="6"/>
  <c r="AF60" i="6"/>
  <c r="AF59" i="6"/>
  <c r="AF58" i="6"/>
  <c r="AF57" i="6"/>
  <c r="AF56" i="6"/>
  <c r="AF55" i="6"/>
  <c r="AF54" i="6"/>
  <c r="AF53" i="6"/>
  <c r="AF52" i="6"/>
  <c r="AF51" i="6"/>
  <c r="AF50" i="6"/>
  <c r="AF49" i="6"/>
  <c r="AF48" i="6"/>
  <c r="AF47" i="6"/>
  <c r="AF46" i="6"/>
  <c r="AF45" i="6"/>
  <c r="AF44" i="6"/>
  <c r="AF43" i="6"/>
  <c r="AF42" i="6"/>
  <c r="AF41" i="6"/>
  <c r="AF40" i="6"/>
  <c r="AF39" i="6"/>
  <c r="AF38" i="6"/>
  <c r="AF37" i="6"/>
  <c r="AF36" i="6"/>
  <c r="AF35" i="6"/>
  <c r="AF34" i="6"/>
  <c r="AF33" i="6"/>
  <c r="AF32" i="6"/>
  <c r="AF31" i="6"/>
  <c r="AF30" i="6"/>
  <c r="AF29" i="6"/>
  <c r="AF28" i="6"/>
  <c r="AF27" i="6"/>
  <c r="AF26" i="6"/>
  <c r="AF25" i="6"/>
  <c r="AF24" i="6"/>
  <c r="AF23" i="6"/>
  <c r="AF22" i="6"/>
  <c r="AF21" i="6"/>
  <c r="AF20" i="6"/>
  <c r="AF19" i="6"/>
  <c r="AF18" i="6"/>
  <c r="AF17" i="6"/>
  <c r="AF131" i="5"/>
  <c r="AF130" i="5"/>
  <c r="AF129" i="5"/>
  <c r="AF128" i="5"/>
  <c r="AF127" i="5"/>
  <c r="AF126" i="5"/>
  <c r="AF125" i="5"/>
  <c r="AF124" i="5"/>
  <c r="AF123" i="5"/>
  <c r="AF122" i="5"/>
  <c r="AF121" i="5"/>
  <c r="AF120" i="5"/>
  <c r="AF119" i="5"/>
  <c r="AF118" i="5"/>
  <c r="AF117" i="5"/>
  <c r="AF116" i="5"/>
  <c r="AF115" i="5"/>
  <c r="AF114"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F82" i="5"/>
  <c r="AF81" i="5"/>
  <c r="AF80" i="5"/>
  <c r="AF79" i="5"/>
  <c r="AF78" i="5"/>
  <c r="AF77" i="5"/>
  <c r="AF76" i="5"/>
  <c r="AF75" i="5"/>
  <c r="AF74" i="5"/>
  <c r="AF73" i="5"/>
  <c r="AF72" i="5"/>
  <c r="AF71" i="5"/>
  <c r="AF70" i="5"/>
  <c r="AF69" i="5"/>
  <c r="AF68" i="5"/>
  <c r="AF67" i="5"/>
  <c r="AF66" i="5"/>
  <c r="AF65" i="5"/>
  <c r="AF64" i="5"/>
  <c r="AF63" i="5"/>
  <c r="AF62" i="5"/>
  <c r="AF61" i="5"/>
  <c r="AF60" i="5"/>
  <c r="AF59" i="5"/>
  <c r="AF58" i="5"/>
  <c r="AF57" i="5"/>
  <c r="AF56" i="5"/>
  <c r="AF55" i="5"/>
  <c r="AF54" i="5"/>
  <c r="AF53" i="5"/>
  <c r="AF52" i="5"/>
  <c r="AF51" i="5"/>
  <c r="AF50" i="5"/>
  <c r="AF49" i="5"/>
  <c r="AF48" i="5"/>
  <c r="AF47" i="5"/>
  <c r="AF46" i="5"/>
  <c r="AF45" i="5"/>
  <c r="AF44" i="5"/>
  <c r="AF43" i="5"/>
  <c r="AF42" i="5"/>
  <c r="AF41" i="5"/>
  <c r="AF40" i="5"/>
  <c r="AF39" i="5"/>
  <c r="AF38" i="5"/>
  <c r="AF37" i="5"/>
  <c r="AF36" i="5"/>
  <c r="AF35" i="5"/>
  <c r="AF34" i="5"/>
  <c r="AF33" i="5"/>
  <c r="AF32" i="5"/>
  <c r="AF31" i="5"/>
  <c r="AF30" i="5"/>
  <c r="AF29" i="5"/>
  <c r="AF28" i="5"/>
  <c r="AF27" i="5"/>
  <c r="AF26" i="5"/>
  <c r="AF25" i="5"/>
  <c r="AF24" i="5"/>
  <c r="AF23" i="5"/>
  <c r="AF22" i="5"/>
  <c r="AF21" i="5"/>
  <c r="AF20" i="5"/>
  <c r="AF19" i="5"/>
  <c r="AF18" i="5"/>
  <c r="AF17" i="5"/>
  <c r="AE18" i="1"/>
  <c r="AA47" i="34"/>
  <c r="AA48" i="34"/>
  <c r="AA49" i="34"/>
  <c r="AA50" i="34"/>
  <c r="AA51" i="34"/>
  <c r="AB51" i="34"/>
  <c r="AC51" i="34"/>
  <c r="AD51" i="34"/>
  <c r="AF51" i="34"/>
  <c r="AG51" i="34"/>
  <c r="AA52" i="34"/>
  <c r="J44" i="31"/>
  <c r="K44" i="31"/>
  <c r="L44" i="31"/>
  <c r="M44" i="31"/>
  <c r="N44" i="31"/>
  <c r="O44" i="31"/>
  <c r="P44" i="31"/>
  <c r="Q44" i="31"/>
  <c r="E56" i="31" l="1"/>
  <c r="F56" i="31"/>
  <c r="H56" i="31"/>
  <c r="I56" i="31"/>
  <c r="J56" i="31"/>
  <c r="K56" i="31"/>
  <c r="M56" i="31"/>
  <c r="N56" i="31"/>
  <c r="F121" i="17"/>
  <c r="C47" i="31" s="1"/>
  <c r="F45" i="31"/>
  <c r="N59" i="31"/>
  <c r="N58" i="31"/>
  <c r="N55" i="31"/>
  <c r="N54" i="31"/>
  <c r="N53" i="31"/>
  <c r="N52" i="31"/>
  <c r="N51" i="31"/>
  <c r="N50" i="31"/>
  <c r="N49" i="31"/>
  <c r="N48" i="31"/>
  <c r="N47" i="31"/>
  <c r="N46" i="31"/>
  <c r="N45" i="31"/>
  <c r="M52" i="31"/>
  <c r="M59" i="31"/>
  <c r="M58" i="31"/>
  <c r="M55" i="31"/>
  <c r="M54" i="31"/>
  <c r="M53" i="31"/>
  <c r="M51" i="31"/>
  <c r="M50" i="31"/>
  <c r="M49" i="31"/>
  <c r="M48" i="31"/>
  <c r="M47" i="31"/>
  <c r="M46" i="31"/>
  <c r="M45" i="31"/>
  <c r="L59" i="31"/>
  <c r="L55" i="31"/>
  <c r="L53" i="31"/>
  <c r="L52" i="31"/>
  <c r="L51" i="31"/>
  <c r="L49" i="31"/>
  <c r="K59" i="31"/>
  <c r="K58" i="31"/>
  <c r="K55" i="31"/>
  <c r="K54" i="31"/>
  <c r="K53" i="31"/>
  <c r="K52" i="31"/>
  <c r="K51" i="31"/>
  <c r="K50" i="31"/>
  <c r="K49" i="31"/>
  <c r="K48" i="31"/>
  <c r="K47" i="31"/>
  <c r="K46" i="31"/>
  <c r="K45" i="31"/>
  <c r="J59" i="31"/>
  <c r="J58" i="31"/>
  <c r="J55" i="31"/>
  <c r="J54" i="31"/>
  <c r="J53" i="31"/>
  <c r="J52" i="31"/>
  <c r="J51" i="31"/>
  <c r="J50" i="31"/>
  <c r="J49" i="31"/>
  <c r="J48" i="31"/>
  <c r="J47" i="31"/>
  <c r="J46" i="31"/>
  <c r="J45" i="31"/>
  <c r="I59" i="31"/>
  <c r="I58" i="31"/>
  <c r="I55" i="31"/>
  <c r="I54" i="31"/>
  <c r="I53" i="31"/>
  <c r="I52" i="31"/>
  <c r="I51" i="31"/>
  <c r="I50" i="31"/>
  <c r="I49" i="31"/>
  <c r="I48" i="31"/>
  <c r="I47" i="31"/>
  <c r="I46" i="31"/>
  <c r="I45" i="31"/>
  <c r="H59" i="31"/>
  <c r="H58" i="31"/>
  <c r="H55" i="31"/>
  <c r="H54" i="31"/>
  <c r="H53" i="31"/>
  <c r="H52" i="31"/>
  <c r="H51" i="31"/>
  <c r="H50" i="31"/>
  <c r="H49" i="31"/>
  <c r="H48" i="31"/>
  <c r="H47" i="31"/>
  <c r="H46" i="31"/>
  <c r="H45" i="31"/>
  <c r="G59" i="31"/>
  <c r="G58" i="31"/>
  <c r="G55" i="31"/>
  <c r="G54" i="31"/>
  <c r="G53" i="31"/>
  <c r="G52" i="31"/>
  <c r="G51" i="31"/>
  <c r="G50" i="31"/>
  <c r="G49" i="31"/>
  <c r="G48" i="31"/>
  <c r="G47" i="31"/>
  <c r="F59" i="31"/>
  <c r="F58" i="31"/>
  <c r="F55" i="31"/>
  <c r="F54" i="31"/>
  <c r="F53" i="31"/>
  <c r="F52" i="31"/>
  <c r="F51" i="31"/>
  <c r="F50" i="31"/>
  <c r="F49" i="31"/>
  <c r="F48" i="31"/>
  <c r="F47" i="31"/>
  <c r="G46" i="31"/>
  <c r="F46" i="31"/>
  <c r="E58" i="31"/>
  <c r="D58" i="31"/>
  <c r="E59" i="31"/>
  <c r="E55" i="31"/>
  <c r="E54" i="31"/>
  <c r="E53" i="31"/>
  <c r="E52" i="31"/>
  <c r="E51" i="31"/>
  <c r="E50" i="31"/>
  <c r="E49" i="31"/>
  <c r="E48" i="31"/>
  <c r="E47" i="31"/>
  <c r="E46" i="31"/>
  <c r="E45" i="31"/>
  <c r="D55" i="31"/>
  <c r="D54" i="31"/>
  <c r="D53" i="31"/>
  <c r="D52" i="31"/>
  <c r="D51" i="31"/>
  <c r="D50" i="31"/>
  <c r="D49" i="31"/>
  <c r="D47" i="31"/>
  <c r="D46" i="31"/>
  <c r="E44" i="31"/>
  <c r="F44" i="31"/>
  <c r="G44" i="31"/>
  <c r="H44" i="31"/>
  <c r="I44" i="31"/>
  <c r="D44" i="31"/>
  <c r="Q16" i="30"/>
  <c r="R16" i="30"/>
  <c r="S16" i="30"/>
  <c r="T16" i="30"/>
  <c r="U16" i="30"/>
  <c r="V16" i="30"/>
  <c r="W16" i="30"/>
  <c r="X16" i="30"/>
  <c r="Y16" i="30"/>
  <c r="AA16" i="30"/>
  <c r="AB16" i="30"/>
  <c r="AC16" i="30"/>
  <c r="AD16" i="30"/>
  <c r="AE16" i="30"/>
  <c r="AF16" i="30"/>
  <c r="P16" i="29"/>
  <c r="Q16" i="29"/>
  <c r="R16" i="29"/>
  <c r="S16" i="29"/>
  <c r="T16" i="29"/>
  <c r="U16" i="29"/>
  <c r="V16" i="29"/>
  <c r="W16" i="29"/>
  <c r="X16" i="29"/>
  <c r="Z16" i="29"/>
  <c r="AA16" i="29"/>
  <c r="AB16" i="29"/>
  <c r="AC16" i="29"/>
  <c r="AD16" i="29"/>
  <c r="AE16" i="29"/>
  <c r="P16" i="28"/>
  <c r="Q16" i="28"/>
  <c r="R16" i="28"/>
  <c r="S16" i="28"/>
  <c r="T16" i="28"/>
  <c r="U16" i="28"/>
  <c r="V16" i="28"/>
  <c r="W16" i="28"/>
  <c r="X16" i="28"/>
  <c r="Z16" i="28"/>
  <c r="AA16" i="28"/>
  <c r="AB16" i="28"/>
  <c r="AC16" i="28"/>
  <c r="AD16" i="28"/>
  <c r="AE16" i="28"/>
  <c r="P16" i="27"/>
  <c r="Q16" i="27"/>
  <c r="R16" i="27"/>
  <c r="S16" i="27"/>
  <c r="T16" i="27"/>
  <c r="U16" i="27"/>
  <c r="V16" i="27"/>
  <c r="W16" i="27"/>
  <c r="X16" i="27"/>
  <c r="Z16" i="27"/>
  <c r="AA16" i="27"/>
  <c r="AB16" i="27"/>
  <c r="AC16" i="27"/>
  <c r="AD16" i="27"/>
  <c r="AE16" i="27"/>
  <c r="P16" i="22"/>
  <c r="Q16" i="22"/>
  <c r="R16" i="22"/>
  <c r="S16" i="22"/>
  <c r="T16" i="22"/>
  <c r="U16" i="22"/>
  <c r="V16" i="22"/>
  <c r="W16" i="22"/>
  <c r="X16" i="22"/>
  <c r="Z16" i="22"/>
  <c r="AA16" i="22"/>
  <c r="AB16" i="22"/>
  <c r="AC16" i="22"/>
  <c r="AD16" i="22"/>
  <c r="AE16" i="22"/>
  <c r="P16" i="21"/>
  <c r="Q16" i="21"/>
  <c r="R16" i="21"/>
  <c r="S16" i="21"/>
  <c r="T16" i="21"/>
  <c r="U16" i="21"/>
  <c r="V16" i="21"/>
  <c r="W16" i="21"/>
  <c r="X16" i="21"/>
  <c r="Z16" i="21"/>
  <c r="AA16" i="21"/>
  <c r="AB16" i="21"/>
  <c r="AC16" i="21"/>
  <c r="AD16" i="21"/>
  <c r="AE16" i="21"/>
  <c r="P16" i="20"/>
  <c r="Q16" i="20"/>
  <c r="R16" i="20"/>
  <c r="S16" i="20"/>
  <c r="T16" i="20"/>
  <c r="U16" i="20"/>
  <c r="V16" i="20"/>
  <c r="W16" i="20"/>
  <c r="X16" i="20"/>
  <c r="Z16" i="20"/>
  <c r="AA16" i="20"/>
  <c r="AB16" i="20"/>
  <c r="AC16" i="20"/>
  <c r="AD16" i="20"/>
  <c r="AE16" i="20"/>
  <c r="Q16" i="19"/>
  <c r="R16" i="19"/>
  <c r="S16" i="19"/>
  <c r="T16" i="19"/>
  <c r="U16" i="19"/>
  <c r="V16" i="19"/>
  <c r="W16" i="19"/>
  <c r="X16" i="19"/>
  <c r="Y16" i="19"/>
  <c r="Z16" i="19"/>
  <c r="AA16" i="19"/>
  <c r="AB16" i="19"/>
  <c r="AC16" i="19"/>
  <c r="AD16" i="19"/>
  <c r="AE16" i="19"/>
  <c r="P16" i="19"/>
  <c r="P16" i="7"/>
  <c r="Q16" i="7"/>
  <c r="R16" i="7"/>
  <c r="S16" i="7"/>
  <c r="T16" i="7"/>
  <c r="U16" i="7"/>
  <c r="V16" i="7"/>
  <c r="W16" i="7"/>
  <c r="X16" i="7"/>
  <c r="Z16" i="7"/>
  <c r="AA16" i="7"/>
  <c r="AB16" i="7"/>
  <c r="AC16" i="7"/>
  <c r="AD16" i="7"/>
  <c r="AE16" i="7"/>
  <c r="P16" i="6"/>
  <c r="Q16" i="6"/>
  <c r="R16" i="6"/>
  <c r="S16" i="6"/>
  <c r="T16" i="6"/>
  <c r="U16" i="6"/>
  <c r="V16" i="6"/>
  <c r="W16" i="6"/>
  <c r="X16" i="6"/>
  <c r="Z16" i="6"/>
  <c r="AA16" i="6"/>
  <c r="AB16" i="6"/>
  <c r="AC16" i="6"/>
  <c r="AD16" i="6"/>
  <c r="AE16" i="6"/>
  <c r="P16" i="5"/>
  <c r="Q16" i="5"/>
  <c r="R16" i="5"/>
  <c r="S16" i="5"/>
  <c r="T16" i="5"/>
  <c r="U16" i="5"/>
  <c r="V16" i="5"/>
  <c r="W16" i="5"/>
  <c r="X16" i="5"/>
  <c r="Z16" i="5"/>
  <c r="AA16" i="5"/>
  <c r="AB16" i="5"/>
  <c r="AC16" i="5"/>
  <c r="AD16" i="5"/>
  <c r="AE16" i="5"/>
  <c r="AD131" i="30"/>
  <c r="AC131" i="30"/>
  <c r="AB131" i="30"/>
  <c r="Z131" i="30"/>
  <c r="Y131" i="30"/>
  <c r="X131" i="30"/>
  <c r="W131" i="30"/>
  <c r="V131" i="30"/>
  <c r="U131" i="30"/>
  <c r="T131" i="30"/>
  <c r="AD131" i="29"/>
  <c r="AC131" i="29"/>
  <c r="AB131" i="29"/>
  <c r="AA131" i="29"/>
  <c r="Z131" i="29"/>
  <c r="Y131" i="29"/>
  <c r="X131" i="29"/>
  <c r="W131" i="29"/>
  <c r="V131" i="29"/>
  <c r="U131" i="29"/>
  <c r="T131" i="29"/>
  <c r="S131" i="29"/>
  <c r="R131" i="29"/>
  <c r="Q131" i="29"/>
  <c r="P131" i="29"/>
  <c r="AE131" i="29" s="1"/>
  <c r="AD131" i="28"/>
  <c r="AC131" i="28"/>
  <c r="AB131" i="28"/>
  <c r="AA131" i="28"/>
  <c r="Z131" i="28"/>
  <c r="Y131" i="28"/>
  <c r="X131" i="28"/>
  <c r="W131" i="28"/>
  <c r="V131" i="28"/>
  <c r="U131" i="28"/>
  <c r="T131" i="28"/>
  <c r="S131" i="28"/>
  <c r="R131" i="28"/>
  <c r="Q131" i="28"/>
  <c r="P131" i="28"/>
  <c r="AB131" i="27"/>
  <c r="AA131" i="27"/>
  <c r="Z131" i="27"/>
  <c r="X131" i="27"/>
  <c r="W131" i="27"/>
  <c r="V131" i="27"/>
  <c r="T131" i="27"/>
  <c r="AD131" i="22"/>
  <c r="AC131" i="22"/>
  <c r="AB131" i="22"/>
  <c r="AA131" i="22"/>
  <c r="Z131" i="22"/>
  <c r="Y131" i="22"/>
  <c r="X131" i="22"/>
  <c r="W131" i="22"/>
  <c r="V131" i="22"/>
  <c r="U131" i="22"/>
  <c r="T131" i="22"/>
  <c r="S131" i="22"/>
  <c r="R131" i="22"/>
  <c r="Q131" i="22"/>
  <c r="P131" i="22"/>
  <c r="AE131" i="22" s="1"/>
  <c r="AD131" i="21"/>
  <c r="AC131" i="21"/>
  <c r="AB131" i="21"/>
  <c r="AA131" i="21"/>
  <c r="Z131" i="21"/>
  <c r="Y131" i="21"/>
  <c r="X131" i="21"/>
  <c r="W131" i="21"/>
  <c r="V131" i="21"/>
  <c r="U131" i="21"/>
  <c r="T131" i="21"/>
  <c r="S131" i="21"/>
  <c r="R131" i="21"/>
  <c r="Q131" i="21"/>
  <c r="P131" i="21"/>
  <c r="AE131" i="21" s="1"/>
  <c r="AD131" i="20"/>
  <c r="AC131" i="20"/>
  <c r="AB131" i="20"/>
  <c r="AA131" i="20"/>
  <c r="Z131" i="20"/>
  <c r="Y131" i="20"/>
  <c r="X131" i="20"/>
  <c r="W131" i="20"/>
  <c r="V131" i="20"/>
  <c r="U131" i="20"/>
  <c r="T131" i="20"/>
  <c r="S131" i="20"/>
  <c r="R131" i="20"/>
  <c r="Q131" i="20"/>
  <c r="P131" i="20"/>
  <c r="AD131" i="19"/>
  <c r="AC131" i="19"/>
  <c r="AB131" i="19"/>
  <c r="AA131" i="19"/>
  <c r="Z131" i="19"/>
  <c r="Y131" i="19"/>
  <c r="X131" i="19"/>
  <c r="W131" i="19"/>
  <c r="V131" i="19"/>
  <c r="U131" i="19"/>
  <c r="T131" i="19"/>
  <c r="S131" i="19"/>
  <c r="R131" i="19"/>
  <c r="Q131" i="19"/>
  <c r="P131" i="19"/>
  <c r="AE131" i="19" s="1"/>
  <c r="AD131" i="7"/>
  <c r="AC131" i="7"/>
  <c r="AB131" i="7"/>
  <c r="AA131" i="7"/>
  <c r="Z131" i="7"/>
  <c r="Y131" i="7"/>
  <c r="X131" i="7"/>
  <c r="W131" i="7"/>
  <c r="V131" i="7"/>
  <c r="U131" i="7"/>
  <c r="T131" i="7"/>
  <c r="S131" i="7"/>
  <c r="R131" i="7"/>
  <c r="Q131" i="7"/>
  <c r="AD131" i="6"/>
  <c r="AC131" i="6"/>
  <c r="AB131" i="6"/>
  <c r="AA131" i="6"/>
  <c r="Z131" i="6"/>
  <c r="Y131" i="6"/>
  <c r="X131" i="6"/>
  <c r="W131" i="6"/>
  <c r="V131" i="6"/>
  <c r="U131" i="6"/>
  <c r="T131" i="6"/>
  <c r="S131" i="6"/>
  <c r="R131" i="6"/>
  <c r="Q131" i="6"/>
  <c r="P131" i="6"/>
  <c r="AE131" i="6" s="1"/>
  <c r="AF130" i="30"/>
  <c r="AF129" i="30"/>
  <c r="AF128" i="30"/>
  <c r="AF127" i="30"/>
  <c r="AF126" i="30"/>
  <c r="AF125" i="30"/>
  <c r="AF124" i="30"/>
  <c r="AF123" i="30"/>
  <c r="AF122" i="30"/>
  <c r="AF121" i="30"/>
  <c r="AF120" i="30"/>
  <c r="AF119" i="30"/>
  <c r="AF117" i="30"/>
  <c r="AF116" i="30"/>
  <c r="AF115" i="30"/>
  <c r="AF114" i="30"/>
  <c r="AF113" i="30"/>
  <c r="AF112" i="30"/>
  <c r="AF111" i="30"/>
  <c r="AF110" i="30"/>
  <c r="AF109" i="30"/>
  <c r="AF108" i="30"/>
  <c r="AF106" i="30"/>
  <c r="AF105" i="30"/>
  <c r="AF104" i="30"/>
  <c r="AF103" i="30"/>
  <c r="AF102" i="30"/>
  <c r="AF101" i="30"/>
  <c r="AF100" i="30"/>
  <c r="AF99" i="30"/>
  <c r="AF98" i="30"/>
  <c r="AF97" i="30"/>
  <c r="AF95" i="30"/>
  <c r="AF94" i="30"/>
  <c r="AF93" i="30"/>
  <c r="AF92" i="30"/>
  <c r="AF91" i="30"/>
  <c r="AF90" i="30"/>
  <c r="AF89" i="30"/>
  <c r="AF88" i="30"/>
  <c r="AF87" i="30"/>
  <c r="AF86" i="30"/>
  <c r="AF84" i="30"/>
  <c r="AF83" i="30"/>
  <c r="AF82" i="30"/>
  <c r="AF81" i="30"/>
  <c r="AF80" i="30"/>
  <c r="AF79" i="30"/>
  <c r="AF78" i="30"/>
  <c r="AF77" i="30"/>
  <c r="AF76" i="30"/>
  <c r="AF75" i="30"/>
  <c r="AF74" i="30"/>
  <c r="AF73" i="30"/>
  <c r="AF72" i="30"/>
  <c r="AF71" i="30"/>
  <c r="AF70" i="30"/>
  <c r="AF69" i="30"/>
  <c r="AF68" i="30"/>
  <c r="AF67" i="30"/>
  <c r="AF66" i="30"/>
  <c r="AF65" i="30"/>
  <c r="AF64" i="30"/>
  <c r="AF63" i="30"/>
  <c r="AF62" i="30"/>
  <c r="AF61" i="30"/>
  <c r="AF60" i="30"/>
  <c r="AF59" i="30"/>
  <c r="AF58" i="30"/>
  <c r="AF57" i="30"/>
  <c r="AF56" i="30"/>
  <c r="AF55" i="30"/>
  <c r="AF54" i="30"/>
  <c r="AF53" i="30"/>
  <c r="AF52" i="30"/>
  <c r="AF51" i="30"/>
  <c r="AF50" i="30"/>
  <c r="AF49" i="30"/>
  <c r="AF48" i="30"/>
  <c r="AF47" i="30"/>
  <c r="AF46" i="30"/>
  <c r="AF45" i="30"/>
  <c r="AF44" i="30"/>
  <c r="AF43" i="30"/>
  <c r="AF42" i="30"/>
  <c r="AF41" i="30"/>
  <c r="AF39" i="30"/>
  <c r="AF38" i="30"/>
  <c r="AF37" i="30"/>
  <c r="AF36" i="30"/>
  <c r="AF35" i="30"/>
  <c r="AF34" i="30"/>
  <c r="AF33" i="30"/>
  <c r="AF32" i="30"/>
  <c r="AF31" i="30"/>
  <c r="AF30" i="30"/>
  <c r="AF29" i="30"/>
  <c r="AF28" i="30"/>
  <c r="AF27" i="30"/>
  <c r="AF26" i="30"/>
  <c r="AF25" i="30"/>
  <c r="AF24" i="30"/>
  <c r="AF23" i="30"/>
  <c r="AF22" i="30"/>
  <c r="AF21" i="30"/>
  <c r="AF20" i="30"/>
  <c r="AF19" i="30"/>
  <c r="AF18" i="30"/>
  <c r="AE130" i="29"/>
  <c r="AE129" i="29"/>
  <c r="AE128" i="29"/>
  <c r="AE127" i="29"/>
  <c r="AE126" i="29"/>
  <c r="AE125" i="29"/>
  <c r="AE124" i="29"/>
  <c r="AE123" i="29"/>
  <c r="AE122" i="29"/>
  <c r="AE121" i="29"/>
  <c r="AE120" i="29"/>
  <c r="AE119" i="29"/>
  <c r="AE118" i="29"/>
  <c r="AE117" i="29"/>
  <c r="AE116" i="29"/>
  <c r="AE115" i="29"/>
  <c r="AE114" i="29"/>
  <c r="AE113" i="29"/>
  <c r="AE112" i="29"/>
  <c r="AE111" i="29"/>
  <c r="AE110" i="29"/>
  <c r="AE109" i="29"/>
  <c r="AE108" i="29"/>
  <c r="AE107" i="29"/>
  <c r="AE106" i="29"/>
  <c r="AE105" i="29"/>
  <c r="AE104" i="29"/>
  <c r="AE103" i="29"/>
  <c r="AE102" i="29"/>
  <c r="AE101" i="29"/>
  <c r="AE100" i="29"/>
  <c r="AE99" i="29"/>
  <c r="AE98" i="29"/>
  <c r="AE97" i="29"/>
  <c r="AE96" i="29"/>
  <c r="AE95" i="29"/>
  <c r="AE94" i="29"/>
  <c r="AE93" i="29"/>
  <c r="AE92" i="29"/>
  <c r="AE91" i="29"/>
  <c r="AE90" i="29"/>
  <c r="AE89" i="29"/>
  <c r="AE88" i="29"/>
  <c r="AE87" i="29"/>
  <c r="AE86" i="29"/>
  <c r="AE85" i="29"/>
  <c r="AE84" i="29"/>
  <c r="AE83" i="29"/>
  <c r="AE82" i="29"/>
  <c r="AE81" i="29"/>
  <c r="AE80" i="29"/>
  <c r="AE79" i="29"/>
  <c r="AE78" i="29"/>
  <c r="AE77" i="29"/>
  <c r="AE76" i="29"/>
  <c r="AE75" i="29"/>
  <c r="AE74" i="29"/>
  <c r="AE73" i="29"/>
  <c r="AE72" i="29"/>
  <c r="AE71" i="29"/>
  <c r="AE70" i="29"/>
  <c r="AE69" i="29"/>
  <c r="AE68" i="29"/>
  <c r="AE67" i="29"/>
  <c r="AE66" i="29"/>
  <c r="AE65" i="29"/>
  <c r="AE64" i="29"/>
  <c r="AE63" i="29"/>
  <c r="AE62" i="29"/>
  <c r="AE61" i="29"/>
  <c r="AE60" i="29"/>
  <c r="AE59" i="29"/>
  <c r="AE58" i="29"/>
  <c r="AE57" i="29"/>
  <c r="AE56" i="29"/>
  <c r="AE55" i="29"/>
  <c r="AE54" i="29"/>
  <c r="AE53" i="29"/>
  <c r="AE52" i="29"/>
  <c r="AE51" i="29"/>
  <c r="AE50" i="29"/>
  <c r="AE49" i="29"/>
  <c r="AE48" i="29"/>
  <c r="AE47" i="29"/>
  <c r="AE46" i="29"/>
  <c r="AE45" i="29"/>
  <c r="AE44" i="29"/>
  <c r="AE43" i="29"/>
  <c r="AE42" i="29"/>
  <c r="AE41" i="29"/>
  <c r="AE40" i="29"/>
  <c r="AE39" i="29"/>
  <c r="AE38" i="29"/>
  <c r="AE37" i="29"/>
  <c r="AE36" i="29"/>
  <c r="AE35" i="29"/>
  <c r="AE34" i="29"/>
  <c r="AE33" i="29"/>
  <c r="AE32" i="29"/>
  <c r="AE31" i="29"/>
  <c r="AE30" i="29"/>
  <c r="AE29" i="29"/>
  <c r="AE28" i="29"/>
  <c r="AE27" i="29"/>
  <c r="AE26" i="29"/>
  <c r="AE25" i="29"/>
  <c r="AE24" i="29"/>
  <c r="AE23" i="29"/>
  <c r="AE22" i="29"/>
  <c r="AE21" i="29"/>
  <c r="AE20" i="29"/>
  <c r="AE19" i="29"/>
  <c r="AE18" i="29"/>
  <c r="AE17" i="29"/>
  <c r="AE131" i="28"/>
  <c r="AE130" i="28"/>
  <c r="AE129" i="28"/>
  <c r="AE128" i="28"/>
  <c r="AE127" i="28"/>
  <c r="AE126" i="28"/>
  <c r="AE125" i="28"/>
  <c r="AE124" i="28"/>
  <c r="AE123" i="28"/>
  <c r="AE122" i="28"/>
  <c r="AE121" i="28"/>
  <c r="AE120" i="28"/>
  <c r="AE119" i="28"/>
  <c r="AE118" i="28"/>
  <c r="AE117" i="28"/>
  <c r="AE116" i="28"/>
  <c r="AE115" i="28"/>
  <c r="AE114" i="28"/>
  <c r="AE113" i="28"/>
  <c r="AE112" i="28"/>
  <c r="AE111" i="28"/>
  <c r="AE110" i="28"/>
  <c r="AE109" i="28"/>
  <c r="AE108" i="28"/>
  <c r="AE107" i="28"/>
  <c r="AE106" i="28"/>
  <c r="AE105" i="28"/>
  <c r="AE104" i="28"/>
  <c r="AE103" i="28"/>
  <c r="AE102" i="28"/>
  <c r="AE101" i="28"/>
  <c r="AE100" i="28"/>
  <c r="AE99" i="28"/>
  <c r="AE98" i="28"/>
  <c r="AE97" i="28"/>
  <c r="AE96" i="28"/>
  <c r="AE95" i="28"/>
  <c r="AE94" i="28"/>
  <c r="AE93" i="28"/>
  <c r="AE92" i="28"/>
  <c r="AE91" i="28"/>
  <c r="AE90" i="28"/>
  <c r="AE89" i="28"/>
  <c r="AE88" i="28"/>
  <c r="AE87" i="28"/>
  <c r="AE86" i="28"/>
  <c r="AE85" i="28"/>
  <c r="AE84" i="28"/>
  <c r="AE83" i="28"/>
  <c r="AE82" i="28"/>
  <c r="AE81" i="28"/>
  <c r="AE80" i="28"/>
  <c r="AE79" i="28"/>
  <c r="AE78" i="28"/>
  <c r="AE77" i="28"/>
  <c r="AE76" i="28"/>
  <c r="AE75" i="28"/>
  <c r="AE74" i="28"/>
  <c r="AE73" i="28"/>
  <c r="AE72" i="28"/>
  <c r="AE71" i="28"/>
  <c r="AE70" i="28"/>
  <c r="AE69" i="28"/>
  <c r="AE68" i="28"/>
  <c r="AE67" i="28"/>
  <c r="AE66" i="28"/>
  <c r="AE65" i="28"/>
  <c r="AE64" i="28"/>
  <c r="AE63" i="28"/>
  <c r="AE62" i="28"/>
  <c r="AE61" i="28"/>
  <c r="AE60" i="28"/>
  <c r="AE59" i="28"/>
  <c r="AE58" i="28"/>
  <c r="AE57" i="28"/>
  <c r="AE56" i="28"/>
  <c r="AE55" i="28"/>
  <c r="AE54" i="28"/>
  <c r="AE53" i="28"/>
  <c r="AE52" i="28"/>
  <c r="AE51" i="28"/>
  <c r="AE50" i="28"/>
  <c r="AE49" i="28"/>
  <c r="AE48" i="28"/>
  <c r="AE47" i="28"/>
  <c r="AE46" i="28"/>
  <c r="AE45" i="28"/>
  <c r="AE44" i="28"/>
  <c r="AE43" i="28"/>
  <c r="AE42" i="28"/>
  <c r="AE41" i="28"/>
  <c r="AE40" i="28"/>
  <c r="AE39" i="28"/>
  <c r="AE38" i="28"/>
  <c r="AE37" i="28"/>
  <c r="AE36" i="28"/>
  <c r="AE35" i="28"/>
  <c r="AE34" i="28"/>
  <c r="AE33" i="28"/>
  <c r="AE32" i="28"/>
  <c r="AE31" i="28"/>
  <c r="AE30" i="28"/>
  <c r="AE29" i="28"/>
  <c r="AE28" i="28"/>
  <c r="AE27" i="28"/>
  <c r="AE26" i="28"/>
  <c r="AE25" i="28"/>
  <c r="AE24" i="28"/>
  <c r="AE23" i="28"/>
  <c r="AE22" i="28"/>
  <c r="AE21" i="28"/>
  <c r="AE20" i="28"/>
  <c r="AE19" i="28"/>
  <c r="AE18" i="28"/>
  <c r="AE17" i="28"/>
  <c r="AE130" i="27"/>
  <c r="AE129" i="27"/>
  <c r="AE128" i="27"/>
  <c r="AE127" i="27"/>
  <c r="AE126" i="27"/>
  <c r="AE125" i="27"/>
  <c r="AE124" i="27"/>
  <c r="AE123" i="27"/>
  <c r="AE122" i="27"/>
  <c r="AE121" i="27"/>
  <c r="AE120" i="27"/>
  <c r="AE119" i="27"/>
  <c r="AE118" i="27"/>
  <c r="AE117" i="27"/>
  <c r="AE116" i="27"/>
  <c r="AE115" i="27"/>
  <c r="AE114" i="27"/>
  <c r="AE113" i="27"/>
  <c r="AE112" i="27"/>
  <c r="AE111" i="27"/>
  <c r="AE110" i="27"/>
  <c r="AE109" i="27"/>
  <c r="AE108" i="27"/>
  <c r="AE107" i="27"/>
  <c r="AE106" i="27"/>
  <c r="AE105" i="27"/>
  <c r="AE104" i="27"/>
  <c r="AE103" i="27"/>
  <c r="AE102" i="27"/>
  <c r="AE101" i="27"/>
  <c r="AE100" i="27"/>
  <c r="AE99" i="27"/>
  <c r="AE98" i="27"/>
  <c r="AE97" i="27"/>
  <c r="AE95" i="27"/>
  <c r="AE94" i="27"/>
  <c r="AE93" i="27"/>
  <c r="AE92" i="27"/>
  <c r="AE91" i="27"/>
  <c r="AE90" i="27"/>
  <c r="AE89" i="27"/>
  <c r="AE88" i="27"/>
  <c r="AE87" i="27"/>
  <c r="AE86" i="27"/>
  <c r="AE84" i="27"/>
  <c r="AE83" i="27"/>
  <c r="AE82" i="27"/>
  <c r="AE81" i="27"/>
  <c r="AE80" i="27"/>
  <c r="AE79" i="27"/>
  <c r="AE78" i="27"/>
  <c r="AE77" i="27"/>
  <c r="AE76" i="27"/>
  <c r="AE75" i="27"/>
  <c r="AE74" i="27"/>
  <c r="AE73" i="27"/>
  <c r="AE72" i="27"/>
  <c r="AE71" i="27"/>
  <c r="AE70" i="27"/>
  <c r="AE69" i="27"/>
  <c r="AE68" i="27"/>
  <c r="AE67" i="27"/>
  <c r="AE66" i="27"/>
  <c r="AE65" i="27"/>
  <c r="AE64" i="27"/>
  <c r="AE63" i="27"/>
  <c r="AE62" i="27"/>
  <c r="AE61" i="27"/>
  <c r="AE60" i="27"/>
  <c r="AE59" i="27"/>
  <c r="AE58" i="27"/>
  <c r="AE57" i="27"/>
  <c r="AE56" i="27"/>
  <c r="AE55" i="27"/>
  <c r="AE54" i="27"/>
  <c r="AE53" i="27"/>
  <c r="AE52" i="27"/>
  <c r="AE51" i="27"/>
  <c r="AE50" i="27"/>
  <c r="AE49" i="27"/>
  <c r="AE48" i="27"/>
  <c r="AE47" i="27"/>
  <c r="AE46" i="27"/>
  <c r="AE45" i="27"/>
  <c r="AE44" i="27"/>
  <c r="AE43" i="27"/>
  <c r="AE42" i="27"/>
  <c r="AE41" i="27"/>
  <c r="AE39" i="27"/>
  <c r="AE38" i="27"/>
  <c r="AE37" i="27"/>
  <c r="AE36" i="27"/>
  <c r="AE35" i="27"/>
  <c r="AE34" i="27"/>
  <c r="AE33" i="27"/>
  <c r="AE32" i="27"/>
  <c r="AE31" i="27"/>
  <c r="AE30" i="27"/>
  <c r="AE29" i="27"/>
  <c r="AE28" i="27"/>
  <c r="AE27" i="27"/>
  <c r="AE26" i="27"/>
  <c r="AE25" i="27"/>
  <c r="AE24" i="27"/>
  <c r="AE23" i="27"/>
  <c r="AE22" i="27"/>
  <c r="AE21" i="27"/>
  <c r="AE20" i="27"/>
  <c r="AE19" i="27"/>
  <c r="AE18" i="27"/>
  <c r="AE130" i="22"/>
  <c r="AE129" i="22"/>
  <c r="AE128" i="22"/>
  <c r="AE127" i="22"/>
  <c r="AE126" i="22"/>
  <c r="AE125" i="22"/>
  <c r="AE124" i="22"/>
  <c r="AE123" i="22"/>
  <c r="AE122" i="22"/>
  <c r="AE121" i="22"/>
  <c r="AE120" i="22"/>
  <c r="AE119" i="22"/>
  <c r="AE118" i="22"/>
  <c r="AE117" i="22"/>
  <c r="AE116" i="22"/>
  <c r="AE115" i="22"/>
  <c r="AE114" i="22"/>
  <c r="AE113" i="22"/>
  <c r="AE112" i="22"/>
  <c r="AE111" i="22"/>
  <c r="AE110" i="22"/>
  <c r="AE109" i="22"/>
  <c r="AE108" i="22"/>
  <c r="AE107" i="22"/>
  <c r="AE106" i="22"/>
  <c r="AE105" i="22"/>
  <c r="AE104" i="22"/>
  <c r="AE103" i="22"/>
  <c r="AE102" i="22"/>
  <c r="AE101" i="22"/>
  <c r="AE100" i="22"/>
  <c r="AE99" i="22"/>
  <c r="AE98" i="22"/>
  <c r="AE97" i="22"/>
  <c r="AE96" i="22"/>
  <c r="AE95" i="22"/>
  <c r="AE94" i="22"/>
  <c r="AE93" i="22"/>
  <c r="AE92" i="22"/>
  <c r="AE91" i="22"/>
  <c r="AE90" i="22"/>
  <c r="AE89" i="22"/>
  <c r="AE88" i="22"/>
  <c r="AE87" i="22"/>
  <c r="AE86" i="22"/>
  <c r="AE85" i="22"/>
  <c r="AE84" i="22"/>
  <c r="AE83" i="22"/>
  <c r="AE82" i="22"/>
  <c r="AE81" i="22"/>
  <c r="AE80" i="22"/>
  <c r="AE79" i="22"/>
  <c r="AE78" i="22"/>
  <c r="AE77" i="22"/>
  <c r="AE76" i="22"/>
  <c r="AE75" i="22"/>
  <c r="AE74" i="22"/>
  <c r="AE73" i="22"/>
  <c r="AE72" i="22"/>
  <c r="AE71" i="22"/>
  <c r="AE70" i="22"/>
  <c r="AE69" i="22"/>
  <c r="AE68" i="22"/>
  <c r="AE67" i="22"/>
  <c r="AE66" i="22"/>
  <c r="AE65" i="22"/>
  <c r="AE64" i="22"/>
  <c r="AE63" i="22"/>
  <c r="AE62" i="22"/>
  <c r="AE61" i="22"/>
  <c r="AE60" i="22"/>
  <c r="AE59" i="22"/>
  <c r="AE58" i="22"/>
  <c r="AE57" i="22"/>
  <c r="AE56" i="22"/>
  <c r="AE55" i="22"/>
  <c r="AE54" i="22"/>
  <c r="AE53" i="22"/>
  <c r="AE52" i="22"/>
  <c r="AE51" i="22"/>
  <c r="AE50" i="22"/>
  <c r="AE49" i="22"/>
  <c r="AE48" i="22"/>
  <c r="AE47" i="22"/>
  <c r="AE46" i="22"/>
  <c r="AE45" i="22"/>
  <c r="AE44" i="22"/>
  <c r="AE43" i="22"/>
  <c r="AE42" i="22"/>
  <c r="AE41" i="22"/>
  <c r="AE40" i="22"/>
  <c r="AE39" i="22"/>
  <c r="AE38" i="22"/>
  <c r="AE37" i="22"/>
  <c r="AE36" i="22"/>
  <c r="AE35" i="22"/>
  <c r="AE34" i="22"/>
  <c r="AE33" i="22"/>
  <c r="AE32" i="22"/>
  <c r="AE31" i="22"/>
  <c r="AE30" i="22"/>
  <c r="AE29" i="22"/>
  <c r="AE28" i="22"/>
  <c r="AE27" i="22"/>
  <c r="AE26" i="22"/>
  <c r="AE25" i="22"/>
  <c r="AE24" i="22"/>
  <c r="AE23" i="22"/>
  <c r="AE22" i="22"/>
  <c r="AE21" i="22"/>
  <c r="AE20" i="22"/>
  <c r="AE19" i="22"/>
  <c r="AE18" i="22"/>
  <c r="AE17" i="22"/>
  <c r="AE130" i="21"/>
  <c r="AE129" i="21"/>
  <c r="AE128" i="21"/>
  <c r="AE127" i="21"/>
  <c r="AE126" i="21"/>
  <c r="AE125" i="21"/>
  <c r="AE124" i="21"/>
  <c r="AE123" i="21"/>
  <c r="AE122" i="21"/>
  <c r="AE121" i="21"/>
  <c r="AE120" i="21"/>
  <c r="AE119" i="21"/>
  <c r="AE118" i="21"/>
  <c r="AE117" i="21"/>
  <c r="AE116" i="21"/>
  <c r="AE115" i="21"/>
  <c r="AE114" i="21"/>
  <c r="AE113" i="21"/>
  <c r="AE112" i="21"/>
  <c r="AE111" i="21"/>
  <c r="AE110" i="21"/>
  <c r="AE109" i="21"/>
  <c r="AE108" i="21"/>
  <c r="AE107" i="21"/>
  <c r="AE106" i="21"/>
  <c r="AE105" i="21"/>
  <c r="AE104" i="21"/>
  <c r="AE103" i="21"/>
  <c r="AE102" i="21"/>
  <c r="AE101" i="21"/>
  <c r="AE100" i="21"/>
  <c r="AE99" i="21"/>
  <c r="AE98" i="21"/>
  <c r="AE97" i="21"/>
  <c r="AE96" i="21"/>
  <c r="AE95" i="21"/>
  <c r="AE94" i="21"/>
  <c r="AE93" i="21"/>
  <c r="AE92" i="21"/>
  <c r="AE91" i="21"/>
  <c r="AE90" i="21"/>
  <c r="AE89" i="21"/>
  <c r="AE88" i="21"/>
  <c r="AE87" i="21"/>
  <c r="AE86" i="21"/>
  <c r="AE85" i="21"/>
  <c r="AE84" i="21"/>
  <c r="AE83" i="21"/>
  <c r="AE82" i="21"/>
  <c r="AE81" i="21"/>
  <c r="AE80" i="21"/>
  <c r="AE79" i="21"/>
  <c r="AE78" i="21"/>
  <c r="AE77" i="21"/>
  <c r="AE76" i="21"/>
  <c r="AE75" i="21"/>
  <c r="AE74" i="21"/>
  <c r="AE73" i="21"/>
  <c r="AE72" i="21"/>
  <c r="AE71" i="21"/>
  <c r="AE70" i="21"/>
  <c r="AE69" i="21"/>
  <c r="AE68" i="21"/>
  <c r="AE67" i="21"/>
  <c r="AE66" i="21"/>
  <c r="AE65" i="21"/>
  <c r="AE64" i="21"/>
  <c r="AE63" i="21"/>
  <c r="AE62" i="21"/>
  <c r="AE61" i="21"/>
  <c r="AE60" i="21"/>
  <c r="AE59" i="21"/>
  <c r="AE58" i="21"/>
  <c r="AE57" i="21"/>
  <c r="AE56" i="21"/>
  <c r="AE55" i="21"/>
  <c r="AE54" i="21"/>
  <c r="AE53" i="21"/>
  <c r="AE52" i="21"/>
  <c r="AE51" i="21"/>
  <c r="AE50" i="21"/>
  <c r="AE49" i="21"/>
  <c r="AE48" i="21"/>
  <c r="AE47" i="21"/>
  <c r="AE46" i="21"/>
  <c r="AE45" i="21"/>
  <c r="AE44" i="21"/>
  <c r="AE43" i="21"/>
  <c r="AE42" i="21"/>
  <c r="AE41" i="21"/>
  <c r="AE40" i="21"/>
  <c r="AE39" i="21"/>
  <c r="AE38" i="21"/>
  <c r="AE37" i="21"/>
  <c r="AE36" i="21"/>
  <c r="AE35" i="21"/>
  <c r="AE34" i="21"/>
  <c r="AE33" i="21"/>
  <c r="AE32" i="21"/>
  <c r="AE31" i="21"/>
  <c r="AE30" i="21"/>
  <c r="AE29" i="21"/>
  <c r="AE28" i="21"/>
  <c r="AE27" i="21"/>
  <c r="AE26" i="21"/>
  <c r="AE25" i="21"/>
  <c r="AE24" i="21"/>
  <c r="AE23" i="21"/>
  <c r="AE22" i="21"/>
  <c r="AE21" i="21"/>
  <c r="AE20" i="21"/>
  <c r="AE19" i="21"/>
  <c r="AE18" i="21"/>
  <c r="AE17" i="21"/>
  <c r="AE131" i="20"/>
  <c r="AE130" i="20"/>
  <c r="AE129" i="20"/>
  <c r="AE128" i="20"/>
  <c r="AE127" i="20"/>
  <c r="AE126" i="20"/>
  <c r="AE125" i="20"/>
  <c r="AE124" i="20"/>
  <c r="AE123" i="20"/>
  <c r="AE122" i="20"/>
  <c r="AE121" i="20"/>
  <c r="AE120" i="20"/>
  <c r="AE119" i="20"/>
  <c r="AE118" i="20"/>
  <c r="AE117" i="20"/>
  <c r="AE116" i="20"/>
  <c r="AE115" i="20"/>
  <c r="AE114" i="20"/>
  <c r="AE113" i="20"/>
  <c r="AE112" i="20"/>
  <c r="AE111" i="20"/>
  <c r="AE110" i="20"/>
  <c r="AE109" i="20"/>
  <c r="AE108" i="20"/>
  <c r="AE107" i="20"/>
  <c r="AE106" i="20"/>
  <c r="AE105" i="20"/>
  <c r="AE104" i="20"/>
  <c r="AE103" i="20"/>
  <c r="AE102" i="20"/>
  <c r="AE101" i="20"/>
  <c r="AE100" i="20"/>
  <c r="AE99" i="20"/>
  <c r="AE98" i="20"/>
  <c r="AE97" i="20"/>
  <c r="AE96" i="20"/>
  <c r="AE95" i="20"/>
  <c r="AE94" i="20"/>
  <c r="AE93" i="20"/>
  <c r="AE92" i="20"/>
  <c r="AE91" i="20"/>
  <c r="AE90" i="20"/>
  <c r="AE89" i="20"/>
  <c r="AE88" i="20"/>
  <c r="AE87" i="20"/>
  <c r="AE86" i="20"/>
  <c r="AE85" i="20"/>
  <c r="AE84" i="20"/>
  <c r="AE83" i="20"/>
  <c r="AE82" i="20"/>
  <c r="AE81" i="20"/>
  <c r="AE80" i="20"/>
  <c r="AE79" i="20"/>
  <c r="AE78" i="20"/>
  <c r="AE77" i="20"/>
  <c r="AE76" i="20"/>
  <c r="AE75" i="20"/>
  <c r="AE74" i="20"/>
  <c r="AE73" i="20"/>
  <c r="AE72" i="20"/>
  <c r="AE71" i="20"/>
  <c r="AE70" i="20"/>
  <c r="AE69" i="20"/>
  <c r="AE68" i="20"/>
  <c r="AE67" i="20"/>
  <c r="AE66" i="20"/>
  <c r="AE65" i="20"/>
  <c r="AE64" i="20"/>
  <c r="AE63" i="20"/>
  <c r="AE62" i="20"/>
  <c r="AE61" i="20"/>
  <c r="AE60" i="20"/>
  <c r="AE59" i="20"/>
  <c r="AE58" i="20"/>
  <c r="AE57" i="20"/>
  <c r="AE56" i="20"/>
  <c r="AE55" i="20"/>
  <c r="AE54" i="20"/>
  <c r="AE53" i="20"/>
  <c r="AE52" i="20"/>
  <c r="AE51" i="20"/>
  <c r="AE50" i="20"/>
  <c r="AE49" i="20"/>
  <c r="AE48" i="20"/>
  <c r="AE47" i="20"/>
  <c r="AE46" i="20"/>
  <c r="AE45" i="20"/>
  <c r="AE44" i="20"/>
  <c r="AE43" i="20"/>
  <c r="AE42" i="20"/>
  <c r="AE41" i="20"/>
  <c r="AE40" i="20"/>
  <c r="AE39" i="20"/>
  <c r="AE38" i="20"/>
  <c r="AE37" i="20"/>
  <c r="AE36" i="20"/>
  <c r="AE35" i="20"/>
  <c r="AE34" i="20"/>
  <c r="AE33" i="20"/>
  <c r="AE32" i="20"/>
  <c r="AE31" i="20"/>
  <c r="AE30" i="20"/>
  <c r="AE29" i="20"/>
  <c r="AE28" i="20"/>
  <c r="AE27" i="20"/>
  <c r="AE26" i="20"/>
  <c r="AE25" i="20"/>
  <c r="AE24" i="20"/>
  <c r="AE23" i="20"/>
  <c r="AE22" i="20"/>
  <c r="AE21" i="20"/>
  <c r="AE20" i="20"/>
  <c r="AE19" i="20"/>
  <c r="AE18" i="20"/>
  <c r="AE17" i="20"/>
  <c r="AE130" i="19"/>
  <c r="AE129" i="19"/>
  <c r="AE128" i="19"/>
  <c r="AE127" i="19"/>
  <c r="AE126" i="19"/>
  <c r="AE125" i="19"/>
  <c r="AE124" i="19"/>
  <c r="AE123" i="19"/>
  <c r="AE122" i="19"/>
  <c r="AE121" i="19"/>
  <c r="AE120" i="19"/>
  <c r="AE119" i="19"/>
  <c r="AE118" i="19"/>
  <c r="AE117" i="19"/>
  <c r="AE116" i="19"/>
  <c r="AE115" i="19"/>
  <c r="AE114" i="19"/>
  <c r="AE113" i="19"/>
  <c r="AE112" i="19"/>
  <c r="AE111" i="19"/>
  <c r="AE110" i="19"/>
  <c r="AE109" i="19"/>
  <c r="AE108" i="19"/>
  <c r="AE107" i="19"/>
  <c r="AE106" i="19"/>
  <c r="AE105" i="19"/>
  <c r="AE104" i="19"/>
  <c r="AE103" i="19"/>
  <c r="AE102" i="19"/>
  <c r="AE101" i="19"/>
  <c r="AE100" i="19"/>
  <c r="AE99" i="19"/>
  <c r="AE98" i="19"/>
  <c r="AE97" i="19"/>
  <c r="AE96" i="19"/>
  <c r="AE95" i="19"/>
  <c r="AE94" i="19"/>
  <c r="AE93" i="19"/>
  <c r="AE92" i="19"/>
  <c r="AE91" i="19"/>
  <c r="AE90" i="19"/>
  <c r="AE89" i="19"/>
  <c r="AE88" i="19"/>
  <c r="AE87" i="19"/>
  <c r="AE86" i="19"/>
  <c r="AE85" i="19"/>
  <c r="AE84" i="19"/>
  <c r="AE83" i="19"/>
  <c r="AE82" i="19"/>
  <c r="AE81" i="19"/>
  <c r="AE80" i="19"/>
  <c r="AE79" i="19"/>
  <c r="AE78" i="19"/>
  <c r="AE77" i="19"/>
  <c r="AE76" i="19"/>
  <c r="AE75" i="19"/>
  <c r="AE74" i="19"/>
  <c r="AE73" i="19"/>
  <c r="AE72" i="19"/>
  <c r="AE71" i="19"/>
  <c r="AE70" i="19"/>
  <c r="AE69" i="19"/>
  <c r="AE68" i="19"/>
  <c r="AE67" i="19"/>
  <c r="AE66" i="19"/>
  <c r="AE65" i="19"/>
  <c r="AE64" i="19"/>
  <c r="AE63" i="19"/>
  <c r="AE62" i="19"/>
  <c r="AE61" i="19"/>
  <c r="AE60" i="19"/>
  <c r="AE59" i="19"/>
  <c r="AE58" i="19"/>
  <c r="AE57" i="19"/>
  <c r="AE56" i="19"/>
  <c r="AE55" i="19"/>
  <c r="AE54" i="19"/>
  <c r="AE53" i="19"/>
  <c r="AE52" i="19"/>
  <c r="AE51" i="19"/>
  <c r="AE50" i="19"/>
  <c r="AE49" i="19"/>
  <c r="AE48" i="19"/>
  <c r="AE47" i="19"/>
  <c r="AE46" i="19"/>
  <c r="AE45" i="19"/>
  <c r="AE44" i="19"/>
  <c r="AE43" i="19"/>
  <c r="AE42" i="19"/>
  <c r="AE41" i="19"/>
  <c r="AE40" i="19"/>
  <c r="AE39" i="19"/>
  <c r="AE38" i="19"/>
  <c r="AE37" i="19"/>
  <c r="AE36" i="19"/>
  <c r="AE35" i="19"/>
  <c r="AE34" i="19"/>
  <c r="AE33" i="19"/>
  <c r="AE32" i="19"/>
  <c r="AE31" i="19"/>
  <c r="AE30" i="19"/>
  <c r="AE29" i="19"/>
  <c r="AE28" i="19"/>
  <c r="AE27" i="19"/>
  <c r="AE26" i="19"/>
  <c r="AE25" i="19"/>
  <c r="AE24" i="19"/>
  <c r="AE23" i="19"/>
  <c r="AE22" i="19"/>
  <c r="AE21" i="19"/>
  <c r="AE20" i="19"/>
  <c r="AE19" i="19"/>
  <c r="AE18" i="19"/>
  <c r="AE17" i="19"/>
  <c r="AE130" i="7"/>
  <c r="AE129" i="7"/>
  <c r="AE128" i="7"/>
  <c r="AE127" i="7"/>
  <c r="AE126" i="7"/>
  <c r="AE125" i="7"/>
  <c r="AE124" i="7"/>
  <c r="AE123" i="7"/>
  <c r="AE122" i="7"/>
  <c r="AE121" i="7"/>
  <c r="AE120" i="7"/>
  <c r="AE119" i="7"/>
  <c r="AE118" i="7"/>
  <c r="AE117" i="7"/>
  <c r="AE116" i="7"/>
  <c r="AE115" i="7"/>
  <c r="AE114" i="7"/>
  <c r="AE113" i="7"/>
  <c r="AE112" i="7"/>
  <c r="AE111" i="7"/>
  <c r="AE110" i="7"/>
  <c r="AE109" i="7"/>
  <c r="AE108" i="7"/>
  <c r="AE107" i="7"/>
  <c r="AE106" i="7"/>
  <c r="AE105" i="7"/>
  <c r="AE104" i="7"/>
  <c r="AE103" i="7"/>
  <c r="AE102" i="7"/>
  <c r="AE101" i="7"/>
  <c r="AE100" i="7"/>
  <c r="AE99" i="7"/>
  <c r="AE98" i="7"/>
  <c r="AE97" i="7"/>
  <c r="AE96" i="7"/>
  <c r="AE95" i="7"/>
  <c r="AE94" i="7"/>
  <c r="AE93" i="7"/>
  <c r="AE92" i="7"/>
  <c r="AE91" i="7"/>
  <c r="AE90" i="7"/>
  <c r="AE89" i="7"/>
  <c r="AE88" i="7"/>
  <c r="AE87" i="7"/>
  <c r="AE86" i="7"/>
  <c r="AE85" i="7"/>
  <c r="AE84" i="7"/>
  <c r="AE83" i="7"/>
  <c r="AE82" i="7"/>
  <c r="AE81" i="7"/>
  <c r="AE80" i="7"/>
  <c r="AE79" i="7"/>
  <c r="AE78" i="7"/>
  <c r="AE77" i="7"/>
  <c r="AE76" i="7"/>
  <c r="AE75" i="7"/>
  <c r="AE74" i="7"/>
  <c r="AE73" i="7"/>
  <c r="AE72" i="7"/>
  <c r="AE71" i="7"/>
  <c r="AE70" i="7"/>
  <c r="AE69" i="7"/>
  <c r="AE68" i="7"/>
  <c r="AE67" i="7"/>
  <c r="AE66" i="7"/>
  <c r="AE65" i="7"/>
  <c r="AE64" i="7"/>
  <c r="AE63" i="7"/>
  <c r="AE62" i="7"/>
  <c r="AE61" i="7"/>
  <c r="AE60" i="7"/>
  <c r="AE59" i="7"/>
  <c r="AE58" i="7"/>
  <c r="AE57" i="7"/>
  <c r="AE56" i="7"/>
  <c r="AE55" i="7"/>
  <c r="AE54" i="7"/>
  <c r="AE53" i="7"/>
  <c r="AE52" i="7"/>
  <c r="AE51" i="7"/>
  <c r="AE50" i="7"/>
  <c r="AE49" i="7"/>
  <c r="AE48" i="7"/>
  <c r="AE47" i="7"/>
  <c r="AE46" i="7"/>
  <c r="AE45" i="7"/>
  <c r="AE44" i="7"/>
  <c r="AE43" i="7"/>
  <c r="AE42" i="7"/>
  <c r="AE41" i="7"/>
  <c r="AE40" i="7"/>
  <c r="AE39" i="7"/>
  <c r="AE38" i="7"/>
  <c r="AE37" i="7"/>
  <c r="AE36" i="7"/>
  <c r="AE35" i="7"/>
  <c r="AE34" i="7"/>
  <c r="AE33" i="7"/>
  <c r="AE32" i="7"/>
  <c r="AE31" i="7"/>
  <c r="AE30" i="7"/>
  <c r="AE29" i="7"/>
  <c r="AE28" i="7"/>
  <c r="AE27" i="7"/>
  <c r="AE26" i="7"/>
  <c r="AE25" i="7"/>
  <c r="AE24" i="7"/>
  <c r="AE23" i="7"/>
  <c r="AE22" i="7"/>
  <c r="AE21" i="7"/>
  <c r="AE20" i="7"/>
  <c r="AE19" i="7"/>
  <c r="AE18" i="7"/>
  <c r="AE130" i="6"/>
  <c r="AE129" i="6"/>
  <c r="AE128" i="6"/>
  <c r="AE127" i="6"/>
  <c r="AE126" i="6"/>
  <c r="AE125" i="6"/>
  <c r="AE124" i="6"/>
  <c r="AE123" i="6"/>
  <c r="AE122" i="6"/>
  <c r="AE121" i="6"/>
  <c r="AE120" i="6"/>
  <c r="AE119" i="6"/>
  <c r="AE118" i="6"/>
  <c r="AE117" i="6"/>
  <c r="AE116" i="6"/>
  <c r="AE115" i="6"/>
  <c r="AE114" i="6"/>
  <c r="AE113" i="6"/>
  <c r="AE112" i="6"/>
  <c r="AE111" i="6"/>
  <c r="AE110" i="6"/>
  <c r="AE109" i="6"/>
  <c r="AE108" i="6"/>
  <c r="AE107" i="6"/>
  <c r="AE106" i="6"/>
  <c r="AE105" i="6"/>
  <c r="AE104" i="6"/>
  <c r="AE103" i="6"/>
  <c r="AE102" i="6"/>
  <c r="AE101" i="6"/>
  <c r="AE100" i="6"/>
  <c r="AE99" i="6"/>
  <c r="AE98" i="6"/>
  <c r="AE97" i="6"/>
  <c r="AE96" i="6"/>
  <c r="AE95" i="6"/>
  <c r="AE94" i="6"/>
  <c r="AE93" i="6"/>
  <c r="AE92" i="6"/>
  <c r="AE91" i="6"/>
  <c r="AE90" i="6"/>
  <c r="AE89" i="6"/>
  <c r="AE88" i="6"/>
  <c r="AE87" i="6"/>
  <c r="AE86" i="6"/>
  <c r="AE85" i="6"/>
  <c r="AE84" i="6"/>
  <c r="AE83" i="6"/>
  <c r="AE82" i="6"/>
  <c r="AE81" i="6"/>
  <c r="AE80" i="6"/>
  <c r="AE79" i="6"/>
  <c r="AE78" i="6"/>
  <c r="AE77" i="6"/>
  <c r="AE76" i="6"/>
  <c r="AE75" i="6"/>
  <c r="AE74" i="6"/>
  <c r="AE73" i="6"/>
  <c r="AE72" i="6"/>
  <c r="AE71" i="6"/>
  <c r="AE70" i="6"/>
  <c r="AE69" i="6"/>
  <c r="AE68" i="6"/>
  <c r="AE67" i="6"/>
  <c r="AE66" i="6"/>
  <c r="AE65" i="6"/>
  <c r="AE64" i="6"/>
  <c r="AE63" i="6"/>
  <c r="AE62" i="6"/>
  <c r="AE61" i="6"/>
  <c r="AE60" i="6"/>
  <c r="AE59" i="6"/>
  <c r="AE58" i="6"/>
  <c r="AE57" i="6"/>
  <c r="AE56" i="6"/>
  <c r="AE55" i="6"/>
  <c r="AE54" i="6"/>
  <c r="AE53" i="6"/>
  <c r="AE52" i="6"/>
  <c r="AE51" i="6"/>
  <c r="AE50" i="6"/>
  <c r="AE49" i="6"/>
  <c r="AE48" i="6"/>
  <c r="AE47" i="6"/>
  <c r="AE46" i="6"/>
  <c r="AE45" i="6"/>
  <c r="AE44" i="6"/>
  <c r="AE43" i="6"/>
  <c r="AE42" i="6"/>
  <c r="AE41" i="6"/>
  <c r="AE40" i="6"/>
  <c r="AE39" i="6"/>
  <c r="AE38" i="6"/>
  <c r="AE37" i="6"/>
  <c r="AE36" i="6"/>
  <c r="AE35" i="6"/>
  <c r="AE34" i="6"/>
  <c r="AE33" i="6"/>
  <c r="AE32" i="6"/>
  <c r="AE31" i="6"/>
  <c r="AE30" i="6"/>
  <c r="AE29" i="6"/>
  <c r="AE28" i="6"/>
  <c r="AE27" i="6"/>
  <c r="AE26" i="6"/>
  <c r="AE25" i="6"/>
  <c r="AE24" i="6"/>
  <c r="AE23" i="6"/>
  <c r="AE22" i="6"/>
  <c r="AE21" i="6"/>
  <c r="AE20" i="6"/>
  <c r="AE19" i="6"/>
  <c r="AE18" i="6"/>
  <c r="AE17" i="6"/>
  <c r="AD131" i="5"/>
  <c r="AC131" i="5"/>
  <c r="AB131" i="5"/>
  <c r="AA131" i="5"/>
  <c r="Z131" i="5"/>
  <c r="Y131" i="5"/>
  <c r="X131" i="5"/>
  <c r="W131" i="5"/>
  <c r="V131" i="5"/>
  <c r="U131" i="5"/>
  <c r="T131" i="5"/>
  <c r="S131" i="5"/>
  <c r="R131" i="5"/>
  <c r="Q131" i="5"/>
  <c r="P131" i="5"/>
  <c r="AE18" i="5"/>
  <c r="AE17" i="5"/>
  <c r="AE131" i="5"/>
  <c r="AE130" i="5"/>
  <c r="AE129" i="5"/>
  <c r="AE128" i="5"/>
  <c r="AE127" i="5"/>
  <c r="AE126" i="5"/>
  <c r="AE125" i="5"/>
  <c r="AE124" i="5"/>
  <c r="AE123" i="5"/>
  <c r="AE122" i="5"/>
  <c r="AE121" i="5"/>
  <c r="AE120" i="5"/>
  <c r="AE119" i="5"/>
  <c r="AE118" i="5"/>
  <c r="AE117" i="5"/>
  <c r="AE116" i="5"/>
  <c r="AE115" i="5"/>
  <c r="AE114" i="5"/>
  <c r="AE113" i="5"/>
  <c r="AE112" i="5"/>
  <c r="AE111" i="5"/>
  <c r="AE110" i="5"/>
  <c r="AE109" i="5"/>
  <c r="AE108" i="5"/>
  <c r="AE107" i="5"/>
  <c r="AE106" i="5"/>
  <c r="AE105" i="5"/>
  <c r="AE104" i="5"/>
  <c r="AE103" i="5"/>
  <c r="AE102" i="5"/>
  <c r="AE101" i="5"/>
  <c r="AE100" i="5"/>
  <c r="AE99" i="5"/>
  <c r="AE98" i="5"/>
  <c r="AE97" i="5"/>
  <c r="AE96" i="5"/>
  <c r="AE95" i="5"/>
  <c r="AE94" i="5"/>
  <c r="AE93" i="5"/>
  <c r="AE92" i="5"/>
  <c r="AE91" i="5"/>
  <c r="AE90" i="5"/>
  <c r="AE89" i="5"/>
  <c r="AE88" i="5"/>
  <c r="AE87" i="5"/>
  <c r="AE86" i="5"/>
  <c r="AE85" i="5"/>
  <c r="AE84" i="5"/>
  <c r="AE83" i="5"/>
  <c r="AE82" i="5"/>
  <c r="AE81" i="5"/>
  <c r="AE80" i="5"/>
  <c r="AE79" i="5"/>
  <c r="AE78" i="5"/>
  <c r="AE77" i="5"/>
  <c r="AE76" i="5"/>
  <c r="AE75" i="5"/>
  <c r="AE74" i="5"/>
  <c r="AE73" i="5"/>
  <c r="AE72" i="5"/>
  <c r="AE71" i="5"/>
  <c r="AE70" i="5"/>
  <c r="AE69" i="5"/>
  <c r="AE68" i="5"/>
  <c r="AE67" i="5"/>
  <c r="AE66" i="5"/>
  <c r="AE65" i="5"/>
  <c r="AE64" i="5"/>
  <c r="AE63" i="5"/>
  <c r="AE62" i="5"/>
  <c r="AE61" i="5"/>
  <c r="AE60" i="5"/>
  <c r="AE59" i="5"/>
  <c r="AE58" i="5"/>
  <c r="AE57" i="5"/>
  <c r="AE56" i="5"/>
  <c r="AE55" i="5"/>
  <c r="AE54" i="5"/>
  <c r="AE53" i="5"/>
  <c r="AE52" i="5"/>
  <c r="AE51" i="5"/>
  <c r="AE50" i="5"/>
  <c r="AE49" i="5"/>
  <c r="AE48" i="5"/>
  <c r="AE47" i="5"/>
  <c r="AE46" i="5"/>
  <c r="AE45" i="5"/>
  <c r="AE44" i="5"/>
  <c r="AE43" i="5"/>
  <c r="AE42" i="5"/>
  <c r="AE41" i="5"/>
  <c r="AE40" i="5"/>
  <c r="AE39" i="5"/>
  <c r="AE38" i="5"/>
  <c r="AE37" i="5"/>
  <c r="AE36" i="5"/>
  <c r="AE35" i="5"/>
  <c r="AE34" i="5"/>
  <c r="AE33" i="5"/>
  <c r="AE32" i="5"/>
  <c r="AE31" i="5"/>
  <c r="AE30" i="5"/>
  <c r="AE29" i="5"/>
  <c r="AE28" i="5"/>
  <c r="AE27" i="5"/>
  <c r="AE26" i="5"/>
  <c r="AE25" i="5"/>
  <c r="AE24" i="5"/>
  <c r="AE23" i="5"/>
  <c r="AE22" i="5"/>
  <c r="AE21" i="5"/>
  <c r="AE20" i="5"/>
  <c r="AE19" i="5"/>
  <c r="Q7" i="38"/>
  <c r="Q8" i="38"/>
  <c r="Q9" i="38"/>
  <c r="Q12" i="38"/>
  <c r="Q13" i="38"/>
  <c r="Q14" i="38"/>
  <c r="Q15" i="38"/>
  <c r="Q16" i="38"/>
  <c r="Q17" i="38"/>
  <c r="Q18" i="38"/>
  <c r="Q19" i="38"/>
  <c r="Q20" i="38"/>
  <c r="Q23" i="38"/>
  <c r="Q24" i="38"/>
  <c r="Q25" i="38"/>
  <c r="Q26" i="38"/>
  <c r="Q27" i="38"/>
  <c r="Q29" i="38"/>
  <c r="Q30" i="38"/>
  <c r="Q31" i="38"/>
  <c r="Q32" i="38"/>
  <c r="Q33" i="38"/>
  <c r="Q34" i="38"/>
  <c r="Q35" i="38"/>
  <c r="Q36" i="38"/>
  <c r="Q37" i="38"/>
  <c r="Q38" i="38"/>
  <c r="Q39" i="38"/>
  <c r="Q40" i="38"/>
  <c r="Q41" i="38"/>
  <c r="Q42" i="38"/>
  <c r="Q43"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5" i="38"/>
  <c r="Q76" i="38"/>
  <c r="Q77" i="38"/>
  <c r="Q78" i="38"/>
  <c r="Q79" i="38"/>
  <c r="Q80" i="38"/>
  <c r="Q81" i="38"/>
  <c r="Q82" i="38"/>
  <c r="Q83" i="38"/>
  <c r="Q86" i="38"/>
  <c r="Q87" i="38"/>
  <c r="Q88" i="38"/>
  <c r="Q89" i="38"/>
  <c r="Q90" i="38"/>
  <c r="Q91" i="38"/>
  <c r="Q92" i="38"/>
  <c r="Q93" i="38"/>
  <c r="Q94" i="38"/>
  <c r="Q97" i="38"/>
  <c r="Q98" i="38"/>
  <c r="Q99" i="38"/>
  <c r="Q100" i="38"/>
  <c r="Q101" i="38"/>
  <c r="Q102" i="38"/>
  <c r="Q103" i="38"/>
  <c r="Q104" i="38"/>
  <c r="Q105" i="38"/>
  <c r="Q108" i="38"/>
  <c r="Q109" i="38"/>
  <c r="Q110" i="38"/>
  <c r="Q111" i="38"/>
  <c r="Q112" i="38"/>
  <c r="Q113" i="38"/>
  <c r="Q114" i="38"/>
  <c r="Q115" i="38"/>
  <c r="Q116" i="38"/>
  <c r="Q117" i="38"/>
  <c r="Q118" i="38"/>
  <c r="AY12" i="38"/>
  <c r="AY13" i="38"/>
  <c r="AY14" i="38"/>
  <c r="AY15" i="38"/>
  <c r="AY16" i="38"/>
  <c r="AY17" i="38"/>
  <c r="AY18" i="38"/>
  <c r="AY19" i="38"/>
  <c r="AY20" i="38"/>
  <c r="AY23" i="38"/>
  <c r="AY24" i="38"/>
  <c r="AY25" i="38"/>
  <c r="AY26" i="38"/>
  <c r="AY27" i="38"/>
  <c r="AY29" i="38"/>
  <c r="AY30" i="38"/>
  <c r="AY31" i="38"/>
  <c r="AY32" i="38"/>
  <c r="AY33" i="38"/>
  <c r="AY34" i="38"/>
  <c r="AY35" i="38"/>
  <c r="AY36" i="38"/>
  <c r="AY37" i="38"/>
  <c r="AY38" i="38"/>
  <c r="AY39" i="38"/>
  <c r="AY40" i="38"/>
  <c r="AY41" i="38"/>
  <c r="AY42" i="38"/>
  <c r="AY43" i="38"/>
  <c r="AY47" i="38"/>
  <c r="AY48" i="38"/>
  <c r="AY49" i="38"/>
  <c r="AY50" i="38"/>
  <c r="AY51" i="38"/>
  <c r="AY52" i="38"/>
  <c r="AY53" i="38"/>
  <c r="AY54" i="38"/>
  <c r="AY55" i="38"/>
  <c r="AY56" i="38"/>
  <c r="AY57" i="38"/>
  <c r="AY58" i="38"/>
  <c r="AY59" i="38"/>
  <c r="AY60" i="38"/>
  <c r="AY61" i="38"/>
  <c r="AY62" i="38"/>
  <c r="AY63" i="38"/>
  <c r="AY64" i="38"/>
  <c r="AY65" i="38"/>
  <c r="AY66" i="38"/>
  <c r="AY67" i="38"/>
  <c r="AY68" i="38"/>
  <c r="AY69" i="38"/>
  <c r="AY70" i="38"/>
  <c r="AY71" i="38"/>
  <c r="AY72" i="38"/>
  <c r="AY75" i="38"/>
  <c r="AY76" i="38"/>
  <c r="AY77" i="38"/>
  <c r="AY78" i="38"/>
  <c r="AY79" i="38"/>
  <c r="AY80" i="38"/>
  <c r="AY81" i="38"/>
  <c r="AY82" i="38"/>
  <c r="AY83" i="38"/>
  <c r="AY86" i="38"/>
  <c r="AY87" i="38"/>
  <c r="AY88" i="38"/>
  <c r="AY89" i="38"/>
  <c r="AY90" i="38"/>
  <c r="AY91" i="38"/>
  <c r="AY92" i="38"/>
  <c r="AY93" i="38"/>
  <c r="AY94" i="38"/>
  <c r="AY97" i="38"/>
  <c r="AY98" i="38"/>
  <c r="AY99" i="38"/>
  <c r="AY100" i="38"/>
  <c r="AY101" i="38"/>
  <c r="AY102" i="38"/>
  <c r="AY103" i="38"/>
  <c r="AY104" i="38"/>
  <c r="AY105" i="38"/>
  <c r="AY108" i="38"/>
  <c r="AY109" i="38"/>
  <c r="AY110" i="38"/>
  <c r="AY111" i="38"/>
  <c r="AY112" i="38"/>
  <c r="AY113" i="38"/>
  <c r="AY114" i="38"/>
  <c r="AY115" i="38"/>
  <c r="AY116" i="38"/>
  <c r="AY117" i="38"/>
  <c r="AY118" i="38"/>
  <c r="AH10" i="38"/>
  <c r="AH11" i="38"/>
  <c r="AH12" i="38"/>
  <c r="AH13" i="38"/>
  <c r="AH14" i="38"/>
  <c r="AH15" i="38"/>
  <c r="AH16" i="38"/>
  <c r="AH17" i="38"/>
  <c r="AH18" i="38"/>
  <c r="AH19" i="38"/>
  <c r="AH20" i="38"/>
  <c r="AH23" i="38"/>
  <c r="AH24" i="38"/>
  <c r="AH25" i="38"/>
  <c r="AH26" i="38"/>
  <c r="AH27" i="38"/>
  <c r="AH29" i="38"/>
  <c r="AH30" i="38"/>
  <c r="AH31" i="38"/>
  <c r="AH32" i="38"/>
  <c r="AH33" i="38"/>
  <c r="AH34" i="38"/>
  <c r="AH35" i="38"/>
  <c r="AH36" i="38"/>
  <c r="AH37" i="38"/>
  <c r="AH38" i="38"/>
  <c r="AH39" i="38"/>
  <c r="AH40" i="38"/>
  <c r="AH41" i="38"/>
  <c r="AH42" i="38"/>
  <c r="AH43" i="38"/>
  <c r="AH46" i="38"/>
  <c r="AH47"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5" i="38"/>
  <c r="AH76" i="38"/>
  <c r="AH77" i="38"/>
  <c r="AH78" i="38"/>
  <c r="AH79" i="38"/>
  <c r="AH80" i="38"/>
  <c r="AH81" i="38"/>
  <c r="AH82" i="38"/>
  <c r="AH83" i="38"/>
  <c r="AH86" i="38"/>
  <c r="AH87" i="38"/>
  <c r="AH88" i="38"/>
  <c r="AH89" i="38"/>
  <c r="AH90" i="38"/>
  <c r="AH91" i="38"/>
  <c r="AH92" i="38"/>
  <c r="AH93" i="38"/>
  <c r="AH94" i="38"/>
  <c r="AH97" i="38"/>
  <c r="AH98" i="38"/>
  <c r="AH99" i="38"/>
  <c r="AH100" i="38"/>
  <c r="AH101" i="38"/>
  <c r="AH102" i="38"/>
  <c r="AH103" i="38"/>
  <c r="AH104" i="38"/>
  <c r="AH105" i="38"/>
  <c r="AH108" i="38"/>
  <c r="AH109" i="38"/>
  <c r="AH110" i="38"/>
  <c r="AH111" i="38"/>
  <c r="AH112" i="38"/>
  <c r="AH113" i="38"/>
  <c r="AH114" i="38"/>
  <c r="AH115" i="38"/>
  <c r="AH116" i="38"/>
  <c r="AH117" i="38"/>
  <c r="AH118" i="38"/>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S100" i="17"/>
  <c r="S101" i="17"/>
  <c r="S102" i="17"/>
  <c r="S103" i="17"/>
  <c r="S104" i="17"/>
  <c r="S105" i="17"/>
  <c r="S106" i="17"/>
  <c r="S107" i="17"/>
  <c r="S109" i="17"/>
  <c r="S110" i="17"/>
  <c r="S111" i="17"/>
  <c r="S112" i="17"/>
  <c r="S113" i="17"/>
  <c r="S114" i="17"/>
  <c r="S115" i="17"/>
  <c r="S116" i="17"/>
  <c r="S117" i="17"/>
  <c r="S118" i="17"/>
  <c r="S119" i="17"/>
  <c r="S120" i="17"/>
  <c r="S99" i="17"/>
  <c r="S98" i="17"/>
  <c r="S89" i="17"/>
  <c r="S90" i="17"/>
  <c r="S91" i="17"/>
  <c r="S92" i="17"/>
  <c r="S93" i="17"/>
  <c r="S94" i="17"/>
  <c r="S95" i="17"/>
  <c r="S96" i="17"/>
  <c r="S88" i="17"/>
  <c r="S87" i="17"/>
  <c r="S78" i="17"/>
  <c r="S79" i="17"/>
  <c r="S80" i="17"/>
  <c r="S81" i="17"/>
  <c r="S82" i="17"/>
  <c r="S83" i="17"/>
  <c r="S84" i="17"/>
  <c r="S85" i="17"/>
  <c r="S77" i="17"/>
  <c r="S76" i="17"/>
  <c r="S53" i="17"/>
  <c r="S64" i="17"/>
  <c r="S67" i="17"/>
  <c r="S68" i="17"/>
  <c r="S69" i="17"/>
  <c r="S70" i="17"/>
  <c r="S71" i="17"/>
  <c r="S72" i="17"/>
  <c r="S73" i="17"/>
  <c r="S74" i="17"/>
  <c r="S66" i="17"/>
  <c r="S65" i="17"/>
  <c r="S56" i="17"/>
  <c r="S57" i="17"/>
  <c r="S58" i="17"/>
  <c r="S59" i="17"/>
  <c r="S60" i="17"/>
  <c r="S61" i="17"/>
  <c r="S62" i="17"/>
  <c r="S63" i="17"/>
  <c r="S55" i="17"/>
  <c r="S54" i="17"/>
  <c r="S33" i="17"/>
  <c r="S34" i="17"/>
  <c r="S35" i="17"/>
  <c r="S36" i="17"/>
  <c r="S37" i="17"/>
  <c r="S38" i="17"/>
  <c r="S39" i="17"/>
  <c r="S40" i="17"/>
  <c r="S41" i="17"/>
  <c r="S42" i="17"/>
  <c r="S43" i="17"/>
  <c r="S44" i="17"/>
  <c r="S45" i="17"/>
  <c r="S46" i="17"/>
  <c r="S47" i="17"/>
  <c r="S48" i="17"/>
  <c r="S49" i="17"/>
  <c r="S50" i="17"/>
  <c r="S51" i="17"/>
  <c r="S52" i="17"/>
  <c r="S32" i="17"/>
  <c r="S31" i="17"/>
  <c r="S10" i="17"/>
  <c r="S11" i="17"/>
  <c r="S12" i="17"/>
  <c r="S13" i="17"/>
  <c r="S14" i="17"/>
  <c r="S15" i="17"/>
  <c r="S16" i="17"/>
  <c r="S17" i="17"/>
  <c r="S18" i="17"/>
  <c r="S19" i="17"/>
  <c r="S20" i="17"/>
  <c r="S21" i="17"/>
  <c r="S22" i="17"/>
  <c r="S23" i="17"/>
  <c r="S24" i="17"/>
  <c r="S25" i="17"/>
  <c r="S26" i="17"/>
  <c r="S27" i="17"/>
  <c r="S28" i="17"/>
  <c r="S29" i="17"/>
  <c r="S9" i="17"/>
  <c r="S8" i="17"/>
  <c r="AC16" i="1"/>
  <c r="F34" i="30" l="1"/>
  <c r="AG34" i="30" s="1"/>
  <c r="F56" i="30"/>
  <c r="AG56" i="30" s="1"/>
  <c r="F57" i="30"/>
  <c r="AG57" i="30" s="1"/>
  <c r="F86" i="30"/>
  <c r="AG86" i="30" s="1"/>
  <c r="F97" i="30"/>
  <c r="AG97" i="30" s="1"/>
  <c r="F108" i="30"/>
  <c r="AG108" i="30"/>
  <c r="F119" i="30"/>
  <c r="AG119" i="30"/>
  <c r="F33" i="27"/>
  <c r="AF33" i="27" s="1"/>
  <c r="F34" i="27"/>
  <c r="AF34" i="27" s="1"/>
  <c r="F57" i="27"/>
  <c r="AF57" i="27" s="1"/>
  <c r="F56" i="27"/>
  <c r="AF56" i="27" s="1"/>
  <c r="F86" i="27"/>
  <c r="AF86" i="27" s="1"/>
  <c r="AF97" i="27"/>
  <c r="F97" i="27"/>
  <c r="P47" i="31" a="1"/>
  <c r="P47" i="31" s="1"/>
  <c r="F28" i="1" l="1"/>
  <c r="F31" i="1"/>
  <c r="F126" i="6"/>
  <c r="F109" i="1"/>
  <c r="F123" i="1"/>
  <c r="AE129" i="30"/>
  <c r="AD129" i="30"/>
  <c r="AC129" i="30"/>
  <c r="AB129" i="30"/>
  <c r="AA129" i="30"/>
  <c r="Z129" i="30"/>
  <c r="Y129" i="30"/>
  <c r="X129" i="30"/>
  <c r="W129" i="30"/>
  <c r="V129" i="30"/>
  <c r="U129" i="30"/>
  <c r="T129" i="30"/>
  <c r="S129" i="30"/>
  <c r="R129" i="30"/>
  <c r="Q129" i="30"/>
  <c r="AE118" i="30"/>
  <c r="AD118" i="30"/>
  <c r="AC118" i="30"/>
  <c r="AB118" i="30"/>
  <c r="AA118" i="30"/>
  <c r="Z118" i="30"/>
  <c r="Y118" i="30"/>
  <c r="X118" i="30"/>
  <c r="W118" i="30"/>
  <c r="V118" i="30"/>
  <c r="U118" i="30"/>
  <c r="T118" i="30"/>
  <c r="S118" i="30"/>
  <c r="R118" i="30"/>
  <c r="Q118" i="30"/>
  <c r="AE107" i="30"/>
  <c r="AD107" i="30"/>
  <c r="AC107" i="30"/>
  <c r="AB107" i="30"/>
  <c r="AA107" i="30"/>
  <c r="Z107" i="30"/>
  <c r="Y107" i="30"/>
  <c r="X107" i="30"/>
  <c r="W107" i="30"/>
  <c r="V107" i="30"/>
  <c r="U107" i="30"/>
  <c r="T107" i="30"/>
  <c r="S107" i="30"/>
  <c r="R107" i="30"/>
  <c r="Q107" i="30"/>
  <c r="AE96" i="30"/>
  <c r="AD96" i="30"/>
  <c r="AC96" i="30"/>
  <c r="AB96" i="30"/>
  <c r="AA96" i="30"/>
  <c r="Z96" i="30"/>
  <c r="Y96" i="30"/>
  <c r="X96" i="30"/>
  <c r="W96" i="30"/>
  <c r="V96" i="30"/>
  <c r="U96" i="30"/>
  <c r="T96" i="30"/>
  <c r="S96" i="30"/>
  <c r="R96" i="30"/>
  <c r="Q96" i="30"/>
  <c r="AE85" i="30"/>
  <c r="AD85" i="30"/>
  <c r="AC85" i="30"/>
  <c r="AB85" i="30"/>
  <c r="AA85" i="30"/>
  <c r="Z85" i="30"/>
  <c r="Y85" i="30"/>
  <c r="X85" i="30"/>
  <c r="W85" i="30"/>
  <c r="V85" i="30"/>
  <c r="U85" i="30"/>
  <c r="T85" i="30"/>
  <c r="S85" i="30"/>
  <c r="AF85" i="30" s="1"/>
  <c r="R85" i="30"/>
  <c r="Q85" i="30"/>
  <c r="AE74" i="30"/>
  <c r="AD74" i="30"/>
  <c r="AC74" i="30"/>
  <c r="AB74" i="30"/>
  <c r="AA74" i="30"/>
  <c r="Z74" i="30"/>
  <c r="Y74" i="30"/>
  <c r="X74" i="30"/>
  <c r="W74" i="30"/>
  <c r="V74" i="30"/>
  <c r="U74" i="30"/>
  <c r="T74" i="30"/>
  <c r="S74" i="30"/>
  <c r="R74" i="30"/>
  <c r="Q74" i="30"/>
  <c r="AE63" i="30"/>
  <c r="AD63" i="30"/>
  <c r="AC63" i="30"/>
  <c r="AB63" i="30"/>
  <c r="AA63" i="30"/>
  <c r="Z63" i="30"/>
  <c r="Y63" i="30"/>
  <c r="X63" i="30"/>
  <c r="W63" i="30"/>
  <c r="V63" i="30"/>
  <c r="U63" i="30"/>
  <c r="T63" i="30"/>
  <c r="S63" i="30"/>
  <c r="R63" i="30"/>
  <c r="Q63" i="30"/>
  <c r="AE40" i="30"/>
  <c r="AE131" i="30" s="1"/>
  <c r="O59" i="31" s="1"/>
  <c r="AD40" i="30"/>
  <c r="AC40" i="30"/>
  <c r="AB40" i="30"/>
  <c r="AA40" i="30"/>
  <c r="Z40" i="30"/>
  <c r="Y40" i="30"/>
  <c r="X40" i="30"/>
  <c r="W40" i="30"/>
  <c r="V40" i="30"/>
  <c r="U40" i="30"/>
  <c r="T40" i="30"/>
  <c r="S40" i="30"/>
  <c r="R40" i="30"/>
  <c r="Q40" i="30"/>
  <c r="AE17" i="30"/>
  <c r="AD17" i="30"/>
  <c r="AC17" i="30"/>
  <c r="AB17" i="30"/>
  <c r="AA17" i="30"/>
  <c r="Z17" i="30"/>
  <c r="Y17" i="30"/>
  <c r="X17" i="30"/>
  <c r="W17" i="30"/>
  <c r="V17" i="30"/>
  <c r="U17" i="30"/>
  <c r="T17" i="30"/>
  <c r="S17" i="30"/>
  <c r="R17" i="30"/>
  <c r="Q17" i="30"/>
  <c r="AF17" i="30" s="1"/>
  <c r="AD129" i="29"/>
  <c r="AC129" i="29"/>
  <c r="AB129" i="29"/>
  <c r="AA129" i="29"/>
  <c r="Z129" i="29"/>
  <c r="Y129" i="29"/>
  <c r="X129" i="29"/>
  <c r="W129" i="29"/>
  <c r="V129" i="29"/>
  <c r="U129" i="29"/>
  <c r="T129" i="29"/>
  <c r="S129" i="29"/>
  <c r="R129" i="29"/>
  <c r="Q129" i="29"/>
  <c r="P129" i="29"/>
  <c r="AD118" i="29"/>
  <c r="AC118" i="29"/>
  <c r="AB118" i="29"/>
  <c r="AA118" i="29"/>
  <c r="Z118" i="29"/>
  <c r="Y118" i="29"/>
  <c r="X118" i="29"/>
  <c r="W118" i="29"/>
  <c r="V118" i="29"/>
  <c r="U118" i="29"/>
  <c r="T118" i="29"/>
  <c r="S118" i="29"/>
  <c r="R118" i="29"/>
  <c r="Q118" i="29"/>
  <c r="P118" i="29"/>
  <c r="AD107" i="29"/>
  <c r="AC107" i="29"/>
  <c r="AB107" i="29"/>
  <c r="AA107" i="29"/>
  <c r="Z107" i="29"/>
  <c r="Y107" i="29"/>
  <c r="X107" i="29"/>
  <c r="W107" i="29"/>
  <c r="V107" i="29"/>
  <c r="U107" i="29"/>
  <c r="T107" i="29"/>
  <c r="S107" i="29"/>
  <c r="R107" i="29"/>
  <c r="Q107" i="29"/>
  <c r="P107" i="29"/>
  <c r="AD96" i="29"/>
  <c r="AC96" i="29"/>
  <c r="AB96" i="29"/>
  <c r="AA96" i="29"/>
  <c r="Z96" i="29"/>
  <c r="Y96" i="29"/>
  <c r="X96" i="29"/>
  <c r="W96" i="29"/>
  <c r="V96" i="29"/>
  <c r="U96" i="29"/>
  <c r="T96" i="29"/>
  <c r="S96" i="29"/>
  <c r="R96" i="29"/>
  <c r="Q96" i="29"/>
  <c r="P96" i="29"/>
  <c r="AD85" i="29"/>
  <c r="AC85" i="29"/>
  <c r="AB85" i="29"/>
  <c r="AA85" i="29"/>
  <c r="Z85" i="29"/>
  <c r="Y85" i="29"/>
  <c r="X85" i="29"/>
  <c r="W85" i="29"/>
  <c r="V85" i="29"/>
  <c r="U85" i="29"/>
  <c r="T85" i="29"/>
  <c r="S85" i="29"/>
  <c r="R85" i="29"/>
  <c r="Q85" i="29"/>
  <c r="P85" i="29"/>
  <c r="AD74" i="29"/>
  <c r="AC74" i="29"/>
  <c r="AB74" i="29"/>
  <c r="AA74" i="29"/>
  <c r="Z74" i="29"/>
  <c r="Y74" i="29"/>
  <c r="X74" i="29"/>
  <c r="W74" i="29"/>
  <c r="V74" i="29"/>
  <c r="U74" i="29"/>
  <c r="T74" i="29"/>
  <c r="S74" i="29"/>
  <c r="R74" i="29"/>
  <c r="Q74" i="29"/>
  <c r="P74" i="29"/>
  <c r="AD63" i="29"/>
  <c r="AC63" i="29"/>
  <c r="AB63" i="29"/>
  <c r="AA63" i="29"/>
  <c r="Z63" i="29"/>
  <c r="Y63" i="29"/>
  <c r="X63" i="29"/>
  <c r="W63" i="29"/>
  <c r="V63" i="29"/>
  <c r="U63" i="29"/>
  <c r="T63" i="29"/>
  <c r="S63" i="29"/>
  <c r="R63" i="29"/>
  <c r="Q63" i="29"/>
  <c r="P63" i="29"/>
  <c r="AD40" i="29"/>
  <c r="AC40" i="29"/>
  <c r="AB40" i="29"/>
  <c r="AA40" i="29"/>
  <c r="Z40" i="29"/>
  <c r="Y40" i="29"/>
  <c r="X40" i="29"/>
  <c r="W40" i="29"/>
  <c r="V40" i="29"/>
  <c r="U40" i="29"/>
  <c r="T40" i="29"/>
  <c r="S40" i="29"/>
  <c r="R40" i="29"/>
  <c r="Q40" i="29"/>
  <c r="P40" i="29"/>
  <c r="AD17" i="29"/>
  <c r="AC17" i="29"/>
  <c r="AB17" i="29"/>
  <c r="AA17" i="29"/>
  <c r="Z17" i="29"/>
  <c r="Y17" i="29"/>
  <c r="X17" i="29"/>
  <c r="W17" i="29"/>
  <c r="V17" i="29"/>
  <c r="U17" i="29"/>
  <c r="T17" i="29"/>
  <c r="S17" i="29"/>
  <c r="R17" i="29"/>
  <c r="Q17" i="29"/>
  <c r="P17" i="29"/>
  <c r="AD129" i="28"/>
  <c r="AC129" i="28"/>
  <c r="AB129" i="28"/>
  <c r="AA129" i="28"/>
  <c r="Z129" i="28"/>
  <c r="Y129" i="28"/>
  <c r="X129" i="28"/>
  <c r="W129" i="28"/>
  <c r="V129" i="28"/>
  <c r="U129" i="28"/>
  <c r="T129" i="28"/>
  <c r="S129" i="28"/>
  <c r="R129" i="28"/>
  <c r="Q129" i="28"/>
  <c r="P129" i="28"/>
  <c r="AD118" i="28"/>
  <c r="AC118" i="28"/>
  <c r="AB118" i="28"/>
  <c r="AA118" i="28"/>
  <c r="Z118" i="28"/>
  <c r="Y118" i="28"/>
  <c r="X118" i="28"/>
  <c r="W118" i="28"/>
  <c r="V118" i="28"/>
  <c r="U118" i="28"/>
  <c r="T118" i="28"/>
  <c r="S118" i="28"/>
  <c r="R118" i="28"/>
  <c r="Q118" i="28"/>
  <c r="P118" i="28"/>
  <c r="AD107" i="28"/>
  <c r="AC107" i="28"/>
  <c r="AB107" i="28"/>
  <c r="AA107" i="28"/>
  <c r="Z107" i="28"/>
  <c r="Y107" i="28"/>
  <c r="X107" i="28"/>
  <c r="W107" i="28"/>
  <c r="V107" i="28"/>
  <c r="U107" i="28"/>
  <c r="T107" i="28"/>
  <c r="S107" i="28"/>
  <c r="R107" i="28"/>
  <c r="Q107" i="28"/>
  <c r="P107" i="28"/>
  <c r="AD96" i="28"/>
  <c r="AC96" i="28"/>
  <c r="AB96" i="28"/>
  <c r="AA96" i="28"/>
  <c r="Z96" i="28"/>
  <c r="Y96" i="28"/>
  <c r="X96" i="28"/>
  <c r="W96" i="28"/>
  <c r="V96" i="28"/>
  <c r="U96" i="28"/>
  <c r="T96" i="28"/>
  <c r="S96" i="28"/>
  <c r="R96" i="28"/>
  <c r="Q96" i="28"/>
  <c r="P96" i="28"/>
  <c r="AD85" i="28"/>
  <c r="AC85" i="28"/>
  <c r="AB85" i="28"/>
  <c r="AA85" i="28"/>
  <c r="Z85" i="28"/>
  <c r="Y85" i="28"/>
  <c r="X85" i="28"/>
  <c r="W85" i="28"/>
  <c r="V85" i="28"/>
  <c r="U85" i="28"/>
  <c r="T85" i="28"/>
  <c r="S85" i="28"/>
  <c r="R85" i="28"/>
  <c r="Q85" i="28"/>
  <c r="P85" i="28"/>
  <c r="AD74" i="28"/>
  <c r="AC74" i="28"/>
  <c r="AB74" i="28"/>
  <c r="AA74" i="28"/>
  <c r="Z74" i="28"/>
  <c r="Y74" i="28"/>
  <c r="X74" i="28"/>
  <c r="W74" i="28"/>
  <c r="V74" i="28"/>
  <c r="U74" i="28"/>
  <c r="T74" i="28"/>
  <c r="S74" i="28"/>
  <c r="R74" i="28"/>
  <c r="Q74" i="28"/>
  <c r="P74" i="28"/>
  <c r="AD63" i="28"/>
  <c r="AC63" i="28"/>
  <c r="AB63" i="28"/>
  <c r="AA63" i="28"/>
  <c r="Z63" i="28"/>
  <c r="Y63" i="28"/>
  <c r="X63" i="28"/>
  <c r="W63" i="28"/>
  <c r="V63" i="28"/>
  <c r="U63" i="28"/>
  <c r="T63" i="28"/>
  <c r="S63" i="28"/>
  <c r="R63" i="28"/>
  <c r="Q63" i="28"/>
  <c r="P63" i="28"/>
  <c r="AD40" i="28"/>
  <c r="AC40" i="28"/>
  <c r="AB40" i="28"/>
  <c r="AA40" i="28"/>
  <c r="Z40" i="28"/>
  <c r="Y40" i="28"/>
  <c r="X40" i="28"/>
  <c r="W40" i="28"/>
  <c r="V40" i="28"/>
  <c r="U40" i="28"/>
  <c r="T40" i="28"/>
  <c r="S40" i="28"/>
  <c r="R40" i="28"/>
  <c r="Q40" i="28"/>
  <c r="P40" i="28"/>
  <c r="AD17" i="28"/>
  <c r="AC17" i="28"/>
  <c r="AB17" i="28"/>
  <c r="AA17" i="28"/>
  <c r="Z17" i="28"/>
  <c r="Y17" i="28"/>
  <c r="X17" i="28"/>
  <c r="W17" i="28"/>
  <c r="V17" i="28"/>
  <c r="U17" i="28"/>
  <c r="T17" i="28"/>
  <c r="S17" i="28"/>
  <c r="R17" i="28"/>
  <c r="Q17" i="28"/>
  <c r="P17" i="28"/>
  <c r="AD129" i="27"/>
  <c r="AC129" i="27"/>
  <c r="AB129" i="27"/>
  <c r="AA129" i="27"/>
  <c r="Z129" i="27"/>
  <c r="Y129" i="27"/>
  <c r="X129" i="27"/>
  <c r="W129" i="27"/>
  <c r="V129" i="27"/>
  <c r="U129" i="27"/>
  <c r="T129" i="27"/>
  <c r="S129" i="27"/>
  <c r="R129" i="27"/>
  <c r="Q129" i="27"/>
  <c r="P129" i="27"/>
  <c r="AD118" i="27"/>
  <c r="AC118" i="27"/>
  <c r="AB118" i="27"/>
  <c r="AA118" i="27"/>
  <c r="Z118" i="27"/>
  <c r="Y118" i="27"/>
  <c r="X118" i="27"/>
  <c r="W118" i="27"/>
  <c r="V118" i="27"/>
  <c r="U118" i="27"/>
  <c r="T118" i="27"/>
  <c r="S118" i="27"/>
  <c r="R118" i="27"/>
  <c r="Q118" i="27"/>
  <c r="P118" i="27"/>
  <c r="AD107" i="27"/>
  <c r="AC107" i="27"/>
  <c r="AB107" i="27"/>
  <c r="AA107" i="27"/>
  <c r="Z107" i="27"/>
  <c r="Y107" i="27"/>
  <c r="X107" i="27"/>
  <c r="W107" i="27"/>
  <c r="V107" i="27"/>
  <c r="U107" i="27"/>
  <c r="T107" i="27"/>
  <c r="S107" i="27"/>
  <c r="R107" i="27"/>
  <c r="Q107" i="27"/>
  <c r="P107" i="27"/>
  <c r="AD96" i="27"/>
  <c r="AC96" i="27"/>
  <c r="AB96" i="27"/>
  <c r="AA96" i="27"/>
  <c r="Z96" i="27"/>
  <c r="Y96" i="27"/>
  <c r="X96" i="27"/>
  <c r="W96" i="27"/>
  <c r="V96" i="27"/>
  <c r="U96" i="27"/>
  <c r="T96" i="27"/>
  <c r="S96" i="27"/>
  <c r="R96" i="27"/>
  <c r="Q96" i="27"/>
  <c r="P96" i="27"/>
  <c r="AD85" i="27"/>
  <c r="AC85" i="27"/>
  <c r="AC131" i="27" s="1"/>
  <c r="L58" i="31" s="1"/>
  <c r="AB85" i="27"/>
  <c r="AA85" i="27"/>
  <c r="Z85" i="27"/>
  <c r="Y85" i="27"/>
  <c r="X85" i="27"/>
  <c r="W85" i="27"/>
  <c r="V85" i="27"/>
  <c r="U85" i="27"/>
  <c r="T85" i="27"/>
  <c r="S85" i="27"/>
  <c r="R85" i="27"/>
  <c r="Q85" i="27"/>
  <c r="P85" i="27"/>
  <c r="AD74" i="27"/>
  <c r="AC74" i="27"/>
  <c r="AB74" i="27"/>
  <c r="AA74" i="27"/>
  <c r="Z74" i="27"/>
  <c r="Y74" i="27"/>
  <c r="X74" i="27"/>
  <c r="W74" i="27"/>
  <c r="V74" i="27"/>
  <c r="U74" i="27"/>
  <c r="T74" i="27"/>
  <c r="S74" i="27"/>
  <c r="R74" i="27"/>
  <c r="Q74" i="27"/>
  <c r="P74" i="27"/>
  <c r="AD63" i="27"/>
  <c r="AC63" i="27"/>
  <c r="AB63" i="27"/>
  <c r="AA63" i="27"/>
  <c r="Z63" i="27"/>
  <c r="Y63" i="27"/>
  <c r="X63" i="27"/>
  <c r="W63" i="27"/>
  <c r="V63" i="27"/>
  <c r="U63" i="27"/>
  <c r="T63" i="27"/>
  <c r="S63" i="27"/>
  <c r="R63" i="27"/>
  <c r="Q63" i="27"/>
  <c r="P63" i="27"/>
  <c r="AD40" i="27"/>
  <c r="AC40" i="27"/>
  <c r="AB40" i="27"/>
  <c r="AA40" i="27"/>
  <c r="Z40" i="27"/>
  <c r="Y40" i="27"/>
  <c r="X40" i="27"/>
  <c r="W40" i="27"/>
  <c r="V40" i="27"/>
  <c r="U40" i="27"/>
  <c r="T40" i="27"/>
  <c r="S40" i="27"/>
  <c r="S131" i="27" s="1"/>
  <c r="L48" i="31" s="1"/>
  <c r="R40" i="27"/>
  <c r="Q40" i="27"/>
  <c r="P40" i="27"/>
  <c r="AD17" i="27"/>
  <c r="AC17" i="27"/>
  <c r="AB17" i="27"/>
  <c r="AA17" i="27"/>
  <c r="Z17" i="27"/>
  <c r="Y17" i="27"/>
  <c r="X17" i="27"/>
  <c r="W17" i="27"/>
  <c r="V17" i="27"/>
  <c r="U17" i="27"/>
  <c r="T17" i="27"/>
  <c r="S17" i="27"/>
  <c r="R17" i="27"/>
  <c r="Q17" i="27"/>
  <c r="P17" i="27"/>
  <c r="AD129" i="22"/>
  <c r="AC129" i="22"/>
  <c r="AB129" i="22"/>
  <c r="AA129" i="22"/>
  <c r="Z129" i="22"/>
  <c r="Y129" i="22"/>
  <c r="X129" i="22"/>
  <c r="W129" i="22"/>
  <c r="V129" i="22"/>
  <c r="U129" i="22"/>
  <c r="T129" i="22"/>
  <c r="S129" i="22"/>
  <c r="R129" i="22"/>
  <c r="Q129" i="22"/>
  <c r="P129" i="22"/>
  <c r="AD118" i="22"/>
  <c r="AC118" i="22"/>
  <c r="AB118" i="22"/>
  <c r="AA118" i="22"/>
  <c r="Z118" i="22"/>
  <c r="Y118" i="22"/>
  <c r="X118" i="22"/>
  <c r="W118" i="22"/>
  <c r="V118" i="22"/>
  <c r="U118" i="22"/>
  <c r="T118" i="22"/>
  <c r="S118" i="22"/>
  <c r="R118" i="22"/>
  <c r="Q118" i="22"/>
  <c r="P118" i="22"/>
  <c r="AD107" i="22"/>
  <c r="AC107" i="22"/>
  <c r="AB107" i="22"/>
  <c r="AA107" i="22"/>
  <c r="Z107" i="22"/>
  <c r="Y107" i="22"/>
  <c r="X107" i="22"/>
  <c r="W107" i="22"/>
  <c r="V107" i="22"/>
  <c r="U107" i="22"/>
  <c r="T107" i="22"/>
  <c r="S107" i="22"/>
  <c r="R107" i="22"/>
  <c r="Q107" i="22"/>
  <c r="P107" i="22"/>
  <c r="AD96" i="22"/>
  <c r="AC96" i="22"/>
  <c r="AB96" i="22"/>
  <c r="AA96" i="22"/>
  <c r="Z96" i="22"/>
  <c r="Y96" i="22"/>
  <c r="X96" i="22"/>
  <c r="W96" i="22"/>
  <c r="V96" i="22"/>
  <c r="U96" i="22"/>
  <c r="T96" i="22"/>
  <c r="S96" i="22"/>
  <c r="R96" i="22"/>
  <c r="Q96" i="22"/>
  <c r="P96" i="22"/>
  <c r="AD85" i="22"/>
  <c r="AC85" i="22"/>
  <c r="AB85" i="22"/>
  <c r="AA85" i="22"/>
  <c r="Z85" i="22"/>
  <c r="Y85" i="22"/>
  <c r="X85" i="22"/>
  <c r="W85" i="22"/>
  <c r="V85" i="22"/>
  <c r="U85" i="22"/>
  <c r="T85" i="22"/>
  <c r="S85" i="22"/>
  <c r="R85" i="22"/>
  <c r="Q85" i="22"/>
  <c r="P85" i="22"/>
  <c r="AD74" i="22"/>
  <c r="AC74" i="22"/>
  <c r="AB74" i="22"/>
  <c r="AA74" i="22"/>
  <c r="Z74" i="22"/>
  <c r="Y74" i="22"/>
  <c r="X74" i="22"/>
  <c r="W74" i="22"/>
  <c r="V74" i="22"/>
  <c r="U74" i="22"/>
  <c r="T74" i="22"/>
  <c r="S74" i="22"/>
  <c r="R74" i="22"/>
  <c r="Q74" i="22"/>
  <c r="P74" i="22"/>
  <c r="AD63" i="22"/>
  <c r="AC63" i="22"/>
  <c r="AB63" i="22"/>
  <c r="AA63" i="22"/>
  <c r="Z63" i="22"/>
  <c r="Y63" i="22"/>
  <c r="X63" i="22"/>
  <c r="W63" i="22"/>
  <c r="V63" i="22"/>
  <c r="U63" i="22"/>
  <c r="T63" i="22"/>
  <c r="S63" i="22"/>
  <c r="R63" i="22"/>
  <c r="Q63" i="22"/>
  <c r="P63" i="22"/>
  <c r="AD40" i="22"/>
  <c r="AC40" i="22"/>
  <c r="AB40" i="22"/>
  <c r="AA40" i="22"/>
  <c r="Z40" i="22"/>
  <c r="Y40" i="22"/>
  <c r="X40" i="22"/>
  <c r="W40" i="22"/>
  <c r="V40" i="22"/>
  <c r="U40" i="22"/>
  <c r="T40" i="22"/>
  <c r="S40" i="22"/>
  <c r="R40" i="22"/>
  <c r="Q40" i="22"/>
  <c r="P40" i="22"/>
  <c r="AD17" i="22"/>
  <c r="AC17" i="22"/>
  <c r="AB17" i="22"/>
  <c r="AA17" i="22"/>
  <c r="Z17" i="22"/>
  <c r="Y17" i="22"/>
  <c r="X17" i="22"/>
  <c r="W17" i="22"/>
  <c r="V17" i="22"/>
  <c r="U17" i="22"/>
  <c r="T17" i="22"/>
  <c r="S17" i="22"/>
  <c r="R17" i="22"/>
  <c r="Q17" i="22"/>
  <c r="P17" i="22"/>
  <c r="AD129" i="21"/>
  <c r="AC129" i="21"/>
  <c r="AB129" i="21"/>
  <c r="AA129" i="21"/>
  <c r="Z129" i="21"/>
  <c r="Y129" i="21"/>
  <c r="X129" i="21"/>
  <c r="W129" i="21"/>
  <c r="V129" i="21"/>
  <c r="U129" i="21"/>
  <c r="T129" i="21"/>
  <c r="S129" i="21"/>
  <c r="R129" i="21"/>
  <c r="Q129" i="21"/>
  <c r="P129" i="21"/>
  <c r="AD118" i="21"/>
  <c r="AC118" i="21"/>
  <c r="AB118" i="21"/>
  <c r="AA118" i="21"/>
  <c r="Z118" i="21"/>
  <c r="Y118" i="21"/>
  <c r="X118" i="21"/>
  <c r="W118" i="21"/>
  <c r="V118" i="21"/>
  <c r="U118" i="21"/>
  <c r="T118" i="21"/>
  <c r="S118" i="21"/>
  <c r="R118" i="21"/>
  <c r="Q118" i="21"/>
  <c r="P118" i="21"/>
  <c r="AD107" i="21"/>
  <c r="AC107" i="21"/>
  <c r="AB107" i="21"/>
  <c r="AA107" i="21"/>
  <c r="Z107" i="21"/>
  <c r="Y107" i="21"/>
  <c r="X107" i="21"/>
  <c r="W107" i="21"/>
  <c r="V107" i="21"/>
  <c r="U107" i="21"/>
  <c r="T107" i="21"/>
  <c r="S107" i="21"/>
  <c r="R107" i="21"/>
  <c r="Q107" i="21"/>
  <c r="P107" i="21"/>
  <c r="AD96" i="21"/>
  <c r="AC96" i="21"/>
  <c r="AB96" i="21"/>
  <c r="AA96" i="21"/>
  <c r="Z96" i="21"/>
  <c r="Y96" i="21"/>
  <c r="X96" i="21"/>
  <c r="W96" i="21"/>
  <c r="V96" i="21"/>
  <c r="U96" i="21"/>
  <c r="T96" i="21"/>
  <c r="S96" i="21"/>
  <c r="R96" i="21"/>
  <c r="Q96" i="21"/>
  <c r="P96" i="21"/>
  <c r="AD85" i="21"/>
  <c r="AC85" i="21"/>
  <c r="AB85" i="21"/>
  <c r="AA85" i="21"/>
  <c r="Z85" i="21"/>
  <c r="Y85" i="21"/>
  <c r="X85" i="21"/>
  <c r="W85" i="21"/>
  <c r="V85" i="21"/>
  <c r="U85" i="21"/>
  <c r="T85" i="21"/>
  <c r="S85" i="21"/>
  <c r="R85" i="21"/>
  <c r="Q85" i="21"/>
  <c r="P85" i="21"/>
  <c r="AD74" i="21"/>
  <c r="AC74" i="21"/>
  <c r="AB74" i="21"/>
  <c r="AA74" i="21"/>
  <c r="Z74" i="21"/>
  <c r="Y74" i="21"/>
  <c r="X74" i="21"/>
  <c r="W74" i="21"/>
  <c r="V74" i="21"/>
  <c r="U74" i="21"/>
  <c r="T74" i="21"/>
  <c r="S74" i="21"/>
  <c r="R74" i="21"/>
  <c r="Q74" i="21"/>
  <c r="P74" i="21"/>
  <c r="AD63" i="21"/>
  <c r="AC63" i="21"/>
  <c r="AB63" i="21"/>
  <c r="AA63" i="21"/>
  <c r="Z63" i="21"/>
  <c r="Y63" i="21"/>
  <c r="X63" i="21"/>
  <c r="W63" i="21"/>
  <c r="V63" i="21"/>
  <c r="U63" i="21"/>
  <c r="T63" i="21"/>
  <c r="S63" i="21"/>
  <c r="R63" i="21"/>
  <c r="Q63" i="21"/>
  <c r="P63" i="21"/>
  <c r="AD40" i="21"/>
  <c r="AC40" i="21"/>
  <c r="AB40" i="21"/>
  <c r="AA40" i="21"/>
  <c r="Z40" i="21"/>
  <c r="Y40" i="21"/>
  <c r="X40" i="21"/>
  <c r="W40" i="21"/>
  <c r="V40" i="21"/>
  <c r="U40" i="21"/>
  <c r="T40" i="21"/>
  <c r="S40" i="21"/>
  <c r="R40" i="21"/>
  <c r="Q40" i="21"/>
  <c r="P40" i="21"/>
  <c r="AD17" i="21"/>
  <c r="AC17" i="21"/>
  <c r="AB17" i="21"/>
  <c r="AA17" i="21"/>
  <c r="Z17" i="21"/>
  <c r="Y17" i="21"/>
  <c r="X17" i="21"/>
  <c r="W17" i="21"/>
  <c r="V17" i="21"/>
  <c r="U17" i="21"/>
  <c r="T17" i="21"/>
  <c r="S17" i="21"/>
  <c r="R17" i="21"/>
  <c r="Q17" i="21"/>
  <c r="P17" i="21"/>
  <c r="AD129" i="20"/>
  <c r="AC129" i="20"/>
  <c r="AB129" i="20"/>
  <c r="AA129" i="20"/>
  <c r="Z129" i="20"/>
  <c r="Y129" i="20"/>
  <c r="X129" i="20"/>
  <c r="W129" i="20"/>
  <c r="V129" i="20"/>
  <c r="U129" i="20"/>
  <c r="T129" i="20"/>
  <c r="S129" i="20"/>
  <c r="R129" i="20"/>
  <c r="Q129" i="20"/>
  <c r="P129" i="20"/>
  <c r="AD118" i="20"/>
  <c r="AC118" i="20"/>
  <c r="AB118" i="20"/>
  <c r="AA118" i="20"/>
  <c r="Z118" i="20"/>
  <c r="Y118" i="20"/>
  <c r="X118" i="20"/>
  <c r="W118" i="20"/>
  <c r="V118" i="20"/>
  <c r="U118" i="20"/>
  <c r="T118" i="20"/>
  <c r="S118" i="20"/>
  <c r="R118" i="20"/>
  <c r="Q118" i="20"/>
  <c r="P118" i="20"/>
  <c r="AD107" i="20"/>
  <c r="AC107" i="20"/>
  <c r="AB107" i="20"/>
  <c r="AA107" i="20"/>
  <c r="Z107" i="20"/>
  <c r="Y107" i="20"/>
  <c r="X107" i="20"/>
  <c r="W107" i="20"/>
  <c r="V107" i="20"/>
  <c r="U107" i="20"/>
  <c r="T107" i="20"/>
  <c r="S107" i="20"/>
  <c r="R107" i="20"/>
  <c r="Q107" i="20"/>
  <c r="P107" i="20"/>
  <c r="AD96" i="20"/>
  <c r="AC96" i="20"/>
  <c r="AB96" i="20"/>
  <c r="AA96" i="20"/>
  <c r="Z96" i="20"/>
  <c r="Y96" i="20"/>
  <c r="X96" i="20"/>
  <c r="W96" i="20"/>
  <c r="V96" i="20"/>
  <c r="U96" i="20"/>
  <c r="T96" i="20"/>
  <c r="S96" i="20"/>
  <c r="R96" i="20"/>
  <c r="Q96" i="20"/>
  <c r="P96" i="20"/>
  <c r="AD85" i="20"/>
  <c r="AC85" i="20"/>
  <c r="AB85" i="20"/>
  <c r="AA85" i="20"/>
  <c r="Z85" i="20"/>
  <c r="Y85" i="20"/>
  <c r="X85" i="20"/>
  <c r="W85" i="20"/>
  <c r="V85" i="20"/>
  <c r="U85" i="20"/>
  <c r="T85" i="20"/>
  <c r="S85" i="20"/>
  <c r="R85" i="20"/>
  <c r="Q85" i="20"/>
  <c r="P85" i="20"/>
  <c r="AD74" i="20"/>
  <c r="AC74" i="20"/>
  <c r="AB74" i="20"/>
  <c r="AA74" i="20"/>
  <c r="Z74" i="20"/>
  <c r="Y74" i="20"/>
  <c r="X74" i="20"/>
  <c r="W74" i="20"/>
  <c r="V74" i="20"/>
  <c r="U74" i="20"/>
  <c r="T74" i="20"/>
  <c r="S74" i="20"/>
  <c r="R74" i="20"/>
  <c r="Q74" i="20"/>
  <c r="P74" i="20"/>
  <c r="AD63" i="20"/>
  <c r="AC63" i="20"/>
  <c r="AB63" i="20"/>
  <c r="AA63" i="20"/>
  <c r="Z63" i="20"/>
  <c r="Y63" i="20"/>
  <c r="X63" i="20"/>
  <c r="W63" i="20"/>
  <c r="V63" i="20"/>
  <c r="U63" i="20"/>
  <c r="T63" i="20"/>
  <c r="S63" i="20"/>
  <c r="R63" i="20"/>
  <c r="Q63" i="20"/>
  <c r="P63" i="20"/>
  <c r="AD40" i="20"/>
  <c r="AC40" i="20"/>
  <c r="AB40" i="20"/>
  <c r="AA40" i="20"/>
  <c r="Z40" i="20"/>
  <c r="Y40" i="20"/>
  <c r="X40" i="20"/>
  <c r="W40" i="20"/>
  <c r="V40" i="20"/>
  <c r="U40" i="20"/>
  <c r="T40" i="20"/>
  <c r="S40" i="20"/>
  <c r="R40" i="20"/>
  <c r="Q40" i="20"/>
  <c r="P40" i="20"/>
  <c r="AD17" i="20"/>
  <c r="AC17" i="20"/>
  <c r="AB17" i="20"/>
  <c r="AA17" i="20"/>
  <c r="Z17" i="20"/>
  <c r="Y17" i="20"/>
  <c r="X17" i="20"/>
  <c r="W17" i="20"/>
  <c r="V17" i="20"/>
  <c r="U17" i="20"/>
  <c r="T17" i="20"/>
  <c r="S17" i="20"/>
  <c r="R17" i="20"/>
  <c r="Q17" i="20"/>
  <c r="P17" i="20"/>
  <c r="AD129" i="19"/>
  <c r="AC129" i="19"/>
  <c r="AB129" i="19"/>
  <c r="AA129" i="19"/>
  <c r="Z129" i="19"/>
  <c r="Y129" i="19"/>
  <c r="X129" i="19"/>
  <c r="W129" i="19"/>
  <c r="V129" i="19"/>
  <c r="U129" i="19"/>
  <c r="T129" i="19"/>
  <c r="S129" i="19"/>
  <c r="R129" i="19"/>
  <c r="Q129" i="19"/>
  <c r="P129" i="19"/>
  <c r="AD118" i="19"/>
  <c r="AC118" i="19"/>
  <c r="AB118" i="19"/>
  <c r="AA118" i="19"/>
  <c r="Z118" i="19"/>
  <c r="Y118" i="19"/>
  <c r="X118" i="19"/>
  <c r="W118" i="19"/>
  <c r="V118" i="19"/>
  <c r="U118" i="19"/>
  <c r="T118" i="19"/>
  <c r="S118" i="19"/>
  <c r="R118" i="19"/>
  <c r="Q118" i="19"/>
  <c r="P118" i="19"/>
  <c r="AD107" i="19"/>
  <c r="AC107" i="19"/>
  <c r="AB107" i="19"/>
  <c r="AA107" i="19"/>
  <c r="Z107" i="19"/>
  <c r="Y107" i="19"/>
  <c r="X107" i="19"/>
  <c r="W107" i="19"/>
  <c r="V107" i="19"/>
  <c r="U107" i="19"/>
  <c r="T107" i="19"/>
  <c r="S107" i="19"/>
  <c r="R107" i="19"/>
  <c r="Q107" i="19"/>
  <c r="P107" i="19"/>
  <c r="AD96" i="19"/>
  <c r="AC96" i="19"/>
  <c r="AB96" i="19"/>
  <c r="AA96" i="19"/>
  <c r="Z96" i="19"/>
  <c r="Y96" i="19"/>
  <c r="X96" i="19"/>
  <c r="W96" i="19"/>
  <c r="V96" i="19"/>
  <c r="U96" i="19"/>
  <c r="T96" i="19"/>
  <c r="S96" i="19"/>
  <c r="R96" i="19"/>
  <c r="Q96" i="19"/>
  <c r="P96" i="19"/>
  <c r="AD85" i="19"/>
  <c r="AC85" i="19"/>
  <c r="AB85" i="19"/>
  <c r="AA85" i="19"/>
  <c r="Z85" i="19"/>
  <c r="Y85" i="19"/>
  <c r="X85" i="19"/>
  <c r="W85" i="19"/>
  <c r="V85" i="19"/>
  <c r="U85" i="19"/>
  <c r="T85" i="19"/>
  <c r="S85" i="19"/>
  <c r="R85" i="19"/>
  <c r="Q85" i="19"/>
  <c r="P85" i="19"/>
  <c r="AD74" i="19"/>
  <c r="AC74" i="19"/>
  <c r="AB74" i="19"/>
  <c r="AA74" i="19"/>
  <c r="Z74" i="19"/>
  <c r="Y74" i="19"/>
  <c r="X74" i="19"/>
  <c r="W74" i="19"/>
  <c r="V74" i="19"/>
  <c r="U74" i="19"/>
  <c r="T74" i="19"/>
  <c r="S74" i="19"/>
  <c r="R74" i="19"/>
  <c r="Q74" i="19"/>
  <c r="P74" i="19"/>
  <c r="AD63" i="19"/>
  <c r="AC63" i="19"/>
  <c r="AB63" i="19"/>
  <c r="AA63" i="19"/>
  <c r="Z63" i="19"/>
  <c r="Y63" i="19"/>
  <c r="X63" i="19"/>
  <c r="W63" i="19"/>
  <c r="V63" i="19"/>
  <c r="U63" i="19"/>
  <c r="T63" i="19"/>
  <c r="S63" i="19"/>
  <c r="R63" i="19"/>
  <c r="Q63" i="19"/>
  <c r="P63" i="19"/>
  <c r="AD40" i="19"/>
  <c r="AC40" i="19"/>
  <c r="AB40" i="19"/>
  <c r="AA40" i="19"/>
  <c r="Z40" i="19"/>
  <c r="Y40" i="19"/>
  <c r="X40" i="19"/>
  <c r="W40" i="19"/>
  <c r="V40" i="19"/>
  <c r="U40" i="19"/>
  <c r="T40" i="19"/>
  <c r="S40" i="19"/>
  <c r="R40" i="19"/>
  <c r="Q40" i="19"/>
  <c r="P40" i="19"/>
  <c r="AD17" i="19"/>
  <c r="AC17" i="19"/>
  <c r="AB17" i="19"/>
  <c r="AA17" i="19"/>
  <c r="Z17" i="19"/>
  <c r="Y17" i="19"/>
  <c r="X17" i="19"/>
  <c r="W17" i="19"/>
  <c r="V17" i="19"/>
  <c r="U17" i="19"/>
  <c r="T17" i="19"/>
  <c r="S17" i="19"/>
  <c r="R17" i="19"/>
  <c r="Q17" i="19"/>
  <c r="P17" i="19"/>
  <c r="AD129" i="7"/>
  <c r="AC129" i="7"/>
  <c r="AB129" i="7"/>
  <c r="AA129" i="7"/>
  <c r="Z129" i="7"/>
  <c r="Y129" i="7"/>
  <c r="X129" i="7"/>
  <c r="W129" i="7"/>
  <c r="V129" i="7"/>
  <c r="U129" i="7"/>
  <c r="T129" i="7"/>
  <c r="S129" i="7"/>
  <c r="R129" i="7"/>
  <c r="Q129" i="7"/>
  <c r="P129" i="7"/>
  <c r="AD118" i="7"/>
  <c r="AC118" i="7"/>
  <c r="AB118" i="7"/>
  <c r="AA118" i="7"/>
  <c r="Z118" i="7"/>
  <c r="Y118" i="7"/>
  <c r="X118" i="7"/>
  <c r="W118" i="7"/>
  <c r="V118" i="7"/>
  <c r="U118" i="7"/>
  <c r="T118" i="7"/>
  <c r="S118" i="7"/>
  <c r="R118" i="7"/>
  <c r="Q118" i="7"/>
  <c r="P118" i="7"/>
  <c r="AD107" i="7"/>
  <c r="AC107" i="7"/>
  <c r="AB107" i="7"/>
  <c r="AA107" i="7"/>
  <c r="Z107" i="7"/>
  <c r="Y107" i="7"/>
  <c r="X107" i="7"/>
  <c r="W107" i="7"/>
  <c r="V107" i="7"/>
  <c r="U107" i="7"/>
  <c r="T107" i="7"/>
  <c r="S107" i="7"/>
  <c r="R107" i="7"/>
  <c r="Q107" i="7"/>
  <c r="P107" i="7"/>
  <c r="AD96" i="7"/>
  <c r="AC96" i="7"/>
  <c r="AB96" i="7"/>
  <c r="AA96" i="7"/>
  <c r="Z96" i="7"/>
  <c r="Y96" i="7"/>
  <c r="X96" i="7"/>
  <c r="W96" i="7"/>
  <c r="V96" i="7"/>
  <c r="U96" i="7"/>
  <c r="T96" i="7"/>
  <c r="S96" i="7"/>
  <c r="R96" i="7"/>
  <c r="Q96" i="7"/>
  <c r="P96" i="7"/>
  <c r="AD85" i="7"/>
  <c r="AC85" i="7"/>
  <c r="AB85" i="7"/>
  <c r="AA85" i="7"/>
  <c r="Z85" i="7"/>
  <c r="Y85" i="7"/>
  <c r="X85" i="7"/>
  <c r="W85" i="7"/>
  <c r="V85" i="7"/>
  <c r="U85" i="7"/>
  <c r="T85" i="7"/>
  <c r="S85" i="7"/>
  <c r="R85" i="7"/>
  <c r="Q85" i="7"/>
  <c r="P85" i="7"/>
  <c r="AD74" i="7"/>
  <c r="AC74" i="7"/>
  <c r="AB74" i="7"/>
  <c r="AA74" i="7"/>
  <c r="Z74" i="7"/>
  <c r="Y74" i="7"/>
  <c r="X74" i="7"/>
  <c r="W74" i="7"/>
  <c r="V74" i="7"/>
  <c r="U74" i="7"/>
  <c r="T74" i="7"/>
  <c r="S74" i="7"/>
  <c r="R74" i="7"/>
  <c r="Q74" i="7"/>
  <c r="P74" i="7"/>
  <c r="AD63" i="7"/>
  <c r="AC63" i="7"/>
  <c r="AB63" i="7"/>
  <c r="AA63" i="7"/>
  <c r="Z63" i="7"/>
  <c r="Y63" i="7"/>
  <c r="X63" i="7"/>
  <c r="W63" i="7"/>
  <c r="V63" i="7"/>
  <c r="U63" i="7"/>
  <c r="T63" i="7"/>
  <c r="S63" i="7"/>
  <c r="R63" i="7"/>
  <c r="Q63" i="7"/>
  <c r="P63" i="7"/>
  <c r="AD40" i="7"/>
  <c r="AC40" i="7"/>
  <c r="AB40" i="7"/>
  <c r="AA40" i="7"/>
  <c r="Z40" i="7"/>
  <c r="Y40" i="7"/>
  <c r="X40" i="7"/>
  <c r="W40" i="7"/>
  <c r="V40" i="7"/>
  <c r="U40" i="7"/>
  <c r="T40" i="7"/>
  <c r="S40" i="7"/>
  <c r="R40" i="7"/>
  <c r="Q40" i="7"/>
  <c r="P40" i="7"/>
  <c r="AD17" i="7"/>
  <c r="AC17" i="7"/>
  <c r="AB17" i="7"/>
  <c r="AA17" i="7"/>
  <c r="Z17" i="7"/>
  <c r="Y17" i="7"/>
  <c r="X17" i="7"/>
  <c r="W17" i="7"/>
  <c r="V17" i="7"/>
  <c r="U17" i="7"/>
  <c r="T17" i="7"/>
  <c r="S17" i="7"/>
  <c r="R17" i="7"/>
  <c r="Q17" i="7"/>
  <c r="P17" i="7"/>
  <c r="AD129" i="6"/>
  <c r="AC129" i="6"/>
  <c r="AB129" i="6"/>
  <c r="AA129" i="6"/>
  <c r="Z129" i="6"/>
  <c r="Y129" i="6"/>
  <c r="X129" i="6"/>
  <c r="W129" i="6"/>
  <c r="V129" i="6"/>
  <c r="U129" i="6"/>
  <c r="T129" i="6"/>
  <c r="S129" i="6"/>
  <c r="R129" i="6"/>
  <c r="Q129" i="6"/>
  <c r="P129" i="6"/>
  <c r="AD118" i="6"/>
  <c r="AC118" i="6"/>
  <c r="AB118" i="6"/>
  <c r="AA118" i="6"/>
  <c r="Z118" i="6"/>
  <c r="Y118" i="6"/>
  <c r="X118" i="6"/>
  <c r="W118" i="6"/>
  <c r="V118" i="6"/>
  <c r="U118" i="6"/>
  <c r="T118" i="6"/>
  <c r="S118" i="6"/>
  <c r="R118" i="6"/>
  <c r="Q118" i="6"/>
  <c r="P118" i="6"/>
  <c r="AD107" i="6"/>
  <c r="AC107" i="6"/>
  <c r="AB107" i="6"/>
  <c r="AA107" i="6"/>
  <c r="Z107" i="6"/>
  <c r="Y107" i="6"/>
  <c r="X107" i="6"/>
  <c r="W107" i="6"/>
  <c r="V107" i="6"/>
  <c r="U107" i="6"/>
  <c r="T107" i="6"/>
  <c r="S107" i="6"/>
  <c r="R107" i="6"/>
  <c r="Q107" i="6"/>
  <c r="P107" i="6"/>
  <c r="AD96" i="6"/>
  <c r="AC96" i="6"/>
  <c r="AB96" i="6"/>
  <c r="AA96" i="6"/>
  <c r="Z96" i="6"/>
  <c r="Y96" i="6"/>
  <c r="X96" i="6"/>
  <c r="W96" i="6"/>
  <c r="V96" i="6"/>
  <c r="U96" i="6"/>
  <c r="T96" i="6"/>
  <c r="S96" i="6"/>
  <c r="R96" i="6"/>
  <c r="Q96" i="6"/>
  <c r="P96" i="6"/>
  <c r="AD85" i="6"/>
  <c r="AC85" i="6"/>
  <c r="AB85" i="6"/>
  <c r="AA85" i="6"/>
  <c r="Z85" i="6"/>
  <c r="Y85" i="6"/>
  <c r="X85" i="6"/>
  <c r="W85" i="6"/>
  <c r="V85" i="6"/>
  <c r="U85" i="6"/>
  <c r="T85" i="6"/>
  <c r="S85" i="6"/>
  <c r="R85" i="6"/>
  <c r="Q85" i="6"/>
  <c r="P85" i="6"/>
  <c r="AD74" i="6"/>
  <c r="AC74" i="6"/>
  <c r="AB74" i="6"/>
  <c r="AA74" i="6"/>
  <c r="Z74" i="6"/>
  <c r="Y74" i="6"/>
  <c r="X74" i="6"/>
  <c r="W74" i="6"/>
  <c r="V74" i="6"/>
  <c r="U74" i="6"/>
  <c r="T74" i="6"/>
  <c r="S74" i="6"/>
  <c r="R74" i="6"/>
  <c r="Q74" i="6"/>
  <c r="P74" i="6"/>
  <c r="AD63" i="6"/>
  <c r="AC63" i="6"/>
  <c r="AB63" i="6"/>
  <c r="AA63" i="6"/>
  <c r="Z63" i="6"/>
  <c r="Y63" i="6"/>
  <c r="X63" i="6"/>
  <c r="W63" i="6"/>
  <c r="V63" i="6"/>
  <c r="U63" i="6"/>
  <c r="T63" i="6"/>
  <c r="S63" i="6"/>
  <c r="R63" i="6"/>
  <c r="Q63" i="6"/>
  <c r="P63" i="6"/>
  <c r="AD40" i="6"/>
  <c r="AC40" i="6"/>
  <c r="AB40" i="6"/>
  <c r="AA40" i="6"/>
  <c r="Z40" i="6"/>
  <c r="Y40" i="6"/>
  <c r="X40" i="6"/>
  <c r="W40" i="6"/>
  <c r="V40" i="6"/>
  <c r="U40" i="6"/>
  <c r="T40" i="6"/>
  <c r="S40" i="6"/>
  <c r="R40" i="6"/>
  <c r="Q40" i="6"/>
  <c r="P40" i="6"/>
  <c r="AD17" i="6"/>
  <c r="AC17" i="6"/>
  <c r="AB17" i="6"/>
  <c r="AA17" i="6"/>
  <c r="Z17" i="6"/>
  <c r="Y17" i="6"/>
  <c r="X17" i="6"/>
  <c r="W17" i="6"/>
  <c r="V17" i="6"/>
  <c r="U17" i="6"/>
  <c r="T17" i="6"/>
  <c r="S17" i="6"/>
  <c r="R17" i="6"/>
  <c r="Q17" i="6"/>
  <c r="P17" i="6"/>
  <c r="AD129" i="5"/>
  <c r="AC129" i="5"/>
  <c r="AB129" i="5"/>
  <c r="AA129" i="5"/>
  <c r="Z129" i="5"/>
  <c r="Y129" i="5"/>
  <c r="X129" i="5"/>
  <c r="W129" i="5"/>
  <c r="V129" i="5"/>
  <c r="U129" i="5"/>
  <c r="T129" i="5"/>
  <c r="S129" i="5"/>
  <c r="R129" i="5"/>
  <c r="Q129" i="5"/>
  <c r="P129" i="5"/>
  <c r="AD118" i="5"/>
  <c r="AC118" i="5"/>
  <c r="AB118" i="5"/>
  <c r="AA118" i="5"/>
  <c r="Z118" i="5"/>
  <c r="Y118" i="5"/>
  <c r="X118" i="5"/>
  <c r="W118" i="5"/>
  <c r="V118" i="5"/>
  <c r="U118" i="5"/>
  <c r="T118" i="5"/>
  <c r="S118" i="5"/>
  <c r="R118" i="5"/>
  <c r="Q118" i="5"/>
  <c r="P118" i="5"/>
  <c r="AD107" i="5"/>
  <c r="AC107" i="5"/>
  <c r="AB107" i="5"/>
  <c r="AA107" i="5"/>
  <c r="Z107" i="5"/>
  <c r="Y107" i="5"/>
  <c r="X107" i="5"/>
  <c r="W107" i="5"/>
  <c r="V107" i="5"/>
  <c r="U107" i="5"/>
  <c r="T107" i="5"/>
  <c r="S107" i="5"/>
  <c r="R107" i="5"/>
  <c r="Q107" i="5"/>
  <c r="P107" i="5"/>
  <c r="AD96" i="5"/>
  <c r="AC96" i="5"/>
  <c r="AB96" i="5"/>
  <c r="AA96" i="5"/>
  <c r="Z96" i="5"/>
  <c r="Y96" i="5"/>
  <c r="X96" i="5"/>
  <c r="W96" i="5"/>
  <c r="V96" i="5"/>
  <c r="U96" i="5"/>
  <c r="T96" i="5"/>
  <c r="S96" i="5"/>
  <c r="R96" i="5"/>
  <c r="Q96" i="5"/>
  <c r="P96" i="5"/>
  <c r="AD85" i="5"/>
  <c r="AC85" i="5"/>
  <c r="AB85" i="5"/>
  <c r="AA85" i="5"/>
  <c r="Z85" i="5"/>
  <c r="Y85" i="5"/>
  <c r="X85" i="5"/>
  <c r="W85" i="5"/>
  <c r="V85" i="5"/>
  <c r="U85" i="5"/>
  <c r="T85" i="5"/>
  <c r="S85" i="5"/>
  <c r="R85" i="5"/>
  <c r="Q85" i="5"/>
  <c r="P85" i="5"/>
  <c r="AD74" i="5"/>
  <c r="AC74" i="5"/>
  <c r="AB74" i="5"/>
  <c r="AA74" i="5"/>
  <c r="Z74" i="5"/>
  <c r="Y74" i="5"/>
  <c r="X74" i="5"/>
  <c r="W74" i="5"/>
  <c r="V74" i="5"/>
  <c r="U74" i="5"/>
  <c r="T74" i="5"/>
  <c r="S74" i="5"/>
  <c r="R74" i="5"/>
  <c r="Q74" i="5"/>
  <c r="P74" i="5"/>
  <c r="AD63" i="5"/>
  <c r="AC63" i="5"/>
  <c r="AB63" i="5"/>
  <c r="AA63" i="5"/>
  <c r="Z63" i="5"/>
  <c r="Y63" i="5"/>
  <c r="X63" i="5"/>
  <c r="W63" i="5"/>
  <c r="V63" i="5"/>
  <c r="U63" i="5"/>
  <c r="T63" i="5"/>
  <c r="S63" i="5"/>
  <c r="R63" i="5"/>
  <c r="Q63" i="5"/>
  <c r="P63" i="5"/>
  <c r="AD40" i="5"/>
  <c r="AC40" i="5"/>
  <c r="AB40" i="5"/>
  <c r="AA40" i="5"/>
  <c r="Z40" i="5"/>
  <c r="Y40" i="5"/>
  <c r="X40" i="5"/>
  <c r="W40" i="5"/>
  <c r="V40" i="5"/>
  <c r="U40" i="5"/>
  <c r="T40" i="5"/>
  <c r="S40" i="5"/>
  <c r="R40" i="5"/>
  <c r="Q40" i="5"/>
  <c r="P40" i="5"/>
  <c r="AD17" i="5"/>
  <c r="AC17" i="5"/>
  <c r="AB17" i="5"/>
  <c r="AA17" i="5"/>
  <c r="Z17" i="5"/>
  <c r="Y17" i="5"/>
  <c r="X17" i="5"/>
  <c r="W17" i="5"/>
  <c r="V17" i="5"/>
  <c r="U17" i="5"/>
  <c r="T17" i="5"/>
  <c r="S17" i="5"/>
  <c r="R17" i="5"/>
  <c r="Q17" i="5"/>
  <c r="P17" i="5"/>
  <c r="AD129" i="1"/>
  <c r="R129" i="1"/>
  <c r="S129" i="1"/>
  <c r="T129" i="1"/>
  <c r="U129" i="1"/>
  <c r="V129" i="1"/>
  <c r="W129" i="1"/>
  <c r="X129" i="1"/>
  <c r="Y129" i="1"/>
  <c r="Z129" i="1"/>
  <c r="AA129" i="1"/>
  <c r="AB129" i="1"/>
  <c r="AC129" i="1"/>
  <c r="Q129" i="1"/>
  <c r="P129" i="1"/>
  <c r="AD118" i="1"/>
  <c r="R118" i="1"/>
  <c r="S118" i="1"/>
  <c r="T118" i="1"/>
  <c r="U118" i="1"/>
  <c r="V118" i="1"/>
  <c r="W118" i="1"/>
  <c r="X118" i="1"/>
  <c r="Y118" i="1"/>
  <c r="Z118" i="1"/>
  <c r="AA118" i="1"/>
  <c r="AB118" i="1"/>
  <c r="AC118" i="1"/>
  <c r="Q118" i="1"/>
  <c r="P118" i="1"/>
  <c r="AD107" i="1"/>
  <c r="R107" i="1"/>
  <c r="S107" i="1"/>
  <c r="T107" i="1"/>
  <c r="U107" i="1"/>
  <c r="V107" i="1"/>
  <c r="W107" i="1"/>
  <c r="X107" i="1"/>
  <c r="Y107" i="1"/>
  <c r="Z107" i="1"/>
  <c r="AA107" i="1"/>
  <c r="AB107" i="1"/>
  <c r="AC107" i="1"/>
  <c r="Q107" i="1"/>
  <c r="P107" i="1"/>
  <c r="AD96" i="1"/>
  <c r="R96" i="1"/>
  <c r="S96" i="1"/>
  <c r="T96" i="1"/>
  <c r="U96" i="1"/>
  <c r="V96" i="1"/>
  <c r="W96" i="1"/>
  <c r="X96" i="1"/>
  <c r="Y96" i="1"/>
  <c r="Z96" i="1"/>
  <c r="AA96" i="1"/>
  <c r="AB96" i="1"/>
  <c r="AC96" i="1"/>
  <c r="Q96" i="1"/>
  <c r="P96" i="1"/>
  <c r="AD85" i="1"/>
  <c r="R85" i="1"/>
  <c r="S85" i="1"/>
  <c r="T85" i="1"/>
  <c r="U85" i="1"/>
  <c r="V85" i="1"/>
  <c r="W85" i="1"/>
  <c r="X85" i="1"/>
  <c r="Y85" i="1"/>
  <c r="Z85" i="1"/>
  <c r="AA85" i="1"/>
  <c r="AB85" i="1"/>
  <c r="AC85" i="1"/>
  <c r="Q85" i="1"/>
  <c r="P85" i="1"/>
  <c r="AD74" i="1"/>
  <c r="R74" i="1"/>
  <c r="S74" i="1"/>
  <c r="T74" i="1"/>
  <c r="U74" i="1"/>
  <c r="V74" i="1"/>
  <c r="W74" i="1"/>
  <c r="X74" i="1"/>
  <c r="Y74" i="1"/>
  <c r="Z74" i="1"/>
  <c r="AA74" i="1"/>
  <c r="AB74" i="1"/>
  <c r="AC74" i="1"/>
  <c r="Q74" i="1"/>
  <c r="P74" i="1"/>
  <c r="AD63" i="1"/>
  <c r="R63" i="1"/>
  <c r="S63" i="1"/>
  <c r="T63" i="1"/>
  <c r="U63" i="1"/>
  <c r="V63" i="1"/>
  <c r="W63" i="1"/>
  <c r="X63" i="1"/>
  <c r="Y63" i="1"/>
  <c r="Z63" i="1"/>
  <c r="AA63" i="1"/>
  <c r="AB63" i="1"/>
  <c r="AC63" i="1"/>
  <c r="Q63" i="1"/>
  <c r="P63" i="1"/>
  <c r="AD40" i="1"/>
  <c r="R40" i="1"/>
  <c r="S40" i="1"/>
  <c r="T40" i="1"/>
  <c r="U40" i="1"/>
  <c r="V40" i="1"/>
  <c r="W40" i="1"/>
  <c r="X40" i="1"/>
  <c r="Y40" i="1"/>
  <c r="Z40" i="1"/>
  <c r="AA40" i="1"/>
  <c r="AB40" i="1"/>
  <c r="AC40" i="1"/>
  <c r="Q40" i="1"/>
  <c r="P40" i="1"/>
  <c r="AD17" i="1"/>
  <c r="AD131" i="1" s="1"/>
  <c r="D59" i="31" s="1"/>
  <c r="R17" i="1"/>
  <c r="R131" i="1" s="1"/>
  <c r="S17" i="1"/>
  <c r="S131" i="1" s="1"/>
  <c r="D48" i="31" s="1"/>
  <c r="T17" i="1"/>
  <c r="T131" i="1" s="1"/>
  <c r="U17" i="1"/>
  <c r="U131" i="1" s="1"/>
  <c r="V17" i="1"/>
  <c r="V131" i="1" s="1"/>
  <c r="W17" i="1"/>
  <c r="W131" i="1" s="1"/>
  <c r="X17" i="1"/>
  <c r="X131" i="1" s="1"/>
  <c r="Y17" i="1"/>
  <c r="Y131" i="1" s="1"/>
  <c r="Z17" i="1"/>
  <c r="Z131" i="1" s="1"/>
  <c r="AA17" i="1"/>
  <c r="AA131" i="1" s="1"/>
  <c r="AB17" i="1"/>
  <c r="AB131" i="1" s="1"/>
  <c r="AC17" i="1"/>
  <c r="AC131" i="1" s="1"/>
  <c r="Q17" i="1"/>
  <c r="Q131" i="1" s="1"/>
  <c r="P17" i="1"/>
  <c r="C4" i="38"/>
  <c r="D4" i="38"/>
  <c r="E4" i="38"/>
  <c r="F4" i="38"/>
  <c r="G4" i="38"/>
  <c r="H4" i="38"/>
  <c r="I4" i="38"/>
  <c r="J4" i="38"/>
  <c r="K4" i="38"/>
  <c r="L4" i="38"/>
  <c r="M4" i="38"/>
  <c r="N4" i="38"/>
  <c r="O4" i="38"/>
  <c r="P4" i="38"/>
  <c r="B4" i="38"/>
  <c r="AE17" i="7" l="1"/>
  <c r="P131" i="7"/>
  <c r="AF40" i="30"/>
  <c r="AA131" i="30"/>
  <c r="O55" i="31" s="1"/>
  <c r="S131" i="30"/>
  <c r="O47" i="31" s="1"/>
  <c r="AF96" i="30"/>
  <c r="R131" i="30"/>
  <c r="O46" i="31" s="1"/>
  <c r="AF107" i="30"/>
  <c r="AF118" i="30"/>
  <c r="Q131" i="30"/>
  <c r="O45" i="31" s="1"/>
  <c r="AE96" i="27"/>
  <c r="Y131" i="27"/>
  <c r="L54" i="31" s="1"/>
  <c r="AD131" i="27"/>
  <c r="U131" i="27"/>
  <c r="L50" i="31" s="1"/>
  <c r="AE85" i="27"/>
  <c r="Q131" i="27"/>
  <c r="L46" i="31" s="1"/>
  <c r="AE40" i="27"/>
  <c r="R131" i="27"/>
  <c r="L47" i="31" s="1"/>
  <c r="Q47" i="31" s="1"/>
  <c r="P131" i="27"/>
  <c r="AE17" i="27"/>
  <c r="AE17" i="1"/>
  <c r="P131" i="1"/>
  <c r="F30" i="17"/>
  <c r="G30" i="17"/>
  <c r="H30" i="17"/>
  <c r="I30" i="17"/>
  <c r="J30" i="17"/>
  <c r="K30" i="17"/>
  <c r="L30" i="17"/>
  <c r="M30" i="17"/>
  <c r="K28" i="38" s="1"/>
  <c r="N30" i="17"/>
  <c r="O30" i="17"/>
  <c r="M28" i="38" s="1"/>
  <c r="P30" i="17"/>
  <c r="N28" i="38" s="1"/>
  <c r="Q30" i="17"/>
  <c r="O28" i="38" s="1"/>
  <c r="R30" i="17"/>
  <c r="F53" i="17"/>
  <c r="G53" i="17"/>
  <c r="E51" i="38" s="1"/>
  <c r="H53" i="17"/>
  <c r="F51" i="38" s="1"/>
  <c r="I53" i="17"/>
  <c r="J53" i="17"/>
  <c r="K53" i="17"/>
  <c r="L53" i="17"/>
  <c r="M53" i="17"/>
  <c r="N53" i="17"/>
  <c r="O53" i="17"/>
  <c r="M51" i="38" s="1"/>
  <c r="P53" i="17"/>
  <c r="N51" i="38" s="1"/>
  <c r="Q53" i="17"/>
  <c r="R53" i="17"/>
  <c r="P51" i="38" s="1"/>
  <c r="F64" i="17"/>
  <c r="D62" i="38" s="1"/>
  <c r="G64" i="17"/>
  <c r="E62" i="38" s="1"/>
  <c r="H64" i="17"/>
  <c r="F62" i="38" s="1"/>
  <c r="I64" i="17"/>
  <c r="G62" i="38" s="1"/>
  <c r="J64" i="17"/>
  <c r="H62" i="38" s="1"/>
  <c r="K64" i="17"/>
  <c r="I62" i="38" s="1"/>
  <c r="L64" i="17"/>
  <c r="M64" i="17"/>
  <c r="N64" i="17"/>
  <c r="O64" i="17"/>
  <c r="P64" i="17"/>
  <c r="Q64" i="17"/>
  <c r="R64" i="17"/>
  <c r="F75" i="17"/>
  <c r="G75" i="17"/>
  <c r="E73" i="38" s="1"/>
  <c r="H75" i="17"/>
  <c r="F73" i="38" s="1"/>
  <c r="I75" i="17"/>
  <c r="G73" i="38" s="1"/>
  <c r="J75" i="17"/>
  <c r="H73" i="38" s="1"/>
  <c r="K75" i="17"/>
  <c r="I73" i="38" s="1"/>
  <c r="L75" i="17"/>
  <c r="J73" i="38" s="1"/>
  <c r="M75" i="17"/>
  <c r="K73" i="38" s="1"/>
  <c r="N75" i="17"/>
  <c r="L73" i="38" s="1"/>
  <c r="O75" i="17"/>
  <c r="P75" i="17"/>
  <c r="Q75" i="17"/>
  <c r="R75" i="17"/>
  <c r="F86" i="17"/>
  <c r="G86" i="17"/>
  <c r="H86" i="17"/>
  <c r="I86" i="17"/>
  <c r="J86" i="17"/>
  <c r="J121" i="17" s="1"/>
  <c r="C51" i="31" s="1"/>
  <c r="K86" i="17"/>
  <c r="K121" i="17" s="1"/>
  <c r="C52" i="31" s="1"/>
  <c r="L86" i="17"/>
  <c r="J84" i="38" s="1"/>
  <c r="M86" i="17"/>
  <c r="N86" i="17"/>
  <c r="L84" i="38" s="1"/>
  <c r="O86" i="17"/>
  <c r="P86" i="17"/>
  <c r="Q86" i="17"/>
  <c r="R86" i="17"/>
  <c r="F97" i="17"/>
  <c r="G97" i="17"/>
  <c r="H97" i="17"/>
  <c r="I97" i="17"/>
  <c r="J97" i="17"/>
  <c r="K97" i="17"/>
  <c r="I95" i="38" s="1"/>
  <c r="L97" i="17"/>
  <c r="J95" i="38" s="1"/>
  <c r="M97" i="17"/>
  <c r="K95" i="38" s="1"/>
  <c r="N97" i="17"/>
  <c r="L95" i="38" s="1"/>
  <c r="O97" i="17"/>
  <c r="M95" i="38" s="1"/>
  <c r="P97" i="17"/>
  <c r="N95" i="38" s="1"/>
  <c r="Q97" i="17"/>
  <c r="O95" i="38" s="1"/>
  <c r="R97" i="17"/>
  <c r="P95" i="38" s="1"/>
  <c r="F108" i="17"/>
  <c r="G108" i="17"/>
  <c r="E106" i="38" s="1"/>
  <c r="H108" i="17"/>
  <c r="H121" i="17" s="1"/>
  <c r="C49" i="31" s="1"/>
  <c r="I108" i="17"/>
  <c r="J108" i="17"/>
  <c r="K108" i="17"/>
  <c r="L108" i="17"/>
  <c r="J106" i="38" s="1"/>
  <c r="M108" i="17"/>
  <c r="N108" i="17"/>
  <c r="O108" i="17"/>
  <c r="M106" i="38" s="1"/>
  <c r="P108" i="17"/>
  <c r="N106" i="38" s="1"/>
  <c r="Q108" i="17"/>
  <c r="O106" i="38" s="1"/>
  <c r="R108" i="17"/>
  <c r="P106" i="38" s="1"/>
  <c r="F119" i="17"/>
  <c r="D117" i="38" s="1"/>
  <c r="G119" i="17"/>
  <c r="H119" i="17"/>
  <c r="F117" i="38" s="1"/>
  <c r="I119" i="17"/>
  <c r="G117" i="38" s="1"/>
  <c r="J119" i="17"/>
  <c r="H117" i="38" s="1"/>
  <c r="K119" i="17"/>
  <c r="L119" i="17"/>
  <c r="M119" i="17"/>
  <c r="N119" i="17"/>
  <c r="O119" i="17"/>
  <c r="P119" i="17"/>
  <c r="Q119" i="17"/>
  <c r="O117" i="38" s="1"/>
  <c r="R119" i="17"/>
  <c r="P117" i="38" s="1"/>
  <c r="E119" i="17"/>
  <c r="D119" i="17"/>
  <c r="E108" i="17"/>
  <c r="C106" i="38" s="1"/>
  <c r="D108" i="17"/>
  <c r="E97" i="17"/>
  <c r="D97" i="17"/>
  <c r="E86" i="17"/>
  <c r="C84" i="38" s="1"/>
  <c r="D86" i="17"/>
  <c r="E75" i="17"/>
  <c r="D75" i="17"/>
  <c r="E64" i="17"/>
  <c r="D64" i="17"/>
  <c r="E53" i="17"/>
  <c r="D53" i="17"/>
  <c r="E30" i="17"/>
  <c r="D30" i="17"/>
  <c r="F7" i="17"/>
  <c r="G7" i="17"/>
  <c r="E5" i="38" s="1"/>
  <c r="H7" i="17"/>
  <c r="I7" i="17"/>
  <c r="J7" i="17"/>
  <c r="H5" i="38" s="1"/>
  <c r="K7" i="17"/>
  <c r="I5" i="38" s="1"/>
  <c r="L7" i="17"/>
  <c r="J5" i="38" s="1"/>
  <c r="M7" i="17"/>
  <c r="K5" i="38" s="1"/>
  <c r="N7" i="17"/>
  <c r="L5" i="38" s="1"/>
  <c r="O7" i="17"/>
  <c r="M5" i="38" s="1"/>
  <c r="P7" i="17"/>
  <c r="N5" i="38" s="1"/>
  <c r="Q7" i="17"/>
  <c r="O5" i="38" s="1"/>
  <c r="E7" i="17"/>
  <c r="D7" i="17"/>
  <c r="T23" i="17"/>
  <c r="T24" i="17"/>
  <c r="T25" i="17"/>
  <c r="T26" i="17"/>
  <c r="T27" i="17"/>
  <c r="T28" i="17"/>
  <c r="T29" i="17"/>
  <c r="T91" i="17"/>
  <c r="T92" i="17"/>
  <c r="T93" i="17"/>
  <c r="T94" i="17"/>
  <c r="T95" i="17"/>
  <c r="T96" i="17"/>
  <c r="T98" i="17"/>
  <c r="T110" i="17"/>
  <c r="F130" i="30"/>
  <c r="F120" i="30"/>
  <c r="F122" i="30"/>
  <c r="F126" i="30"/>
  <c r="F109" i="30"/>
  <c r="F110" i="30"/>
  <c r="F111" i="30"/>
  <c r="F112" i="30"/>
  <c r="F113" i="30"/>
  <c r="F114" i="30"/>
  <c r="F115" i="30"/>
  <c r="F117" i="30"/>
  <c r="F98" i="30"/>
  <c r="F106" i="30"/>
  <c r="F87" i="30"/>
  <c r="F88" i="30"/>
  <c r="F89" i="30"/>
  <c r="F90" i="30"/>
  <c r="F91" i="30"/>
  <c r="F95" i="30"/>
  <c r="F78" i="30"/>
  <c r="F79" i="30"/>
  <c r="F80" i="30"/>
  <c r="F81" i="30"/>
  <c r="F84" i="30"/>
  <c r="F75" i="30"/>
  <c r="F18" i="30"/>
  <c r="F128" i="30"/>
  <c r="F127" i="30"/>
  <c r="F125" i="30"/>
  <c r="F124" i="30"/>
  <c r="F123" i="30"/>
  <c r="F121" i="30"/>
  <c r="F105" i="30"/>
  <c r="F104" i="30"/>
  <c r="F103" i="30"/>
  <c r="F102" i="30"/>
  <c r="F101" i="30"/>
  <c r="F100" i="30"/>
  <c r="F99" i="30"/>
  <c r="F94" i="30"/>
  <c r="F93" i="30"/>
  <c r="F92" i="30"/>
  <c r="F83" i="30"/>
  <c r="F82" i="30"/>
  <c r="F77" i="30"/>
  <c r="F76" i="30"/>
  <c r="F71" i="30"/>
  <c r="F70" i="30"/>
  <c r="F69" i="30"/>
  <c r="F68" i="30"/>
  <c r="F66" i="30"/>
  <c r="F65" i="30"/>
  <c r="F62" i="30"/>
  <c r="F61" i="30"/>
  <c r="F54" i="30"/>
  <c r="F53" i="30"/>
  <c r="F52" i="30"/>
  <c r="F51" i="30"/>
  <c r="F50" i="30"/>
  <c r="F49" i="30"/>
  <c r="F48" i="30"/>
  <c r="F46" i="30"/>
  <c r="F45" i="30"/>
  <c r="F43" i="30"/>
  <c r="F41" i="30"/>
  <c r="F39" i="30"/>
  <c r="F38" i="30"/>
  <c r="F37" i="30"/>
  <c r="F36" i="30"/>
  <c r="F35" i="30"/>
  <c r="F32" i="30"/>
  <c r="F31" i="30"/>
  <c r="F25" i="30"/>
  <c r="F24" i="30"/>
  <c r="F23" i="30"/>
  <c r="F22" i="30"/>
  <c r="F21" i="30"/>
  <c r="F67" i="30"/>
  <c r="F72" i="30"/>
  <c r="F64" i="30"/>
  <c r="F42" i="30"/>
  <c r="F44" i="30"/>
  <c r="F47" i="30"/>
  <c r="F58" i="30"/>
  <c r="F59" i="30"/>
  <c r="F60" i="30"/>
  <c r="F19" i="30"/>
  <c r="F26" i="30"/>
  <c r="F27" i="30"/>
  <c r="F28" i="30"/>
  <c r="F29" i="30"/>
  <c r="F30" i="30"/>
  <c r="Q15" i="30"/>
  <c r="F130" i="29"/>
  <c r="F122" i="29"/>
  <c r="F123" i="29"/>
  <c r="F124" i="29"/>
  <c r="F111" i="29"/>
  <c r="F112" i="29"/>
  <c r="F113" i="29"/>
  <c r="F114" i="29"/>
  <c r="F115" i="29"/>
  <c r="F116" i="29"/>
  <c r="F117" i="29"/>
  <c r="F108" i="29"/>
  <c r="F98" i="29"/>
  <c r="F97" i="29"/>
  <c r="F89" i="29"/>
  <c r="F90" i="29"/>
  <c r="F91" i="29"/>
  <c r="F92" i="29"/>
  <c r="F93" i="29"/>
  <c r="F80" i="29"/>
  <c r="F81" i="29"/>
  <c r="F82" i="29"/>
  <c r="F83" i="29"/>
  <c r="F75" i="29"/>
  <c r="F65" i="29"/>
  <c r="F66" i="29"/>
  <c r="F43" i="29"/>
  <c r="F44" i="29"/>
  <c r="F45" i="29"/>
  <c r="F46" i="29"/>
  <c r="F47" i="29"/>
  <c r="F48" i="29"/>
  <c r="F49" i="29"/>
  <c r="F59" i="29"/>
  <c r="F60" i="29"/>
  <c r="F61" i="29"/>
  <c r="F62" i="29"/>
  <c r="F41" i="29"/>
  <c r="F21" i="29"/>
  <c r="F29" i="29"/>
  <c r="F30" i="29"/>
  <c r="F31" i="29"/>
  <c r="F32" i="29"/>
  <c r="F36" i="29"/>
  <c r="F37" i="29"/>
  <c r="F128" i="29"/>
  <c r="F127" i="29"/>
  <c r="F126" i="29"/>
  <c r="F125" i="29"/>
  <c r="F121" i="29"/>
  <c r="F120" i="29"/>
  <c r="F119" i="29"/>
  <c r="F110" i="29"/>
  <c r="F109" i="29"/>
  <c r="F106" i="29"/>
  <c r="F105" i="29"/>
  <c r="F104" i="29"/>
  <c r="F103" i="29"/>
  <c r="F102" i="29"/>
  <c r="F101" i="29"/>
  <c r="F100" i="29"/>
  <c r="F95" i="29"/>
  <c r="F94" i="29"/>
  <c r="F88" i="29"/>
  <c r="F87" i="29"/>
  <c r="F86" i="29"/>
  <c r="F79" i="29"/>
  <c r="F78" i="29"/>
  <c r="F77" i="29"/>
  <c r="F76" i="29"/>
  <c r="F73" i="29"/>
  <c r="F72" i="29"/>
  <c r="F71" i="29"/>
  <c r="F70" i="29"/>
  <c r="F69" i="29"/>
  <c r="F68" i="29"/>
  <c r="F67" i="29"/>
  <c r="F64" i="29"/>
  <c r="F58" i="29"/>
  <c r="F57" i="29"/>
  <c r="F56" i="29"/>
  <c r="F55" i="29"/>
  <c r="F54" i="29"/>
  <c r="F53" i="29"/>
  <c r="F51" i="29"/>
  <c r="F50" i="29"/>
  <c r="F42" i="29"/>
  <c r="F39" i="29"/>
  <c r="F38" i="29"/>
  <c r="F35" i="29"/>
  <c r="F34" i="29"/>
  <c r="F33" i="29"/>
  <c r="F28" i="29"/>
  <c r="F27" i="29"/>
  <c r="F26" i="29"/>
  <c r="F25" i="29"/>
  <c r="F24" i="29"/>
  <c r="F23" i="29"/>
  <c r="F22" i="29"/>
  <c r="F20" i="29"/>
  <c r="F19" i="29"/>
  <c r="P15" i="29"/>
  <c r="F130" i="28"/>
  <c r="F121" i="28"/>
  <c r="F122" i="28"/>
  <c r="F123" i="28"/>
  <c r="F124" i="28"/>
  <c r="F125" i="28"/>
  <c r="F126" i="28"/>
  <c r="F112" i="28"/>
  <c r="F113" i="28"/>
  <c r="F114" i="28"/>
  <c r="F108" i="28"/>
  <c r="F99" i="28"/>
  <c r="F100" i="28"/>
  <c r="F97" i="28"/>
  <c r="F89" i="28"/>
  <c r="F90" i="28"/>
  <c r="F91" i="28"/>
  <c r="F92" i="28"/>
  <c r="F93" i="28"/>
  <c r="F94" i="28"/>
  <c r="F95" i="28"/>
  <c r="F75" i="28"/>
  <c r="F66" i="28"/>
  <c r="F67" i="28"/>
  <c r="F68" i="28"/>
  <c r="F69" i="28"/>
  <c r="F43" i="28"/>
  <c r="F44" i="28"/>
  <c r="F45" i="28"/>
  <c r="F46" i="28"/>
  <c r="F50" i="28"/>
  <c r="F51" i="28"/>
  <c r="F52" i="28"/>
  <c r="F59" i="28"/>
  <c r="F60" i="28"/>
  <c r="F61" i="28"/>
  <c r="F62" i="28"/>
  <c r="F41" i="28"/>
  <c r="F19" i="28"/>
  <c r="F20" i="28"/>
  <c r="F21" i="28"/>
  <c r="F22" i="28"/>
  <c r="F23" i="28"/>
  <c r="F35" i="28"/>
  <c r="F36" i="28"/>
  <c r="F37" i="28"/>
  <c r="F38" i="28"/>
  <c r="F39" i="28"/>
  <c r="F128" i="28"/>
  <c r="F127" i="28"/>
  <c r="F120" i="28"/>
  <c r="F119" i="28"/>
  <c r="F117" i="28"/>
  <c r="F115" i="28"/>
  <c r="F111" i="28"/>
  <c r="F110" i="28"/>
  <c r="F109" i="28"/>
  <c r="F106" i="28"/>
  <c r="F105" i="28"/>
  <c r="F104" i="28"/>
  <c r="F103" i="28"/>
  <c r="F102" i="28"/>
  <c r="F101" i="28"/>
  <c r="F98" i="28"/>
  <c r="F88" i="28"/>
  <c r="F87" i="28"/>
  <c r="F86" i="28"/>
  <c r="F83" i="28"/>
  <c r="F82" i="28"/>
  <c r="F81" i="28"/>
  <c r="F80" i="28"/>
  <c r="F79" i="28"/>
  <c r="F78" i="28"/>
  <c r="F77" i="28"/>
  <c r="F76" i="28"/>
  <c r="F73" i="28"/>
  <c r="F72" i="28"/>
  <c r="F71" i="28"/>
  <c r="F70" i="28"/>
  <c r="F65" i="28"/>
  <c r="F64" i="28"/>
  <c r="F58" i="28"/>
  <c r="F57" i="28"/>
  <c r="F56" i="28"/>
  <c r="F55" i="28"/>
  <c r="F54" i="28"/>
  <c r="F53" i="28"/>
  <c r="F49" i="28"/>
  <c r="F48" i="28"/>
  <c r="F47" i="28"/>
  <c r="F42" i="28"/>
  <c r="F34" i="28"/>
  <c r="F33" i="28"/>
  <c r="F32" i="28"/>
  <c r="F31" i="28"/>
  <c r="F30" i="28"/>
  <c r="F29" i="28"/>
  <c r="F28" i="28"/>
  <c r="F27" i="28"/>
  <c r="F26" i="28"/>
  <c r="F25" i="28"/>
  <c r="F24" i="28"/>
  <c r="P15" i="28"/>
  <c r="F119" i="27"/>
  <c r="F112" i="27"/>
  <c r="F113" i="27"/>
  <c r="F99" i="27"/>
  <c r="F101" i="27"/>
  <c r="F102" i="27"/>
  <c r="F103" i="27"/>
  <c r="F104" i="27"/>
  <c r="F105" i="27"/>
  <c r="F106" i="27"/>
  <c r="F78" i="27"/>
  <c r="F79" i="27"/>
  <c r="F80" i="27"/>
  <c r="F68" i="27"/>
  <c r="F70" i="27"/>
  <c r="F71" i="27"/>
  <c r="F72" i="27"/>
  <c r="F64" i="27"/>
  <c r="F42" i="27"/>
  <c r="F51" i="27"/>
  <c r="F58" i="27"/>
  <c r="F22" i="27"/>
  <c r="F27" i="27"/>
  <c r="F28" i="27"/>
  <c r="F29" i="27"/>
  <c r="F38" i="27"/>
  <c r="F18" i="27"/>
  <c r="F128" i="27"/>
  <c r="F127" i="27"/>
  <c r="F126" i="27"/>
  <c r="F125" i="27"/>
  <c r="F124" i="27"/>
  <c r="F123" i="27"/>
  <c r="F122" i="27"/>
  <c r="F121" i="27"/>
  <c r="F120" i="27"/>
  <c r="F117" i="27"/>
  <c r="F116" i="27"/>
  <c r="F115" i="27"/>
  <c r="F114" i="27"/>
  <c r="F111" i="27"/>
  <c r="F110" i="27"/>
  <c r="F109" i="27"/>
  <c r="F100" i="27"/>
  <c r="F95" i="27"/>
  <c r="F94" i="27"/>
  <c r="F93" i="27"/>
  <c r="F92" i="27"/>
  <c r="F91" i="27"/>
  <c r="F90" i="27"/>
  <c r="F89" i="27"/>
  <c r="F88" i="27"/>
  <c r="F83" i="27"/>
  <c r="F82" i="27"/>
  <c r="F81" i="27"/>
  <c r="F77" i="27"/>
  <c r="F76" i="27"/>
  <c r="F75" i="27"/>
  <c r="F73" i="27"/>
  <c r="F69" i="27"/>
  <c r="F67" i="27"/>
  <c r="F65" i="27"/>
  <c r="F62" i="27"/>
  <c r="F61" i="27"/>
  <c r="F60" i="27"/>
  <c r="F59" i="27"/>
  <c r="F52" i="27"/>
  <c r="F50" i="27"/>
  <c r="F49" i="27"/>
  <c r="F48" i="27"/>
  <c r="F47" i="27"/>
  <c r="F46" i="27"/>
  <c r="F45" i="27"/>
  <c r="F44" i="27"/>
  <c r="F43" i="27"/>
  <c r="F41" i="27"/>
  <c r="F39" i="27"/>
  <c r="F37" i="27"/>
  <c r="F36" i="27"/>
  <c r="F35" i="27"/>
  <c r="F31" i="27"/>
  <c r="F30" i="27"/>
  <c r="F26" i="27"/>
  <c r="F25" i="27"/>
  <c r="F24" i="27"/>
  <c r="F23" i="27"/>
  <c r="F21" i="27"/>
  <c r="F20" i="27"/>
  <c r="F19" i="27"/>
  <c r="P15" i="27"/>
  <c r="F122" i="22"/>
  <c r="F123" i="22"/>
  <c r="F124" i="22"/>
  <c r="F125" i="22"/>
  <c r="F126" i="22"/>
  <c r="F110" i="22"/>
  <c r="F112" i="22"/>
  <c r="F115" i="22"/>
  <c r="F108" i="22"/>
  <c r="F98" i="22"/>
  <c r="F99" i="22"/>
  <c r="F97" i="22"/>
  <c r="F90" i="22"/>
  <c r="F91" i="22"/>
  <c r="F92" i="22"/>
  <c r="F93" i="22"/>
  <c r="F94" i="22"/>
  <c r="F95" i="22"/>
  <c r="F79" i="22"/>
  <c r="F81" i="22"/>
  <c r="F75" i="22"/>
  <c r="F65" i="22"/>
  <c r="F68" i="22"/>
  <c r="F69" i="22"/>
  <c r="F64" i="22"/>
  <c r="F43" i="22"/>
  <c r="F46" i="22"/>
  <c r="F47" i="22"/>
  <c r="F48" i="22"/>
  <c r="F51" i="22"/>
  <c r="F52" i="22"/>
  <c r="F57" i="22"/>
  <c r="F59" i="22"/>
  <c r="F62" i="22"/>
  <c r="F41" i="22"/>
  <c r="F20" i="22"/>
  <c r="F21" i="22"/>
  <c r="F22" i="22"/>
  <c r="F23" i="22"/>
  <c r="F24" i="22"/>
  <c r="F28" i="22"/>
  <c r="F30" i="22"/>
  <c r="F36" i="22"/>
  <c r="F37" i="22"/>
  <c r="F38" i="22"/>
  <c r="F39" i="22"/>
  <c r="F128" i="22"/>
  <c r="F127" i="22"/>
  <c r="F121" i="22"/>
  <c r="F120" i="22"/>
  <c r="F117" i="22"/>
  <c r="F116" i="22"/>
  <c r="F114" i="22"/>
  <c r="F113" i="22"/>
  <c r="F111" i="22"/>
  <c r="F109" i="22"/>
  <c r="F106" i="22"/>
  <c r="F105" i="22"/>
  <c r="F104" i="22"/>
  <c r="F103" i="22"/>
  <c r="F102" i="22"/>
  <c r="F101" i="22"/>
  <c r="F100" i="22"/>
  <c r="F89" i="22"/>
  <c r="F88" i="22"/>
  <c r="F87" i="22"/>
  <c r="F86" i="22"/>
  <c r="F84" i="22"/>
  <c r="F83" i="22"/>
  <c r="F82" i="22"/>
  <c r="F80" i="22"/>
  <c r="F78" i="22"/>
  <c r="F77" i="22"/>
  <c r="F76" i="22"/>
  <c r="F73" i="22"/>
  <c r="F72" i="22"/>
  <c r="F71" i="22"/>
  <c r="F70" i="22"/>
  <c r="F67" i="22"/>
  <c r="F66" i="22"/>
  <c r="F61" i="22"/>
  <c r="F60" i="22"/>
  <c r="F58" i="22"/>
  <c r="F56" i="22"/>
  <c r="F54" i="22"/>
  <c r="F53" i="22"/>
  <c r="F50" i="22"/>
  <c r="F49" i="22"/>
  <c r="F45" i="22"/>
  <c r="F44" i="22"/>
  <c r="F42" i="22"/>
  <c r="F35" i="22"/>
  <c r="F34" i="22"/>
  <c r="F33" i="22"/>
  <c r="F32" i="22"/>
  <c r="F31" i="22"/>
  <c r="F29" i="22"/>
  <c r="F27" i="22"/>
  <c r="F26" i="22"/>
  <c r="F25" i="22"/>
  <c r="F19" i="22"/>
  <c r="F18" i="22"/>
  <c r="P15" i="22"/>
  <c r="F128" i="21"/>
  <c r="F119" i="21"/>
  <c r="F112" i="21"/>
  <c r="F102" i="21"/>
  <c r="F103" i="21"/>
  <c r="F104" i="21"/>
  <c r="F105" i="21"/>
  <c r="F106" i="21"/>
  <c r="F76" i="21"/>
  <c r="F81" i="21"/>
  <c r="F71" i="21"/>
  <c r="F72" i="21"/>
  <c r="F73" i="21"/>
  <c r="F64" i="21"/>
  <c r="F54" i="21"/>
  <c r="F55" i="21"/>
  <c r="F56" i="21"/>
  <c r="F59" i="21"/>
  <c r="F25" i="21"/>
  <c r="F30" i="21"/>
  <c r="F130" i="21"/>
  <c r="F127" i="21"/>
  <c r="F126" i="21"/>
  <c r="F125" i="21"/>
  <c r="F124" i="21"/>
  <c r="F123" i="21"/>
  <c r="F122" i="21"/>
  <c r="F121" i="21"/>
  <c r="F120" i="21"/>
  <c r="F117" i="21"/>
  <c r="F115" i="21"/>
  <c r="F114" i="21"/>
  <c r="F113" i="21"/>
  <c r="F111" i="21"/>
  <c r="F110" i="21"/>
  <c r="F109" i="21"/>
  <c r="F108" i="21"/>
  <c r="F101" i="21"/>
  <c r="F100" i="21"/>
  <c r="F99" i="21"/>
  <c r="F98" i="21"/>
  <c r="F97" i="21"/>
  <c r="F95" i="21"/>
  <c r="F94" i="21"/>
  <c r="F93" i="21"/>
  <c r="F92" i="21"/>
  <c r="F91" i="21"/>
  <c r="F90" i="21"/>
  <c r="F89" i="21"/>
  <c r="F88" i="21"/>
  <c r="F87" i="21"/>
  <c r="F83" i="21"/>
  <c r="F82" i="21"/>
  <c r="F80" i="21"/>
  <c r="F79" i="21"/>
  <c r="F78" i="21"/>
  <c r="F77" i="21"/>
  <c r="F75" i="21"/>
  <c r="F70" i="21"/>
  <c r="F69" i="21"/>
  <c r="F68" i="21"/>
  <c r="F67" i="21"/>
  <c r="F66" i="21"/>
  <c r="F65" i="21"/>
  <c r="F62" i="21"/>
  <c r="F61" i="21"/>
  <c r="F60" i="21"/>
  <c r="F58" i="21"/>
  <c r="F57" i="21"/>
  <c r="F53" i="21"/>
  <c r="F52" i="21"/>
  <c r="F51" i="21"/>
  <c r="F50" i="21"/>
  <c r="F49" i="21"/>
  <c r="F48" i="21"/>
  <c r="F47" i="21"/>
  <c r="F46" i="21"/>
  <c r="F45" i="21"/>
  <c r="F44" i="21"/>
  <c r="F43" i="21"/>
  <c r="F42" i="21"/>
  <c r="F41" i="21"/>
  <c r="F39" i="21"/>
  <c r="F38" i="21"/>
  <c r="F37" i="21"/>
  <c r="F36" i="21"/>
  <c r="F35" i="21"/>
  <c r="F34" i="21"/>
  <c r="F33" i="21"/>
  <c r="F32" i="21"/>
  <c r="F31" i="21"/>
  <c r="F29" i="21"/>
  <c r="F28" i="21"/>
  <c r="F27" i="21"/>
  <c r="F26" i="21"/>
  <c r="F24" i="21"/>
  <c r="F23" i="21"/>
  <c r="F22" i="21"/>
  <c r="F21" i="21"/>
  <c r="F20" i="21"/>
  <c r="F19" i="21"/>
  <c r="F18" i="21"/>
  <c r="P15" i="21"/>
  <c r="F130" i="20"/>
  <c r="F120" i="20"/>
  <c r="F122" i="20"/>
  <c r="F125" i="20"/>
  <c r="F112" i="20"/>
  <c r="F113" i="20"/>
  <c r="F114" i="20"/>
  <c r="F115" i="20"/>
  <c r="F116" i="20"/>
  <c r="F117" i="20"/>
  <c r="F98" i="20"/>
  <c r="F99" i="20"/>
  <c r="F97" i="20"/>
  <c r="F89" i="20"/>
  <c r="F90" i="20"/>
  <c r="F91" i="20"/>
  <c r="F93" i="20"/>
  <c r="F94" i="20"/>
  <c r="F81" i="20"/>
  <c r="F82" i="20"/>
  <c r="F83" i="20"/>
  <c r="F75" i="20"/>
  <c r="F65" i="20"/>
  <c r="F68" i="20"/>
  <c r="F43" i="20"/>
  <c r="F44" i="20"/>
  <c r="F45" i="20"/>
  <c r="F46" i="20"/>
  <c r="F47" i="20"/>
  <c r="F48" i="20"/>
  <c r="F51" i="20"/>
  <c r="F59" i="20"/>
  <c r="F60" i="20"/>
  <c r="F61" i="20"/>
  <c r="F62" i="20"/>
  <c r="F41" i="20"/>
  <c r="F19" i="20"/>
  <c r="F22" i="20"/>
  <c r="F30" i="20"/>
  <c r="F31" i="20"/>
  <c r="F32" i="20"/>
  <c r="F34" i="20"/>
  <c r="F35" i="20"/>
  <c r="F38" i="20"/>
  <c r="F128" i="20"/>
  <c r="F127" i="20"/>
  <c r="F126" i="20"/>
  <c r="F124" i="20"/>
  <c r="F123" i="20"/>
  <c r="F121" i="20"/>
  <c r="F119" i="20"/>
  <c r="F111" i="20"/>
  <c r="F110" i="20"/>
  <c r="F109" i="20"/>
  <c r="F108" i="20"/>
  <c r="F106" i="20"/>
  <c r="F105" i="20"/>
  <c r="F104" i="20"/>
  <c r="F103" i="20"/>
  <c r="F102" i="20"/>
  <c r="F101" i="20"/>
  <c r="F95" i="20"/>
  <c r="F92" i="20"/>
  <c r="F88" i="20"/>
  <c r="F87" i="20"/>
  <c r="F86" i="20"/>
  <c r="F80" i="20"/>
  <c r="F79" i="20"/>
  <c r="F78" i="20"/>
  <c r="F77" i="20"/>
  <c r="F76" i="20"/>
  <c r="F73" i="20"/>
  <c r="F72" i="20"/>
  <c r="F71" i="20"/>
  <c r="F70" i="20"/>
  <c r="F69" i="20"/>
  <c r="F67" i="20"/>
  <c r="F66" i="20"/>
  <c r="F64" i="20"/>
  <c r="F58" i="20"/>
  <c r="F57" i="20"/>
  <c r="F56" i="20"/>
  <c r="F55" i="20"/>
  <c r="F54" i="20"/>
  <c r="F53" i="20"/>
  <c r="F50" i="20"/>
  <c r="F49" i="20"/>
  <c r="F42" i="20"/>
  <c r="F39" i="20"/>
  <c r="F37" i="20"/>
  <c r="F36" i="20"/>
  <c r="F33" i="20"/>
  <c r="F29" i="20"/>
  <c r="F28" i="20"/>
  <c r="F27" i="20"/>
  <c r="F26" i="20"/>
  <c r="F25" i="20"/>
  <c r="F24" i="20"/>
  <c r="F23" i="20"/>
  <c r="F21" i="20"/>
  <c r="F18" i="20"/>
  <c r="P15" i="20"/>
  <c r="F101" i="19"/>
  <c r="F104" i="19"/>
  <c r="F105" i="19"/>
  <c r="F90" i="19"/>
  <c r="F94" i="19"/>
  <c r="F95" i="19"/>
  <c r="F78" i="19"/>
  <c r="F51" i="19"/>
  <c r="F52" i="19"/>
  <c r="F53" i="19"/>
  <c r="F54" i="19"/>
  <c r="F57" i="19"/>
  <c r="F37" i="19"/>
  <c r="F18" i="19"/>
  <c r="F128" i="19"/>
  <c r="F127" i="19"/>
  <c r="F126" i="19"/>
  <c r="F125" i="19"/>
  <c r="F124" i="19"/>
  <c r="F123" i="19"/>
  <c r="F122" i="19"/>
  <c r="F121" i="19"/>
  <c r="F120" i="19"/>
  <c r="F117" i="19"/>
  <c r="F115" i="19"/>
  <c r="F114" i="19"/>
  <c r="F113" i="19"/>
  <c r="F112" i="19"/>
  <c r="F111" i="19"/>
  <c r="F110" i="19"/>
  <c r="F109" i="19"/>
  <c r="F108" i="19"/>
  <c r="F106" i="19"/>
  <c r="F103" i="19"/>
  <c r="F102" i="19"/>
  <c r="F100" i="19"/>
  <c r="F99" i="19"/>
  <c r="F98" i="19"/>
  <c r="F93" i="19"/>
  <c r="F92" i="19"/>
  <c r="F91" i="19"/>
  <c r="F89" i="19"/>
  <c r="F88" i="19"/>
  <c r="F87" i="19"/>
  <c r="F83" i="19"/>
  <c r="F82" i="19"/>
  <c r="F81" i="19"/>
  <c r="F80" i="19"/>
  <c r="F79" i="19"/>
  <c r="F77" i="19"/>
  <c r="F76" i="19"/>
  <c r="F75" i="19"/>
  <c r="F73" i="19"/>
  <c r="F72" i="19"/>
  <c r="F71" i="19"/>
  <c r="F70" i="19"/>
  <c r="F69" i="19"/>
  <c r="F68" i="19"/>
  <c r="F67" i="19"/>
  <c r="F66" i="19"/>
  <c r="F65" i="19"/>
  <c r="F62" i="19"/>
  <c r="F61" i="19"/>
  <c r="F60" i="19"/>
  <c r="F59" i="19"/>
  <c r="F58" i="19"/>
  <c r="F56" i="19"/>
  <c r="F55" i="19"/>
  <c r="F50" i="19"/>
  <c r="F49" i="19"/>
  <c r="F48" i="19"/>
  <c r="F47" i="19"/>
  <c r="F46" i="19"/>
  <c r="F45" i="19"/>
  <c r="F44" i="19"/>
  <c r="F43" i="19"/>
  <c r="F42" i="19"/>
  <c r="F41" i="19"/>
  <c r="F39" i="19"/>
  <c r="F38" i="19"/>
  <c r="F36" i="19"/>
  <c r="F35" i="19"/>
  <c r="F34" i="19"/>
  <c r="F33" i="19"/>
  <c r="F32" i="19"/>
  <c r="F31" i="19"/>
  <c r="F30" i="19"/>
  <c r="F29" i="19"/>
  <c r="F28" i="19"/>
  <c r="F27" i="19"/>
  <c r="F26" i="19"/>
  <c r="F25" i="19"/>
  <c r="F24" i="19"/>
  <c r="F23" i="19"/>
  <c r="F22" i="19"/>
  <c r="F21" i="19"/>
  <c r="F20" i="19"/>
  <c r="F19" i="19"/>
  <c r="P15" i="19"/>
  <c r="AY4" i="38"/>
  <c r="AH4" i="38"/>
  <c r="S5" i="38"/>
  <c r="T5" i="38"/>
  <c r="U5" i="38"/>
  <c r="V5" i="38"/>
  <c r="W5" i="38"/>
  <c r="X5" i="38"/>
  <c r="Y5" i="38"/>
  <c r="Z5" i="38"/>
  <c r="AA5" i="38"/>
  <c r="AB5" i="38"/>
  <c r="AC5" i="38"/>
  <c r="AD5" i="38"/>
  <c r="AE5" i="38"/>
  <c r="AF5" i="38"/>
  <c r="AG5" i="38"/>
  <c r="F123" i="7"/>
  <c r="F112" i="7"/>
  <c r="F113" i="7"/>
  <c r="F114" i="7"/>
  <c r="F115" i="7"/>
  <c r="F91" i="7"/>
  <c r="F80" i="7"/>
  <c r="F81" i="7"/>
  <c r="F83" i="7"/>
  <c r="F84" i="7"/>
  <c r="F45" i="7"/>
  <c r="F49" i="7"/>
  <c r="F60" i="7"/>
  <c r="F61" i="7"/>
  <c r="F62" i="7"/>
  <c r="F41" i="7"/>
  <c r="F32" i="7"/>
  <c r="F33" i="7"/>
  <c r="F35" i="7"/>
  <c r="F128" i="7"/>
  <c r="F127" i="7"/>
  <c r="F126" i="7"/>
  <c r="F125" i="7"/>
  <c r="F124" i="7"/>
  <c r="F122" i="7"/>
  <c r="F121" i="7"/>
  <c r="F120" i="7"/>
  <c r="F117" i="7"/>
  <c r="F116" i="7"/>
  <c r="F111" i="7"/>
  <c r="F110" i="7"/>
  <c r="F109" i="7"/>
  <c r="F108" i="7"/>
  <c r="F106" i="7"/>
  <c r="F105" i="7"/>
  <c r="F104" i="7"/>
  <c r="F103" i="7"/>
  <c r="F102" i="7"/>
  <c r="F101" i="7"/>
  <c r="F100" i="7"/>
  <c r="F99" i="7"/>
  <c r="F98" i="7"/>
  <c r="F97" i="7"/>
  <c r="F95" i="7"/>
  <c r="F94" i="7"/>
  <c r="F93" i="7"/>
  <c r="F92" i="7"/>
  <c r="F90" i="7"/>
  <c r="F89" i="7"/>
  <c r="F88" i="7"/>
  <c r="F87" i="7"/>
  <c r="F86" i="7"/>
  <c r="F82" i="7"/>
  <c r="F79" i="7"/>
  <c r="F78" i="7"/>
  <c r="F77" i="7"/>
  <c r="F76" i="7"/>
  <c r="F75" i="7"/>
  <c r="F73" i="7"/>
  <c r="F72" i="7"/>
  <c r="F71" i="7"/>
  <c r="F70" i="7"/>
  <c r="F69" i="7"/>
  <c r="F68" i="7"/>
  <c r="F67" i="7"/>
  <c r="F66" i="7"/>
  <c r="F65" i="7"/>
  <c r="F64" i="7"/>
  <c r="F59" i="7"/>
  <c r="F58" i="7"/>
  <c r="F57" i="7"/>
  <c r="F56" i="7"/>
  <c r="F55" i="7"/>
  <c r="F54" i="7"/>
  <c r="F53" i="7"/>
  <c r="F51" i="7"/>
  <c r="F50" i="7"/>
  <c r="F48" i="7"/>
  <c r="F47" i="7"/>
  <c r="F46" i="7"/>
  <c r="F44" i="7"/>
  <c r="F43" i="7"/>
  <c r="F42" i="7"/>
  <c r="F39" i="7"/>
  <c r="F38" i="7"/>
  <c r="F37" i="7"/>
  <c r="F36" i="7"/>
  <c r="F34" i="7"/>
  <c r="F31" i="7"/>
  <c r="F30" i="7"/>
  <c r="F29" i="7"/>
  <c r="F28" i="7"/>
  <c r="F27" i="7"/>
  <c r="F26" i="7"/>
  <c r="F25" i="7"/>
  <c r="F24" i="7"/>
  <c r="F23" i="7"/>
  <c r="F22" i="7"/>
  <c r="F21" i="7"/>
  <c r="AF21" i="7" s="1"/>
  <c r="F20" i="7"/>
  <c r="F19" i="7"/>
  <c r="F18" i="7"/>
  <c r="P15" i="7"/>
  <c r="F127" i="6"/>
  <c r="F113" i="6"/>
  <c r="F114" i="6"/>
  <c r="F115" i="6"/>
  <c r="F101" i="6"/>
  <c r="F103" i="6"/>
  <c r="F89" i="6"/>
  <c r="F80" i="6"/>
  <c r="F70" i="6"/>
  <c r="F42" i="6"/>
  <c r="F43" i="6"/>
  <c r="F61" i="6"/>
  <c r="F62" i="6"/>
  <c r="F28" i="6"/>
  <c r="F29" i="6"/>
  <c r="F32" i="6"/>
  <c r="F130" i="6"/>
  <c r="F128" i="6"/>
  <c r="F125" i="6"/>
  <c r="F124" i="6"/>
  <c r="F123" i="6"/>
  <c r="F122" i="6"/>
  <c r="F121" i="6"/>
  <c r="F120" i="6"/>
  <c r="F117" i="6"/>
  <c r="F112" i="6"/>
  <c r="F111" i="6"/>
  <c r="F110" i="6"/>
  <c r="F109" i="6"/>
  <c r="F108" i="6"/>
  <c r="F106" i="6"/>
  <c r="F105" i="6"/>
  <c r="F104" i="6"/>
  <c r="F102" i="6"/>
  <c r="F100" i="6"/>
  <c r="F99" i="6"/>
  <c r="F98" i="6"/>
  <c r="F97" i="6"/>
  <c r="F95" i="6"/>
  <c r="F94" i="6"/>
  <c r="F93" i="6"/>
  <c r="F92" i="6"/>
  <c r="F91" i="6"/>
  <c r="F90" i="6"/>
  <c r="F87" i="6"/>
  <c r="F86" i="6"/>
  <c r="F84" i="6"/>
  <c r="F83" i="6"/>
  <c r="F82" i="6"/>
  <c r="F81" i="6"/>
  <c r="F79" i="6"/>
  <c r="F78" i="6"/>
  <c r="F77" i="6"/>
  <c r="F76" i="6"/>
  <c r="F75" i="6"/>
  <c r="F73" i="6"/>
  <c r="F72" i="6"/>
  <c r="F71" i="6"/>
  <c r="F69" i="6"/>
  <c r="F68" i="6"/>
  <c r="F67" i="6"/>
  <c r="F66" i="6"/>
  <c r="F65" i="6"/>
  <c r="F64" i="6"/>
  <c r="F60" i="6"/>
  <c r="F59" i="6"/>
  <c r="F58" i="6"/>
  <c r="F57" i="6"/>
  <c r="F56" i="6"/>
  <c r="F55" i="6"/>
  <c r="F54" i="6"/>
  <c r="F53" i="6"/>
  <c r="F52" i="6"/>
  <c r="F51" i="6"/>
  <c r="F50" i="6"/>
  <c r="F49" i="6"/>
  <c r="F48" i="6"/>
  <c r="F47" i="6"/>
  <c r="F46" i="6"/>
  <c r="F45" i="6"/>
  <c r="F44" i="6"/>
  <c r="F41" i="6"/>
  <c r="F39" i="6"/>
  <c r="F38" i="6"/>
  <c r="F37" i="6"/>
  <c r="F36" i="6"/>
  <c r="F35" i="6"/>
  <c r="F34" i="6"/>
  <c r="F33" i="6"/>
  <c r="F31" i="6"/>
  <c r="F30" i="6"/>
  <c r="F27" i="6"/>
  <c r="F26" i="6"/>
  <c r="F25" i="6"/>
  <c r="F24" i="6"/>
  <c r="F23" i="6"/>
  <c r="F22" i="6"/>
  <c r="F21" i="6"/>
  <c r="F20" i="6"/>
  <c r="F19" i="6"/>
  <c r="F18" i="6"/>
  <c r="P15" i="6"/>
  <c r="F130" i="5"/>
  <c r="F111" i="5"/>
  <c r="F116" i="5"/>
  <c r="F117" i="5"/>
  <c r="F99" i="5"/>
  <c r="F89" i="5"/>
  <c r="F93" i="5"/>
  <c r="F84" i="5"/>
  <c r="F65" i="5"/>
  <c r="F47" i="5"/>
  <c r="F48" i="5"/>
  <c r="F56" i="5"/>
  <c r="F61" i="5"/>
  <c r="F62" i="5"/>
  <c r="F41" i="5"/>
  <c r="F33" i="5"/>
  <c r="F34" i="5"/>
  <c r="F18" i="5"/>
  <c r="F128" i="5"/>
  <c r="F127" i="5"/>
  <c r="F126" i="5"/>
  <c r="F125" i="5"/>
  <c r="F124" i="5"/>
  <c r="F123" i="5"/>
  <c r="F122" i="5"/>
  <c r="F121" i="5"/>
  <c r="F120" i="5"/>
  <c r="F115" i="5"/>
  <c r="F114" i="5"/>
  <c r="F113" i="5"/>
  <c r="F112" i="5"/>
  <c r="F110" i="5"/>
  <c r="F109" i="5"/>
  <c r="F108" i="5"/>
  <c r="F106" i="5"/>
  <c r="F105" i="5"/>
  <c r="F104" i="5"/>
  <c r="F103" i="5"/>
  <c r="F102" i="5"/>
  <c r="F101" i="5"/>
  <c r="F100" i="5"/>
  <c r="F98" i="5"/>
  <c r="F97" i="5"/>
  <c r="F95" i="5"/>
  <c r="F94" i="5"/>
  <c r="F92" i="5"/>
  <c r="F91" i="5"/>
  <c r="F90" i="5"/>
  <c r="F88" i="5"/>
  <c r="F87" i="5"/>
  <c r="F86" i="5"/>
  <c r="F83" i="5"/>
  <c r="F82" i="5"/>
  <c r="F81" i="5"/>
  <c r="F80" i="5"/>
  <c r="F79" i="5"/>
  <c r="F78" i="5"/>
  <c r="F77" i="5"/>
  <c r="F76" i="5"/>
  <c r="F75" i="5"/>
  <c r="F73" i="5"/>
  <c r="F72" i="5"/>
  <c r="F71" i="5"/>
  <c r="F70" i="5"/>
  <c r="F69" i="5"/>
  <c r="F68" i="5"/>
  <c r="F67" i="5"/>
  <c r="F66" i="5"/>
  <c r="F64" i="5"/>
  <c r="F60" i="5"/>
  <c r="F59" i="5"/>
  <c r="F58" i="5"/>
  <c r="F57" i="5"/>
  <c r="F55" i="5"/>
  <c r="F54" i="5"/>
  <c r="F53" i="5"/>
  <c r="F51" i="5"/>
  <c r="F50" i="5"/>
  <c r="F49" i="5"/>
  <c r="F46" i="5"/>
  <c r="F45" i="5"/>
  <c r="F44" i="5"/>
  <c r="F43" i="5"/>
  <c r="F42" i="5"/>
  <c r="F39" i="5"/>
  <c r="F38" i="5"/>
  <c r="F37" i="5"/>
  <c r="F36" i="5"/>
  <c r="F35" i="5"/>
  <c r="F32" i="5"/>
  <c r="F31" i="5"/>
  <c r="F30" i="5"/>
  <c r="F29" i="5"/>
  <c r="F28" i="5"/>
  <c r="F27" i="5"/>
  <c r="F26" i="5"/>
  <c r="F25" i="5"/>
  <c r="F24" i="5"/>
  <c r="F23" i="5"/>
  <c r="F22" i="5"/>
  <c r="F21" i="5"/>
  <c r="F20" i="5"/>
  <c r="F19" i="5"/>
  <c r="P15" i="5"/>
  <c r="AF19" i="1"/>
  <c r="F20" i="1"/>
  <c r="AF20" i="1" s="1"/>
  <c r="F21" i="1"/>
  <c r="F22" i="1"/>
  <c r="F24" i="1"/>
  <c r="F25" i="1"/>
  <c r="AF25" i="1" s="1"/>
  <c r="F26" i="1"/>
  <c r="AF26" i="1" s="1"/>
  <c r="F27" i="1"/>
  <c r="F29" i="1"/>
  <c r="AF29" i="1" s="1"/>
  <c r="F30" i="1"/>
  <c r="AF30" i="1" s="1"/>
  <c r="F32" i="1"/>
  <c r="AF32" i="1" s="1"/>
  <c r="AF33" i="1"/>
  <c r="F35" i="1"/>
  <c r="F36" i="1"/>
  <c r="F37" i="1"/>
  <c r="F38" i="1"/>
  <c r="F39" i="1"/>
  <c r="F130" i="1"/>
  <c r="AF130" i="1" s="1"/>
  <c r="F120" i="1"/>
  <c r="AF120" i="1" s="1"/>
  <c r="F121" i="1"/>
  <c r="AF121" i="1" s="1"/>
  <c r="F122" i="1"/>
  <c r="F124" i="1"/>
  <c r="AF124" i="1" s="1"/>
  <c r="F126" i="1"/>
  <c r="F127" i="1"/>
  <c r="F128" i="1"/>
  <c r="F119" i="1"/>
  <c r="F110" i="1"/>
  <c r="F111" i="1"/>
  <c r="AF111" i="1" s="1"/>
  <c r="F112" i="1"/>
  <c r="F113" i="1"/>
  <c r="F114" i="1"/>
  <c r="F115" i="1"/>
  <c r="F116" i="1"/>
  <c r="F117" i="1"/>
  <c r="F108" i="1"/>
  <c r="AF108" i="1" s="1"/>
  <c r="F98" i="1"/>
  <c r="AF98" i="1" s="1"/>
  <c r="F99" i="1"/>
  <c r="F100" i="1"/>
  <c r="AF100" i="1" s="1"/>
  <c r="F101" i="1"/>
  <c r="AF101" i="1" s="1"/>
  <c r="F102" i="1"/>
  <c r="F103" i="1"/>
  <c r="F104" i="1"/>
  <c r="F105" i="1"/>
  <c r="F106" i="1"/>
  <c r="AF106" i="1" s="1"/>
  <c r="F97" i="1"/>
  <c r="AF97" i="1" s="1"/>
  <c r="F87" i="1"/>
  <c r="AF87" i="1" s="1"/>
  <c r="F88" i="1"/>
  <c r="AF88" i="1" s="1"/>
  <c r="F89" i="1"/>
  <c r="AF89" i="1" s="1"/>
  <c r="F90" i="1"/>
  <c r="AF90" i="1" s="1"/>
  <c r="F91" i="1"/>
  <c r="AF91" i="1" s="1"/>
  <c r="F92" i="1"/>
  <c r="AF92" i="1" s="1"/>
  <c r="F93" i="1"/>
  <c r="AF93" i="1" s="1"/>
  <c r="F94" i="1"/>
  <c r="AF94" i="1" s="1"/>
  <c r="F95" i="1"/>
  <c r="AF95" i="1" s="1"/>
  <c r="F86" i="1"/>
  <c r="F76" i="1"/>
  <c r="AF76" i="1" s="1"/>
  <c r="F77" i="1"/>
  <c r="F78" i="1"/>
  <c r="AF78" i="1" s="1"/>
  <c r="F79" i="1"/>
  <c r="AF79" i="1" s="1"/>
  <c r="F80" i="1"/>
  <c r="AF80" i="1" s="1"/>
  <c r="F81" i="1"/>
  <c r="AF81" i="1" s="1"/>
  <c r="F82" i="1"/>
  <c r="AF82" i="1" s="1"/>
  <c r="F83" i="1"/>
  <c r="AF83" i="1" s="1"/>
  <c r="F84" i="1"/>
  <c r="AF84" i="1" s="1"/>
  <c r="F75" i="1"/>
  <c r="F65" i="1"/>
  <c r="AF65" i="1" s="1"/>
  <c r="F66" i="1"/>
  <c r="AF66" i="1" s="1"/>
  <c r="F67" i="1"/>
  <c r="AF67" i="1" s="1"/>
  <c r="F68" i="1"/>
  <c r="F69" i="1"/>
  <c r="AF69" i="1" s="1"/>
  <c r="F70" i="1"/>
  <c r="F71" i="1"/>
  <c r="AF71" i="1" s="1"/>
  <c r="F72" i="1"/>
  <c r="F73" i="1"/>
  <c r="AF73" i="1" s="1"/>
  <c r="F64" i="1"/>
  <c r="AF64" i="1" s="1"/>
  <c r="F42" i="1"/>
  <c r="AF42" i="1" s="1"/>
  <c r="F43" i="1"/>
  <c r="AF43" i="1" s="1"/>
  <c r="F44" i="1"/>
  <c r="AF44" i="1" s="1"/>
  <c r="F45" i="1"/>
  <c r="AF45" i="1" s="1"/>
  <c r="F46" i="1"/>
  <c r="AF46" i="1" s="1"/>
  <c r="F47" i="1"/>
  <c r="AF47" i="1" s="1"/>
  <c r="F48" i="1"/>
  <c r="AF48" i="1" s="1"/>
  <c r="F49" i="1"/>
  <c r="AF49" i="1" s="1"/>
  <c r="F50" i="1"/>
  <c r="F51" i="1"/>
  <c r="AF51" i="1" s="1"/>
  <c r="F52" i="1"/>
  <c r="F53" i="1"/>
  <c r="AF53" i="1" s="1"/>
  <c r="F54" i="1"/>
  <c r="AF54" i="1" s="1"/>
  <c r="F55" i="1"/>
  <c r="AF55" i="1" s="1"/>
  <c r="F56" i="1"/>
  <c r="AF56" i="1" s="1"/>
  <c r="F57" i="1"/>
  <c r="AF57" i="1" s="1"/>
  <c r="F58" i="1"/>
  <c r="F59" i="1"/>
  <c r="F60" i="1"/>
  <c r="F61" i="1"/>
  <c r="AF31" i="1"/>
  <c r="A66" i="17"/>
  <c r="A64" i="38" s="1"/>
  <c r="A67" i="17"/>
  <c r="A65" i="38" s="1"/>
  <c r="A68" i="17"/>
  <c r="A66" i="38" s="1"/>
  <c r="A69" i="17"/>
  <c r="A67" i="38" s="1"/>
  <c r="A70" i="17"/>
  <c r="A71" i="17"/>
  <c r="A72" i="17"/>
  <c r="A73" i="17"/>
  <c r="A74" i="17"/>
  <c r="A65" i="17"/>
  <c r="A63" i="38" s="1"/>
  <c r="A55" i="17"/>
  <c r="A56" i="17"/>
  <c r="A57" i="17"/>
  <c r="A58" i="17"/>
  <c r="A59" i="17"/>
  <c r="A60" i="17"/>
  <c r="A61" i="17"/>
  <c r="A62" i="17"/>
  <c r="A63" i="17"/>
  <c r="A61" i="38" s="1"/>
  <c r="A54" i="17"/>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2"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98" i="38"/>
  <c r="A99" i="38"/>
  <c r="A100" i="38"/>
  <c r="A101" i="38"/>
  <c r="A102" i="38"/>
  <c r="A103" i="38"/>
  <c r="A104" i="38"/>
  <c r="A105" i="38"/>
  <c r="A106" i="38"/>
  <c r="A107" i="38"/>
  <c r="A108" i="38"/>
  <c r="A109" i="38"/>
  <c r="A110" i="38"/>
  <c r="A111" i="38"/>
  <c r="A112" i="38"/>
  <c r="A113" i="38"/>
  <c r="A114" i="38"/>
  <c r="A115" i="38"/>
  <c r="A116" i="38"/>
  <c r="A117" i="38"/>
  <c r="A118" i="38"/>
  <c r="A119" i="38"/>
  <c r="A6" i="38"/>
  <c r="A7" i="38"/>
  <c r="A8" i="38"/>
  <c r="A9" i="38"/>
  <c r="A10" i="38"/>
  <c r="A11" i="38"/>
  <c r="A12" i="38"/>
  <c r="A13" i="38"/>
  <c r="A14" i="38"/>
  <c r="A5" i="38"/>
  <c r="AK4" i="38"/>
  <c r="AL4" i="38"/>
  <c r="AM4" i="38"/>
  <c r="AN4" i="38"/>
  <c r="AO4" i="38"/>
  <c r="AP4" i="38"/>
  <c r="AQ4" i="38"/>
  <c r="AR4" i="38"/>
  <c r="AS4" i="38"/>
  <c r="AT4" i="38"/>
  <c r="AU4" i="38"/>
  <c r="AV4" i="38"/>
  <c r="AW4" i="38"/>
  <c r="AX4" i="38"/>
  <c r="AJ4" i="38"/>
  <c r="S6" i="38"/>
  <c r="T6" i="38"/>
  <c r="U6" i="38"/>
  <c r="V6" i="38"/>
  <c r="W6" i="38"/>
  <c r="AN6" i="38" s="1"/>
  <c r="X6" i="38"/>
  <c r="Y6" i="38"/>
  <c r="Z6" i="38"/>
  <c r="AQ6" i="38" s="1"/>
  <c r="AA6" i="38"/>
  <c r="AR6" i="38" s="1"/>
  <c r="AB6" i="38"/>
  <c r="AS6" i="38" s="1"/>
  <c r="AC6" i="38"/>
  <c r="AD6" i="38"/>
  <c r="AU6" i="38" s="1"/>
  <c r="AE6" i="38"/>
  <c r="AV6" i="38" s="1"/>
  <c r="AF6" i="38"/>
  <c r="AG6" i="38"/>
  <c r="S7" i="38"/>
  <c r="T7" i="38"/>
  <c r="U7" i="38"/>
  <c r="V7" i="38"/>
  <c r="W7" i="38"/>
  <c r="X7" i="38"/>
  <c r="AO7" i="38" s="1"/>
  <c r="Y7" i="38"/>
  <c r="Z7" i="38"/>
  <c r="AA7" i="38"/>
  <c r="AR7" i="38" s="1"/>
  <c r="AB7" i="38"/>
  <c r="AS7" i="38" s="1"/>
  <c r="AC7" i="38"/>
  <c r="AT7" i="38" s="1"/>
  <c r="AD7" i="38"/>
  <c r="AE7" i="38"/>
  <c r="AV7" i="38" s="1"/>
  <c r="AF7" i="38"/>
  <c r="AW7" i="38" s="1"/>
  <c r="AG7" i="38"/>
  <c r="S8" i="38"/>
  <c r="T8" i="38"/>
  <c r="U8" i="38"/>
  <c r="V8" i="38"/>
  <c r="W8" i="38"/>
  <c r="X8" i="38"/>
  <c r="Y8" i="38"/>
  <c r="AP8" i="38" s="1"/>
  <c r="Z8" i="38"/>
  <c r="AA8" i="38"/>
  <c r="AB8" i="38"/>
  <c r="AS8" i="38" s="1"/>
  <c r="AC8" i="38"/>
  <c r="AT8" i="38" s="1"/>
  <c r="AD8" i="38"/>
  <c r="AU8" i="38" s="1"/>
  <c r="AE8" i="38"/>
  <c r="AF8" i="38"/>
  <c r="AW8" i="38" s="1"/>
  <c r="AG8" i="38"/>
  <c r="AX8" i="38" s="1"/>
  <c r="S9" i="38"/>
  <c r="T9" i="38"/>
  <c r="U9" i="38"/>
  <c r="V9" i="38"/>
  <c r="W9" i="38"/>
  <c r="X9" i="38"/>
  <c r="Y9" i="38"/>
  <c r="Z9" i="38"/>
  <c r="AQ9" i="38" s="1"/>
  <c r="AA9" i="38"/>
  <c r="AB9" i="38"/>
  <c r="AC9" i="38"/>
  <c r="AT9" i="38" s="1"/>
  <c r="AD9" i="38"/>
  <c r="AU9" i="38" s="1"/>
  <c r="AE9" i="38"/>
  <c r="AV9" i="38" s="1"/>
  <c r="AF9" i="38"/>
  <c r="AG9" i="38"/>
  <c r="AX9" i="38" s="1"/>
  <c r="S10" i="38"/>
  <c r="T10" i="38"/>
  <c r="U10" i="38"/>
  <c r="V10" i="38"/>
  <c r="W10" i="38"/>
  <c r="X10" i="38"/>
  <c r="Y10" i="38"/>
  <c r="Z10" i="38"/>
  <c r="AA10" i="38"/>
  <c r="AR10" i="38" s="1"/>
  <c r="AB10" i="38"/>
  <c r="AC10" i="38"/>
  <c r="AD10" i="38"/>
  <c r="AU10" i="38" s="1"/>
  <c r="AE10" i="38"/>
  <c r="AV10" i="38" s="1"/>
  <c r="AF10" i="38"/>
  <c r="AW10" i="38" s="1"/>
  <c r="AG10" i="38"/>
  <c r="S11" i="38"/>
  <c r="T11" i="38"/>
  <c r="AK11" i="38" s="1"/>
  <c r="U11" i="38"/>
  <c r="V11" i="38"/>
  <c r="W11" i="38"/>
  <c r="X11" i="38"/>
  <c r="Y11" i="38"/>
  <c r="Z11" i="38"/>
  <c r="AA11" i="38"/>
  <c r="AB11" i="38"/>
  <c r="AS11" i="38" s="1"/>
  <c r="AC11" i="38"/>
  <c r="AD11" i="38"/>
  <c r="AE11" i="38"/>
  <c r="AV11" i="38" s="1"/>
  <c r="AF11" i="38"/>
  <c r="AW11" i="38" s="1"/>
  <c r="AG11" i="38"/>
  <c r="AX11" i="38" s="1"/>
  <c r="S12" i="38"/>
  <c r="T12" i="38"/>
  <c r="AK12" i="38" s="1"/>
  <c r="U12" i="38"/>
  <c r="AL12" i="38" s="1"/>
  <c r="V12" i="38"/>
  <c r="W12" i="38"/>
  <c r="X12" i="38"/>
  <c r="Y12" i="38"/>
  <c r="Z12" i="38"/>
  <c r="AA12" i="38"/>
  <c r="AB12" i="38"/>
  <c r="AC12" i="38"/>
  <c r="AT12" i="38" s="1"/>
  <c r="AD12" i="38"/>
  <c r="AE12" i="38"/>
  <c r="AF12" i="38"/>
  <c r="AW12" i="38" s="1"/>
  <c r="AG12" i="38"/>
  <c r="AX12" i="38" s="1"/>
  <c r="S13" i="38"/>
  <c r="AJ13" i="38" s="1"/>
  <c r="T13" i="38"/>
  <c r="U13" i="38"/>
  <c r="AL13" i="38" s="1"/>
  <c r="V13" i="38"/>
  <c r="AM13" i="38" s="1"/>
  <c r="W13" i="38"/>
  <c r="X13" i="38"/>
  <c r="Y13" i="38"/>
  <c r="Z13" i="38"/>
  <c r="AA13" i="38"/>
  <c r="AB13" i="38"/>
  <c r="AC13" i="38"/>
  <c r="AD13" i="38"/>
  <c r="AU13" i="38" s="1"/>
  <c r="AE13" i="38"/>
  <c r="AF13" i="38"/>
  <c r="AG13" i="38"/>
  <c r="AX13" i="38" s="1"/>
  <c r="S14" i="38"/>
  <c r="T14" i="38"/>
  <c r="AK14" i="38" s="1"/>
  <c r="U14" i="38"/>
  <c r="V14" i="38"/>
  <c r="AM14" i="38" s="1"/>
  <c r="W14" i="38"/>
  <c r="AN14" i="38" s="1"/>
  <c r="X14" i="38"/>
  <c r="Y14" i="38"/>
  <c r="Z14" i="38"/>
  <c r="AA14" i="38"/>
  <c r="AB14" i="38"/>
  <c r="AC14" i="38"/>
  <c r="AD14" i="38"/>
  <c r="AE14" i="38"/>
  <c r="AV14" i="38" s="1"/>
  <c r="AF14" i="38"/>
  <c r="AG14" i="38"/>
  <c r="S15" i="38"/>
  <c r="AJ15" i="38" s="1"/>
  <c r="T15" i="38"/>
  <c r="AK15" i="38" s="1"/>
  <c r="U15" i="38"/>
  <c r="AL15" i="38" s="1"/>
  <c r="V15" i="38"/>
  <c r="W15" i="38"/>
  <c r="AN15" i="38" s="1"/>
  <c r="X15" i="38"/>
  <c r="AO15" i="38" s="1"/>
  <c r="Y15" i="38"/>
  <c r="Z15" i="38"/>
  <c r="AA15" i="38"/>
  <c r="AB15" i="38"/>
  <c r="AC15" i="38"/>
  <c r="AD15" i="38"/>
  <c r="AE15" i="38"/>
  <c r="AF15" i="38"/>
  <c r="AW15" i="38" s="1"/>
  <c r="AG15" i="38"/>
  <c r="S16" i="38"/>
  <c r="T16" i="38"/>
  <c r="AK16" i="38" s="1"/>
  <c r="U16" i="38"/>
  <c r="AL16" i="38" s="1"/>
  <c r="V16" i="38"/>
  <c r="AM16" i="38" s="1"/>
  <c r="W16" i="38"/>
  <c r="X16" i="38"/>
  <c r="AO16" i="38" s="1"/>
  <c r="Y16" i="38"/>
  <c r="AP16" i="38" s="1"/>
  <c r="Z16" i="38"/>
  <c r="AA16" i="38"/>
  <c r="AB16" i="38"/>
  <c r="AC16" i="38"/>
  <c r="AD16" i="38"/>
  <c r="AE16" i="38"/>
  <c r="AF16" i="38"/>
  <c r="AG16" i="38"/>
  <c r="AX16" i="38" s="1"/>
  <c r="S17" i="38"/>
  <c r="T17" i="38"/>
  <c r="U17" i="38"/>
  <c r="AL17" i="38" s="1"/>
  <c r="V17" i="38"/>
  <c r="AM17" i="38" s="1"/>
  <c r="W17" i="38"/>
  <c r="AN17" i="38" s="1"/>
  <c r="X17" i="38"/>
  <c r="Y17" i="38"/>
  <c r="AP17" i="38" s="1"/>
  <c r="Z17" i="38"/>
  <c r="AQ17" i="38" s="1"/>
  <c r="AA17" i="38"/>
  <c r="AB17" i="38"/>
  <c r="AC17" i="38"/>
  <c r="AD17" i="38"/>
  <c r="AE17" i="38"/>
  <c r="AF17" i="38"/>
  <c r="AG17" i="38"/>
  <c r="S18" i="38"/>
  <c r="AJ18" i="38" s="1"/>
  <c r="T18" i="38"/>
  <c r="U18" i="38"/>
  <c r="V18" i="38"/>
  <c r="AM18" i="38" s="1"/>
  <c r="W18" i="38"/>
  <c r="AN18" i="38" s="1"/>
  <c r="X18" i="38"/>
  <c r="AO18" i="38" s="1"/>
  <c r="Y18" i="38"/>
  <c r="Z18" i="38"/>
  <c r="AQ18" i="38" s="1"/>
  <c r="AA18" i="38"/>
  <c r="AR18" i="38" s="1"/>
  <c r="AB18" i="38"/>
  <c r="AC18" i="38"/>
  <c r="AD18" i="38"/>
  <c r="AE18" i="38"/>
  <c r="AF18" i="38"/>
  <c r="AG18" i="38"/>
  <c r="S19" i="38"/>
  <c r="T19" i="38"/>
  <c r="AK19" i="38" s="1"/>
  <c r="U19" i="38"/>
  <c r="V19" i="38"/>
  <c r="W19" i="38"/>
  <c r="AN19" i="38" s="1"/>
  <c r="X19" i="38"/>
  <c r="AO19" i="38" s="1"/>
  <c r="Y19" i="38"/>
  <c r="AP19" i="38" s="1"/>
  <c r="Z19" i="38"/>
  <c r="AA19" i="38"/>
  <c r="AR19" i="38" s="1"/>
  <c r="AB19" i="38"/>
  <c r="AS19" i="38" s="1"/>
  <c r="AC19" i="38"/>
  <c r="AD19" i="38"/>
  <c r="AE19" i="38"/>
  <c r="AF19" i="38"/>
  <c r="AG19" i="38"/>
  <c r="S20" i="38"/>
  <c r="T20" i="38"/>
  <c r="U20" i="38"/>
  <c r="AL20" i="38" s="1"/>
  <c r="V20" i="38"/>
  <c r="W20" i="38"/>
  <c r="X20" i="38"/>
  <c r="AO20" i="38" s="1"/>
  <c r="Y20" i="38"/>
  <c r="AP20" i="38" s="1"/>
  <c r="Z20" i="38"/>
  <c r="AQ20" i="38" s="1"/>
  <c r="AA20" i="38"/>
  <c r="AB20" i="38"/>
  <c r="AS20" i="38" s="1"/>
  <c r="AC20" i="38"/>
  <c r="AT20" i="38" s="1"/>
  <c r="AD20" i="38"/>
  <c r="AE20" i="38"/>
  <c r="AF20" i="38"/>
  <c r="AG20" i="38"/>
  <c r="S21" i="38"/>
  <c r="AH21" i="38" s="1"/>
  <c r="T21" i="38"/>
  <c r="U21" i="38"/>
  <c r="V21" i="38"/>
  <c r="AM21" i="38" s="1"/>
  <c r="W21" i="38"/>
  <c r="X21" i="38"/>
  <c r="Y21" i="38"/>
  <c r="AP21" i="38" s="1"/>
  <c r="Z21" i="38"/>
  <c r="AQ21" i="38" s="1"/>
  <c r="AA21" i="38"/>
  <c r="AR21" i="38" s="1"/>
  <c r="AB21" i="38"/>
  <c r="AC21" i="38"/>
  <c r="AT21" i="38" s="1"/>
  <c r="AD21" i="38"/>
  <c r="AU21" i="38" s="1"/>
  <c r="AE21" i="38"/>
  <c r="AF21" i="38"/>
  <c r="AG21" i="38"/>
  <c r="S22" i="38"/>
  <c r="T22" i="38"/>
  <c r="U22" i="38"/>
  <c r="V22" i="38"/>
  <c r="W22" i="38"/>
  <c r="AN22" i="38" s="1"/>
  <c r="X22" i="38"/>
  <c r="Y22" i="38"/>
  <c r="Z22" i="38"/>
  <c r="AQ22" i="38" s="1"/>
  <c r="AA22" i="38"/>
  <c r="AR22" i="38" s="1"/>
  <c r="AB22" i="38"/>
  <c r="AS22" i="38" s="1"/>
  <c r="AC22" i="38"/>
  <c r="AD22" i="38"/>
  <c r="AU22" i="38" s="1"/>
  <c r="AE22" i="38"/>
  <c r="AV22" i="38" s="1"/>
  <c r="AF22" i="38"/>
  <c r="AG22" i="38"/>
  <c r="S23" i="38"/>
  <c r="T23" i="38"/>
  <c r="U23" i="38"/>
  <c r="V23" i="38"/>
  <c r="W23" i="38"/>
  <c r="X23" i="38"/>
  <c r="AO23" i="38" s="1"/>
  <c r="Y23" i="38"/>
  <c r="Z23" i="38"/>
  <c r="AA23" i="38"/>
  <c r="AR23" i="38" s="1"/>
  <c r="AB23" i="38"/>
  <c r="AS23" i="38" s="1"/>
  <c r="AC23" i="38"/>
  <c r="AT23" i="38" s="1"/>
  <c r="AD23" i="38"/>
  <c r="AE23" i="38"/>
  <c r="AV23" i="38" s="1"/>
  <c r="AF23" i="38"/>
  <c r="AW23" i="38" s="1"/>
  <c r="AG23" i="38"/>
  <c r="S24" i="38"/>
  <c r="T24" i="38"/>
  <c r="U24" i="38"/>
  <c r="V24" i="38"/>
  <c r="W24" i="38"/>
  <c r="X24" i="38"/>
  <c r="Y24" i="38"/>
  <c r="AP24" i="38" s="1"/>
  <c r="Z24" i="38"/>
  <c r="AA24" i="38"/>
  <c r="AB24" i="38"/>
  <c r="AS24" i="38" s="1"/>
  <c r="AC24" i="38"/>
  <c r="AT24" i="38" s="1"/>
  <c r="AD24" i="38"/>
  <c r="AU24" i="38" s="1"/>
  <c r="AE24" i="38"/>
  <c r="AF24" i="38"/>
  <c r="AW24" i="38" s="1"/>
  <c r="AG24" i="38"/>
  <c r="AX24" i="38" s="1"/>
  <c r="S25" i="38"/>
  <c r="T25" i="38"/>
  <c r="U25" i="38"/>
  <c r="V25" i="38"/>
  <c r="W25" i="38"/>
  <c r="X25" i="38"/>
  <c r="Y25" i="38"/>
  <c r="Z25" i="38"/>
  <c r="AQ25" i="38" s="1"/>
  <c r="AA25" i="38"/>
  <c r="AB25" i="38"/>
  <c r="AC25" i="38"/>
  <c r="AT25" i="38" s="1"/>
  <c r="AD25" i="38"/>
  <c r="AU25" i="38" s="1"/>
  <c r="AE25" i="38"/>
  <c r="AV25" i="38" s="1"/>
  <c r="AF25" i="38"/>
  <c r="AG25" i="38"/>
  <c r="AX25" i="38" s="1"/>
  <c r="S26" i="38"/>
  <c r="T26" i="38"/>
  <c r="U26" i="38"/>
  <c r="V26" i="38"/>
  <c r="W26" i="38"/>
  <c r="X26" i="38"/>
  <c r="Y26" i="38"/>
  <c r="Z26" i="38"/>
  <c r="AA26" i="38"/>
  <c r="AR26" i="38" s="1"/>
  <c r="AB26" i="38"/>
  <c r="AC26" i="38"/>
  <c r="AD26" i="38"/>
  <c r="AU26" i="38" s="1"/>
  <c r="AE26" i="38"/>
  <c r="AV26" i="38" s="1"/>
  <c r="AF26" i="38"/>
  <c r="AW26" i="38" s="1"/>
  <c r="AG26" i="38"/>
  <c r="S27" i="38"/>
  <c r="T27" i="38"/>
  <c r="AK27" i="38" s="1"/>
  <c r="U27" i="38"/>
  <c r="V27" i="38"/>
  <c r="W27" i="38"/>
  <c r="X27" i="38"/>
  <c r="Y27" i="38"/>
  <c r="Z27" i="38"/>
  <c r="AA27" i="38"/>
  <c r="AB27" i="38"/>
  <c r="AS27" i="38" s="1"/>
  <c r="AC27" i="38"/>
  <c r="AD27" i="38"/>
  <c r="AE27" i="38"/>
  <c r="AV27" i="38" s="1"/>
  <c r="AF27" i="38"/>
  <c r="AW27" i="38" s="1"/>
  <c r="AG27" i="38"/>
  <c r="AX27" i="38" s="1"/>
  <c r="S28" i="38"/>
  <c r="T28" i="38"/>
  <c r="U28" i="38"/>
  <c r="V28" i="38"/>
  <c r="W28" i="38"/>
  <c r="X28" i="38"/>
  <c r="Y28" i="38"/>
  <c r="Z28" i="38"/>
  <c r="AA28" i="38"/>
  <c r="AB28" i="38"/>
  <c r="AC28" i="38"/>
  <c r="AD28" i="38"/>
  <c r="AE28" i="38"/>
  <c r="AF28" i="38"/>
  <c r="AG28" i="38"/>
  <c r="S29" i="38"/>
  <c r="AJ29" i="38" s="1"/>
  <c r="T29" i="38"/>
  <c r="AK29" i="38" s="1"/>
  <c r="U29" i="38"/>
  <c r="V29" i="38"/>
  <c r="AM29" i="38" s="1"/>
  <c r="W29" i="38"/>
  <c r="X29" i="38"/>
  <c r="Y29" i="38"/>
  <c r="Z29" i="38"/>
  <c r="AA29" i="38"/>
  <c r="AB29" i="38"/>
  <c r="AC29" i="38"/>
  <c r="AD29" i="38"/>
  <c r="AE29" i="38"/>
  <c r="AF29" i="38"/>
  <c r="AG29" i="38"/>
  <c r="S30" i="38"/>
  <c r="T30" i="38"/>
  <c r="AK30" i="38" s="1"/>
  <c r="U30" i="38"/>
  <c r="V30" i="38"/>
  <c r="W30" i="38"/>
  <c r="AN30" i="38" s="1"/>
  <c r="X30" i="38"/>
  <c r="Y30" i="38"/>
  <c r="Z30" i="38"/>
  <c r="AA30" i="38"/>
  <c r="AB30" i="38"/>
  <c r="AC30" i="38"/>
  <c r="AD30" i="38"/>
  <c r="AE30" i="38"/>
  <c r="AF30" i="38"/>
  <c r="AG30" i="38"/>
  <c r="S31" i="38"/>
  <c r="T31" i="38"/>
  <c r="AK31" i="38" s="1"/>
  <c r="U31" i="38"/>
  <c r="V31" i="38"/>
  <c r="AM31" i="38" s="1"/>
  <c r="W31" i="38"/>
  <c r="X31" i="38"/>
  <c r="Y31" i="38"/>
  <c r="Z31" i="38"/>
  <c r="AA31" i="38"/>
  <c r="AB31" i="38"/>
  <c r="AC31" i="38"/>
  <c r="AD31" i="38"/>
  <c r="AE31" i="38"/>
  <c r="AF31" i="38"/>
  <c r="AG31" i="38"/>
  <c r="S32" i="38"/>
  <c r="T32" i="38"/>
  <c r="AK32" i="38" s="1"/>
  <c r="U32" i="38"/>
  <c r="V32" i="38"/>
  <c r="W32" i="38"/>
  <c r="X32" i="38"/>
  <c r="Y32" i="38"/>
  <c r="AP32" i="38" s="1"/>
  <c r="Z32" i="38"/>
  <c r="AA32" i="38"/>
  <c r="AB32" i="38"/>
  <c r="AC32" i="38"/>
  <c r="AD32" i="38"/>
  <c r="AE32" i="38"/>
  <c r="AF32" i="38"/>
  <c r="AG32" i="38"/>
  <c r="S33" i="38"/>
  <c r="T33" i="38"/>
  <c r="U33" i="38"/>
  <c r="AL33" i="38" s="1"/>
  <c r="V33" i="38"/>
  <c r="W33" i="38"/>
  <c r="X33" i="38"/>
  <c r="Y33" i="38"/>
  <c r="Z33" i="38"/>
  <c r="AQ33" i="38" s="1"/>
  <c r="AA33" i="38"/>
  <c r="AB33" i="38"/>
  <c r="AC33" i="38"/>
  <c r="AD33" i="38"/>
  <c r="AE33" i="38"/>
  <c r="AF33" i="38"/>
  <c r="AG33" i="38"/>
  <c r="S34" i="38"/>
  <c r="T34" i="38"/>
  <c r="U34" i="38"/>
  <c r="V34" i="38"/>
  <c r="W34" i="38"/>
  <c r="X34" i="38"/>
  <c r="Y34" i="38"/>
  <c r="Z34" i="38"/>
  <c r="AA34" i="38"/>
  <c r="AR34" i="38" s="1"/>
  <c r="AB34" i="38"/>
  <c r="AC34" i="38"/>
  <c r="AD34" i="38"/>
  <c r="AE34" i="38"/>
  <c r="AF34" i="38"/>
  <c r="AG34" i="38"/>
  <c r="S35" i="38"/>
  <c r="T35" i="38"/>
  <c r="U35" i="38"/>
  <c r="V35" i="38"/>
  <c r="W35" i="38"/>
  <c r="X35" i="38"/>
  <c r="Y35" i="38"/>
  <c r="Z35" i="38"/>
  <c r="AA35" i="38"/>
  <c r="AB35" i="38"/>
  <c r="AC35" i="38"/>
  <c r="AD35" i="38"/>
  <c r="AE35" i="38"/>
  <c r="AF35" i="38"/>
  <c r="AG35" i="38"/>
  <c r="S36" i="38"/>
  <c r="T36" i="38"/>
  <c r="U36" i="38"/>
  <c r="V36" i="38"/>
  <c r="W36" i="38"/>
  <c r="X36" i="38"/>
  <c r="Y36" i="38"/>
  <c r="Z36" i="38"/>
  <c r="AA36" i="38"/>
  <c r="AB36" i="38"/>
  <c r="AC36" i="38"/>
  <c r="AT36" i="38" s="1"/>
  <c r="AD36" i="38"/>
  <c r="AE36" i="38"/>
  <c r="AF36" i="38"/>
  <c r="AG36" i="38"/>
  <c r="S37" i="38"/>
  <c r="T37" i="38"/>
  <c r="U37" i="38"/>
  <c r="V37" i="38"/>
  <c r="W37" i="38"/>
  <c r="X37" i="38"/>
  <c r="Y37" i="38"/>
  <c r="AP37" i="38" s="1"/>
  <c r="Z37" i="38"/>
  <c r="AA37" i="38"/>
  <c r="AR37" i="38" s="1"/>
  <c r="AB37" i="38"/>
  <c r="AS37" i="38" s="1"/>
  <c r="AC37" i="38"/>
  <c r="AT37" i="38" s="1"/>
  <c r="AD37" i="38"/>
  <c r="AU37" i="38" s="1"/>
  <c r="AE37" i="38"/>
  <c r="AF37" i="38"/>
  <c r="AG37" i="38"/>
  <c r="S38" i="38"/>
  <c r="T38" i="38"/>
  <c r="U38" i="38"/>
  <c r="V38" i="38"/>
  <c r="W38" i="38"/>
  <c r="X38" i="38"/>
  <c r="Y38" i="38"/>
  <c r="Z38" i="38"/>
  <c r="AA38" i="38"/>
  <c r="AB38" i="38"/>
  <c r="AC38" i="38"/>
  <c r="AD38" i="38"/>
  <c r="AE38" i="38"/>
  <c r="AV38" i="38" s="1"/>
  <c r="AF38" i="38"/>
  <c r="AG38" i="38"/>
  <c r="S39" i="38"/>
  <c r="T39" i="38"/>
  <c r="U39" i="38"/>
  <c r="V39" i="38"/>
  <c r="W39" i="38"/>
  <c r="X39" i="38"/>
  <c r="Y39" i="38"/>
  <c r="Z39" i="38"/>
  <c r="AA39" i="38"/>
  <c r="AB39" i="38"/>
  <c r="AC39" i="38"/>
  <c r="AD39" i="38"/>
  <c r="AE39" i="38"/>
  <c r="AF39" i="38"/>
  <c r="AG39" i="38"/>
  <c r="S40" i="38"/>
  <c r="T40" i="38"/>
  <c r="U40" i="38"/>
  <c r="V40" i="38"/>
  <c r="W40" i="38"/>
  <c r="X40" i="38"/>
  <c r="Y40" i="38"/>
  <c r="Z40" i="38"/>
  <c r="AA40" i="38"/>
  <c r="AB40" i="38"/>
  <c r="AC40" i="38"/>
  <c r="AD40" i="38"/>
  <c r="AE40" i="38"/>
  <c r="AF40" i="38"/>
  <c r="AG40" i="38"/>
  <c r="AX40" i="38" s="1"/>
  <c r="S41" i="38"/>
  <c r="T41" i="38"/>
  <c r="U41" i="38"/>
  <c r="V41" i="38"/>
  <c r="W41" i="38"/>
  <c r="X41" i="38"/>
  <c r="Y41" i="38"/>
  <c r="Z41" i="38"/>
  <c r="AA41" i="38"/>
  <c r="AB41" i="38"/>
  <c r="AC41" i="38"/>
  <c r="AD41" i="38"/>
  <c r="AE41" i="38"/>
  <c r="AF41" i="38"/>
  <c r="AG41" i="38"/>
  <c r="S42" i="38"/>
  <c r="AJ42" i="38" s="1"/>
  <c r="T42" i="38"/>
  <c r="U42" i="38"/>
  <c r="V42" i="38"/>
  <c r="W42" i="38"/>
  <c r="X42" i="38"/>
  <c r="Y42" i="38"/>
  <c r="Z42" i="38"/>
  <c r="AA42" i="38"/>
  <c r="AB42" i="38"/>
  <c r="AC42" i="38"/>
  <c r="AD42" i="38"/>
  <c r="AE42" i="38"/>
  <c r="AF42" i="38"/>
  <c r="AG42" i="38"/>
  <c r="S43" i="38"/>
  <c r="T43" i="38"/>
  <c r="AK43" i="38" s="1"/>
  <c r="U43" i="38"/>
  <c r="V43" i="38"/>
  <c r="W43" i="38"/>
  <c r="X43" i="38"/>
  <c r="Y43" i="38"/>
  <c r="Z43" i="38"/>
  <c r="AA43" i="38"/>
  <c r="AB43" i="38"/>
  <c r="AC43" i="38"/>
  <c r="AD43" i="38"/>
  <c r="AE43" i="38"/>
  <c r="AV43" i="38" s="1"/>
  <c r="AF43" i="38"/>
  <c r="AG43" i="38"/>
  <c r="S44" i="38"/>
  <c r="T44" i="38"/>
  <c r="AK44" i="38" s="1"/>
  <c r="U44" i="38"/>
  <c r="V44" i="38"/>
  <c r="W44" i="38"/>
  <c r="X44" i="38"/>
  <c r="Y44" i="38"/>
  <c r="Z44" i="38"/>
  <c r="AA44" i="38"/>
  <c r="AB44" i="38"/>
  <c r="AC44" i="38"/>
  <c r="AD44" i="38"/>
  <c r="AE44" i="38"/>
  <c r="AF44" i="38"/>
  <c r="AG44" i="38"/>
  <c r="S45" i="38"/>
  <c r="T45" i="38"/>
  <c r="AK45" i="38" s="1"/>
  <c r="U45" i="38"/>
  <c r="V45" i="38"/>
  <c r="W45" i="38"/>
  <c r="X45" i="38"/>
  <c r="Y45" i="38"/>
  <c r="Z45" i="38"/>
  <c r="AA45" i="38"/>
  <c r="AB45" i="38"/>
  <c r="AC45" i="38"/>
  <c r="AD45" i="38"/>
  <c r="AE45" i="38"/>
  <c r="AF45" i="38"/>
  <c r="AG45" i="38"/>
  <c r="S46" i="38"/>
  <c r="T46" i="38"/>
  <c r="AK46" i="38" s="1"/>
  <c r="U46" i="38"/>
  <c r="V46" i="38"/>
  <c r="W46" i="38"/>
  <c r="X46" i="38"/>
  <c r="Y46" i="38"/>
  <c r="Z46" i="38"/>
  <c r="AA46" i="38"/>
  <c r="AB46" i="38"/>
  <c r="AC46" i="38"/>
  <c r="AD46" i="38"/>
  <c r="AE46" i="38"/>
  <c r="AF46" i="38"/>
  <c r="AG46" i="38"/>
  <c r="S47" i="38"/>
  <c r="AJ47" i="38" s="1"/>
  <c r="T47" i="38"/>
  <c r="AK47" i="38" s="1"/>
  <c r="U47" i="38"/>
  <c r="V47" i="38"/>
  <c r="W47" i="38"/>
  <c r="X47" i="38"/>
  <c r="AO47" i="38" s="1"/>
  <c r="Y47" i="38"/>
  <c r="Z47" i="38"/>
  <c r="AA47" i="38"/>
  <c r="AB47" i="38"/>
  <c r="AC47" i="38"/>
  <c r="AD47" i="38"/>
  <c r="AE47" i="38"/>
  <c r="AF47" i="38"/>
  <c r="AG47" i="38"/>
  <c r="S48" i="38"/>
  <c r="T48" i="38"/>
  <c r="AK48" i="38" s="1"/>
  <c r="U48" i="38"/>
  <c r="V48" i="38"/>
  <c r="W48" i="38"/>
  <c r="X48" i="38"/>
  <c r="Y48" i="38"/>
  <c r="AP48" i="38" s="1"/>
  <c r="Z48" i="38"/>
  <c r="AA48" i="38"/>
  <c r="AB48" i="38"/>
  <c r="AC48" i="38"/>
  <c r="AD48" i="38"/>
  <c r="AE48" i="38"/>
  <c r="AF48" i="38"/>
  <c r="AG48" i="38"/>
  <c r="S49" i="38"/>
  <c r="T49" i="38"/>
  <c r="U49" i="38"/>
  <c r="V49" i="38"/>
  <c r="W49" i="38"/>
  <c r="X49" i="38"/>
  <c r="Y49" i="38"/>
  <c r="Z49" i="38"/>
  <c r="AQ49" i="38" s="1"/>
  <c r="AA49" i="38"/>
  <c r="AB49" i="38"/>
  <c r="AC49" i="38"/>
  <c r="AD49" i="38"/>
  <c r="AE49" i="38"/>
  <c r="AF49" i="38"/>
  <c r="AG49" i="38"/>
  <c r="S50" i="38"/>
  <c r="T50" i="38"/>
  <c r="U50" i="38"/>
  <c r="V50" i="38"/>
  <c r="AM50" i="38" s="1"/>
  <c r="W50" i="38"/>
  <c r="X50" i="38"/>
  <c r="Y50" i="38"/>
  <c r="AP50" i="38" s="1"/>
  <c r="Z50" i="38"/>
  <c r="AA50" i="38"/>
  <c r="AR50" i="38" s="1"/>
  <c r="AB50" i="38"/>
  <c r="AC50" i="38"/>
  <c r="AD50" i="38"/>
  <c r="AE50" i="38"/>
  <c r="AF50" i="38"/>
  <c r="AG50" i="38"/>
  <c r="S51" i="38"/>
  <c r="T51" i="38"/>
  <c r="U51" i="38"/>
  <c r="V51" i="38"/>
  <c r="W51" i="38"/>
  <c r="X51" i="38"/>
  <c r="Y51" i="38"/>
  <c r="Z51" i="38"/>
  <c r="AA51" i="38"/>
  <c r="AB51" i="38"/>
  <c r="AS51" i="38" s="1"/>
  <c r="AC51" i="38"/>
  <c r="AD51" i="38"/>
  <c r="AE51" i="38"/>
  <c r="AF51" i="38"/>
  <c r="AG51" i="38"/>
  <c r="S52" i="38"/>
  <c r="T52" i="38"/>
  <c r="U52" i="38"/>
  <c r="V52" i="38"/>
  <c r="W52" i="38"/>
  <c r="X52" i="38"/>
  <c r="Y52" i="38"/>
  <c r="Z52" i="38"/>
  <c r="AA52" i="38"/>
  <c r="AB52" i="38"/>
  <c r="AC52" i="38"/>
  <c r="AD52" i="38"/>
  <c r="AE52" i="38"/>
  <c r="AF52" i="38"/>
  <c r="AG52" i="38"/>
  <c r="S53" i="38"/>
  <c r="T53" i="38"/>
  <c r="U53" i="38"/>
  <c r="V53" i="38"/>
  <c r="W53" i="38"/>
  <c r="X53" i="38"/>
  <c r="Y53" i="38"/>
  <c r="Z53" i="38"/>
  <c r="AA53" i="38"/>
  <c r="AB53" i="38"/>
  <c r="AC53" i="38"/>
  <c r="AD53" i="38"/>
  <c r="AU53" i="38" s="1"/>
  <c r="AE53" i="38"/>
  <c r="AF53" i="38"/>
  <c r="AG53" i="38"/>
  <c r="S54" i="38"/>
  <c r="T54" i="38"/>
  <c r="U54" i="38"/>
  <c r="V54" i="38"/>
  <c r="W54" i="38"/>
  <c r="X54" i="38"/>
  <c r="Y54" i="38"/>
  <c r="Z54" i="38"/>
  <c r="AA54" i="38"/>
  <c r="AB54" i="38"/>
  <c r="AC54" i="38"/>
  <c r="AD54" i="38"/>
  <c r="AE54" i="38"/>
  <c r="AV54" i="38" s="1"/>
  <c r="AF54" i="38"/>
  <c r="AG54" i="38"/>
  <c r="S55" i="38"/>
  <c r="T55" i="38"/>
  <c r="U55" i="38"/>
  <c r="V55" i="38"/>
  <c r="W55" i="38"/>
  <c r="X55" i="38"/>
  <c r="Y55" i="38"/>
  <c r="Z55" i="38"/>
  <c r="AA55" i="38"/>
  <c r="AB55" i="38"/>
  <c r="AC55" i="38"/>
  <c r="AD55" i="38"/>
  <c r="AE55" i="38"/>
  <c r="AF55" i="38"/>
  <c r="AW55" i="38" s="1"/>
  <c r="AG55" i="38"/>
  <c r="S56" i="38"/>
  <c r="T56" i="38"/>
  <c r="U56" i="38"/>
  <c r="V56" i="38"/>
  <c r="W56" i="38"/>
  <c r="X56" i="38"/>
  <c r="Y56" i="38"/>
  <c r="Z56" i="38"/>
  <c r="AA56" i="38"/>
  <c r="AB56" i="38"/>
  <c r="AC56" i="38"/>
  <c r="AD56" i="38"/>
  <c r="AE56" i="38"/>
  <c r="AF56" i="38"/>
  <c r="AG56" i="38"/>
  <c r="AX56" i="38" s="1"/>
  <c r="S57" i="38"/>
  <c r="T57" i="38"/>
  <c r="U57" i="38"/>
  <c r="V57" i="38"/>
  <c r="W57" i="38"/>
  <c r="X57" i="38"/>
  <c r="Y57" i="38"/>
  <c r="Z57" i="38"/>
  <c r="AA57" i="38"/>
  <c r="AB57" i="38"/>
  <c r="AC57" i="38"/>
  <c r="AD57" i="38"/>
  <c r="AE57" i="38"/>
  <c r="AF57" i="38"/>
  <c r="AG57" i="38"/>
  <c r="S58" i="38"/>
  <c r="AJ58" i="38" s="1"/>
  <c r="T58" i="38"/>
  <c r="AK58" i="38" s="1"/>
  <c r="U58" i="38"/>
  <c r="V58" i="38"/>
  <c r="W58" i="38"/>
  <c r="X58" i="38"/>
  <c r="Y58" i="38"/>
  <c r="Z58" i="38"/>
  <c r="AA58" i="38"/>
  <c r="AB58" i="38"/>
  <c r="AC58" i="38"/>
  <c r="AD58" i="38"/>
  <c r="AE58" i="38"/>
  <c r="AF58" i="38"/>
  <c r="AG58" i="38"/>
  <c r="S59" i="38"/>
  <c r="T59" i="38"/>
  <c r="AK59" i="38" s="1"/>
  <c r="U59" i="38"/>
  <c r="V59" i="38"/>
  <c r="W59" i="38"/>
  <c r="X59" i="38"/>
  <c r="Y59" i="38"/>
  <c r="Z59" i="38"/>
  <c r="AA59" i="38"/>
  <c r="AB59" i="38"/>
  <c r="AC59" i="38"/>
  <c r="AD59" i="38"/>
  <c r="AE59" i="38"/>
  <c r="AF59" i="38"/>
  <c r="AG59" i="38"/>
  <c r="S60" i="38"/>
  <c r="T60" i="38"/>
  <c r="U60" i="38"/>
  <c r="AL60" i="38" s="1"/>
  <c r="V60" i="38"/>
  <c r="W60" i="38"/>
  <c r="X60" i="38"/>
  <c r="Y60" i="38"/>
  <c r="Z60" i="38"/>
  <c r="AA60" i="38"/>
  <c r="AB60" i="38"/>
  <c r="AC60" i="38"/>
  <c r="AD60" i="38"/>
  <c r="AE60" i="38"/>
  <c r="AF60" i="38"/>
  <c r="AG60" i="38"/>
  <c r="S61" i="38"/>
  <c r="T61" i="38"/>
  <c r="U61" i="38"/>
  <c r="V61" i="38"/>
  <c r="AM61" i="38" s="1"/>
  <c r="W61" i="38"/>
  <c r="X61" i="38"/>
  <c r="Y61" i="38"/>
  <c r="Z61" i="38"/>
  <c r="AA61" i="38"/>
  <c r="AB61" i="38"/>
  <c r="AC61" i="38"/>
  <c r="AD61" i="38"/>
  <c r="AE61" i="38"/>
  <c r="AF61" i="38"/>
  <c r="AG61" i="38"/>
  <c r="S62" i="38"/>
  <c r="T62" i="38"/>
  <c r="U62" i="38"/>
  <c r="V62" i="38"/>
  <c r="W62" i="38"/>
  <c r="X62" i="38"/>
  <c r="Y62" i="38"/>
  <c r="Z62" i="38"/>
  <c r="AA62" i="38"/>
  <c r="AB62" i="38"/>
  <c r="AC62" i="38"/>
  <c r="AD62" i="38"/>
  <c r="AE62" i="38"/>
  <c r="AF62" i="38"/>
  <c r="AG62" i="38"/>
  <c r="S63" i="38"/>
  <c r="T63" i="38"/>
  <c r="AK63" i="38" s="1"/>
  <c r="U63" i="38"/>
  <c r="V63" i="38"/>
  <c r="W63" i="38"/>
  <c r="X63" i="38"/>
  <c r="AO63" i="38" s="1"/>
  <c r="Y63" i="38"/>
  <c r="Z63" i="38"/>
  <c r="AA63" i="38"/>
  <c r="AB63" i="38"/>
  <c r="AC63" i="38"/>
  <c r="AD63" i="38"/>
  <c r="AE63" i="38"/>
  <c r="AF63" i="38"/>
  <c r="AG63" i="38"/>
  <c r="S64" i="38"/>
  <c r="T64" i="38"/>
  <c r="AK64" i="38" s="1"/>
  <c r="U64" i="38"/>
  <c r="V64" i="38"/>
  <c r="W64" i="38"/>
  <c r="X64" i="38"/>
  <c r="Y64" i="38"/>
  <c r="AP64" i="38" s="1"/>
  <c r="Z64" i="38"/>
  <c r="AA64" i="38"/>
  <c r="AB64" i="38"/>
  <c r="AC64" i="38"/>
  <c r="AD64" i="38"/>
  <c r="AE64" i="38"/>
  <c r="AF64" i="38"/>
  <c r="AG64" i="38"/>
  <c r="S65" i="38"/>
  <c r="T65" i="38"/>
  <c r="AK65" i="38" s="1"/>
  <c r="U65" i="38"/>
  <c r="V65" i="38"/>
  <c r="W65" i="38"/>
  <c r="X65" i="38"/>
  <c r="Y65" i="38"/>
  <c r="AP65" i="38" s="1"/>
  <c r="Z65" i="38"/>
  <c r="AQ65" i="38" s="1"/>
  <c r="AA65" i="38"/>
  <c r="AB65" i="38"/>
  <c r="AC65" i="38"/>
  <c r="AD65" i="38"/>
  <c r="AE65" i="38"/>
  <c r="AF65" i="38"/>
  <c r="AG65" i="38"/>
  <c r="S66" i="38"/>
  <c r="T66" i="38"/>
  <c r="U66" i="38"/>
  <c r="V66" i="38"/>
  <c r="W66" i="38"/>
  <c r="X66" i="38"/>
  <c r="Y66" i="38"/>
  <c r="Z66" i="38"/>
  <c r="AA66" i="38"/>
  <c r="AR66" i="38" s="1"/>
  <c r="AB66" i="38"/>
  <c r="AC66" i="38"/>
  <c r="AD66" i="38"/>
  <c r="AE66" i="38"/>
  <c r="AF66" i="38"/>
  <c r="AG66" i="38"/>
  <c r="S67" i="38"/>
  <c r="T67" i="38"/>
  <c r="U67" i="38"/>
  <c r="V67" i="38"/>
  <c r="W67" i="38"/>
  <c r="X67" i="38"/>
  <c r="Y67" i="38"/>
  <c r="Z67" i="38"/>
  <c r="AA67" i="38"/>
  <c r="AB67" i="38"/>
  <c r="AS67" i="38" s="1"/>
  <c r="AC67" i="38"/>
  <c r="AD67" i="38"/>
  <c r="AE67" i="38"/>
  <c r="AF67" i="38"/>
  <c r="AG67" i="38"/>
  <c r="S68" i="38"/>
  <c r="T68" i="38"/>
  <c r="U68" i="38"/>
  <c r="V68" i="38"/>
  <c r="W68" i="38"/>
  <c r="X68" i="38"/>
  <c r="Y68" i="38"/>
  <c r="Z68" i="38"/>
  <c r="AA68" i="38"/>
  <c r="AB68" i="38"/>
  <c r="AC68" i="38"/>
  <c r="AT68" i="38" s="1"/>
  <c r="AD68" i="38"/>
  <c r="AE68" i="38"/>
  <c r="AF68" i="38"/>
  <c r="AG68" i="38"/>
  <c r="S69" i="38"/>
  <c r="T69" i="38"/>
  <c r="U69" i="38"/>
  <c r="V69" i="38"/>
  <c r="W69" i="38"/>
  <c r="X69" i="38"/>
  <c r="Y69" i="38"/>
  <c r="AP69" i="38" s="1"/>
  <c r="Z69" i="38"/>
  <c r="AA69" i="38"/>
  <c r="AB69" i="38"/>
  <c r="AC69" i="38"/>
  <c r="AD69" i="38"/>
  <c r="AU69" i="38" s="1"/>
  <c r="AE69" i="38"/>
  <c r="AF69" i="38"/>
  <c r="AG69" i="38"/>
  <c r="S70" i="38"/>
  <c r="T70" i="38"/>
  <c r="U70" i="38"/>
  <c r="V70" i="38"/>
  <c r="W70" i="38"/>
  <c r="X70" i="38"/>
  <c r="Y70" i="38"/>
  <c r="Z70" i="38"/>
  <c r="AA70" i="38"/>
  <c r="AB70" i="38"/>
  <c r="AC70" i="38"/>
  <c r="AD70" i="38"/>
  <c r="AE70" i="38"/>
  <c r="AV70" i="38" s="1"/>
  <c r="AF70" i="38"/>
  <c r="AG70" i="38"/>
  <c r="S71" i="38"/>
  <c r="T71" i="38"/>
  <c r="U71" i="38"/>
  <c r="V71" i="38"/>
  <c r="W71" i="38"/>
  <c r="X71" i="38"/>
  <c r="Y71" i="38"/>
  <c r="Z71" i="38"/>
  <c r="AA71" i="38"/>
  <c r="AB71" i="38"/>
  <c r="AC71" i="38"/>
  <c r="AD71" i="38"/>
  <c r="AE71" i="38"/>
  <c r="AF71" i="38"/>
  <c r="AW71" i="38" s="1"/>
  <c r="AG71" i="38"/>
  <c r="S72" i="38"/>
  <c r="T72" i="38"/>
  <c r="U72" i="38"/>
  <c r="V72" i="38"/>
  <c r="W72" i="38"/>
  <c r="X72" i="38"/>
  <c r="Y72" i="38"/>
  <c r="Z72" i="38"/>
  <c r="AA72" i="38"/>
  <c r="AB72" i="38"/>
  <c r="AC72" i="38"/>
  <c r="AD72" i="38"/>
  <c r="AE72" i="38"/>
  <c r="AF72" i="38"/>
  <c r="AG72" i="38"/>
  <c r="AX72" i="38" s="1"/>
  <c r="S73" i="38"/>
  <c r="T73" i="38"/>
  <c r="U73" i="38"/>
  <c r="V73" i="38"/>
  <c r="W73" i="38"/>
  <c r="X73" i="38"/>
  <c r="Y73" i="38"/>
  <c r="Z73" i="38"/>
  <c r="AA73" i="38"/>
  <c r="AB73" i="38"/>
  <c r="AC73" i="38"/>
  <c r="AD73" i="38"/>
  <c r="AE73" i="38"/>
  <c r="AF73" i="38"/>
  <c r="AG73" i="38"/>
  <c r="S74" i="38"/>
  <c r="AJ74" i="38" s="1"/>
  <c r="T74" i="38"/>
  <c r="U74" i="38"/>
  <c r="V74" i="38"/>
  <c r="W74" i="38"/>
  <c r="X74" i="38"/>
  <c r="Y74" i="38"/>
  <c r="Z74" i="38"/>
  <c r="AA74" i="38"/>
  <c r="AB74" i="38"/>
  <c r="AC74" i="38"/>
  <c r="AD74" i="38"/>
  <c r="AE74" i="38"/>
  <c r="AF74" i="38"/>
  <c r="AG74" i="38"/>
  <c r="S75" i="38"/>
  <c r="T75" i="38"/>
  <c r="AK75" i="38" s="1"/>
  <c r="U75" i="38"/>
  <c r="V75" i="38"/>
  <c r="W75" i="38"/>
  <c r="X75" i="38"/>
  <c r="Y75" i="38"/>
  <c r="Z75" i="38"/>
  <c r="AA75" i="38"/>
  <c r="AB75" i="38"/>
  <c r="AC75" i="38"/>
  <c r="AD75" i="38"/>
  <c r="AE75" i="38"/>
  <c r="AF75" i="38"/>
  <c r="AG75" i="38"/>
  <c r="S76" i="38"/>
  <c r="T76" i="38"/>
  <c r="AK76" i="38" s="1"/>
  <c r="U76" i="38"/>
  <c r="AL76" i="38" s="1"/>
  <c r="V76" i="38"/>
  <c r="W76" i="38"/>
  <c r="X76" i="38"/>
  <c r="Y76" i="38"/>
  <c r="Z76" i="38"/>
  <c r="AA76" i="38"/>
  <c r="AB76" i="38"/>
  <c r="AC76" i="38"/>
  <c r="AD76" i="38"/>
  <c r="AE76" i="38"/>
  <c r="AF76" i="38"/>
  <c r="AG76" i="38"/>
  <c r="S77" i="38"/>
  <c r="T77" i="38"/>
  <c r="U77" i="38"/>
  <c r="V77" i="38"/>
  <c r="AM77" i="38" s="1"/>
  <c r="W77" i="38"/>
  <c r="X77" i="38"/>
  <c r="Y77" i="38"/>
  <c r="Z77" i="38"/>
  <c r="AA77" i="38"/>
  <c r="AB77" i="38"/>
  <c r="AC77" i="38"/>
  <c r="AD77" i="38"/>
  <c r="AE77" i="38"/>
  <c r="AF77" i="38"/>
  <c r="AG77" i="38"/>
  <c r="S78" i="38"/>
  <c r="T78" i="38"/>
  <c r="U78" i="38"/>
  <c r="V78" i="38"/>
  <c r="W78" i="38"/>
  <c r="AN78" i="38" s="1"/>
  <c r="X78" i="38"/>
  <c r="Y78" i="38"/>
  <c r="Z78" i="38"/>
  <c r="AA78" i="38"/>
  <c r="AB78" i="38"/>
  <c r="AC78" i="38"/>
  <c r="AD78" i="38"/>
  <c r="AE78" i="38"/>
  <c r="AF78" i="38"/>
  <c r="AG78" i="38"/>
  <c r="S79" i="38"/>
  <c r="T79" i="38"/>
  <c r="U79" i="38"/>
  <c r="V79" i="38"/>
  <c r="W79" i="38"/>
  <c r="X79" i="38"/>
  <c r="AO79" i="38" s="1"/>
  <c r="Y79" i="38"/>
  <c r="Z79" i="38"/>
  <c r="AA79" i="38"/>
  <c r="AB79" i="38"/>
  <c r="AC79" i="38"/>
  <c r="AD79" i="38"/>
  <c r="AE79" i="38"/>
  <c r="AF79" i="38"/>
  <c r="AG79" i="38"/>
  <c r="S80" i="38"/>
  <c r="T80" i="38"/>
  <c r="U80" i="38"/>
  <c r="V80" i="38"/>
  <c r="W80" i="38"/>
  <c r="X80" i="38"/>
  <c r="Y80" i="38"/>
  <c r="AP80" i="38" s="1"/>
  <c r="Z80" i="38"/>
  <c r="AA80" i="38"/>
  <c r="AB80" i="38"/>
  <c r="AC80" i="38"/>
  <c r="AD80" i="38"/>
  <c r="AE80" i="38"/>
  <c r="AF80" i="38"/>
  <c r="AG80" i="38"/>
  <c r="S81" i="38"/>
  <c r="T81" i="38"/>
  <c r="U81" i="38"/>
  <c r="V81" i="38"/>
  <c r="W81" i="38"/>
  <c r="X81" i="38"/>
  <c r="Y81" i="38"/>
  <c r="Z81" i="38"/>
  <c r="AQ81" i="38" s="1"/>
  <c r="AA81" i="38"/>
  <c r="AB81" i="38"/>
  <c r="AC81" i="38"/>
  <c r="AD81" i="38"/>
  <c r="AE81" i="38"/>
  <c r="AF81" i="38"/>
  <c r="AG81" i="38"/>
  <c r="S82" i="38"/>
  <c r="T82" i="38"/>
  <c r="U82" i="38"/>
  <c r="V82" i="38"/>
  <c r="W82" i="38"/>
  <c r="X82" i="38"/>
  <c r="Y82" i="38"/>
  <c r="Z82" i="38"/>
  <c r="AA82" i="38"/>
  <c r="AR82" i="38" s="1"/>
  <c r="AB82" i="38"/>
  <c r="AC82" i="38"/>
  <c r="AD82" i="38"/>
  <c r="AE82" i="38"/>
  <c r="AF82" i="38"/>
  <c r="AG82" i="38"/>
  <c r="S83" i="38"/>
  <c r="T83" i="38"/>
  <c r="U83" i="38"/>
  <c r="V83" i="38"/>
  <c r="W83" i="38"/>
  <c r="X83" i="38"/>
  <c r="Y83" i="38"/>
  <c r="Z83" i="38"/>
  <c r="AA83" i="38"/>
  <c r="AB83" i="38"/>
  <c r="AS83" i="38" s="1"/>
  <c r="AC83" i="38"/>
  <c r="AD83" i="38"/>
  <c r="AE83" i="38"/>
  <c r="AF83" i="38"/>
  <c r="AG83" i="38"/>
  <c r="S84" i="38"/>
  <c r="T84" i="38"/>
  <c r="U84" i="38"/>
  <c r="V84" i="38"/>
  <c r="W84" i="38"/>
  <c r="X84" i="38"/>
  <c r="Y84" i="38"/>
  <c r="Z84" i="38"/>
  <c r="AA84" i="38"/>
  <c r="AB84" i="38"/>
  <c r="AC84" i="38"/>
  <c r="AD84" i="38"/>
  <c r="AE84" i="38"/>
  <c r="AF84" i="38"/>
  <c r="AG84" i="38"/>
  <c r="S85" i="38"/>
  <c r="T85" i="38"/>
  <c r="U85" i="38"/>
  <c r="V85" i="38"/>
  <c r="W85" i="38"/>
  <c r="X85" i="38"/>
  <c r="Y85" i="38"/>
  <c r="Z85" i="38"/>
  <c r="AA85" i="38"/>
  <c r="AB85" i="38"/>
  <c r="AC85" i="38"/>
  <c r="AD85" i="38"/>
  <c r="AE85" i="38"/>
  <c r="AF85" i="38"/>
  <c r="AG85" i="38"/>
  <c r="S86" i="38"/>
  <c r="T86" i="38"/>
  <c r="U86" i="38"/>
  <c r="V86" i="38"/>
  <c r="W86" i="38"/>
  <c r="X86" i="38"/>
  <c r="Y86" i="38"/>
  <c r="Z86" i="38"/>
  <c r="AA86" i="38"/>
  <c r="AB86" i="38"/>
  <c r="AC86" i="38"/>
  <c r="AD86" i="38"/>
  <c r="AE86" i="38"/>
  <c r="AF86" i="38"/>
  <c r="AG86" i="38"/>
  <c r="S87" i="38"/>
  <c r="T87" i="38"/>
  <c r="U87" i="38"/>
  <c r="V87" i="38"/>
  <c r="W87" i="38"/>
  <c r="X87" i="38"/>
  <c r="Y87" i="38"/>
  <c r="Z87" i="38"/>
  <c r="AA87" i="38"/>
  <c r="AB87" i="38"/>
  <c r="AC87" i="38"/>
  <c r="AD87" i="38"/>
  <c r="AE87" i="38"/>
  <c r="AF87" i="38"/>
  <c r="AG87" i="38"/>
  <c r="S88" i="38"/>
  <c r="T88" i="38"/>
  <c r="U88" i="38"/>
  <c r="V88" i="38"/>
  <c r="W88" i="38"/>
  <c r="X88" i="38"/>
  <c r="Y88" i="38"/>
  <c r="Z88" i="38"/>
  <c r="AA88" i="38"/>
  <c r="AB88" i="38"/>
  <c r="AC88" i="38"/>
  <c r="AD88" i="38"/>
  <c r="AE88" i="38"/>
  <c r="AF88" i="38"/>
  <c r="AG88" i="38"/>
  <c r="S89" i="38"/>
  <c r="T89" i="38"/>
  <c r="U89" i="38"/>
  <c r="V89" i="38"/>
  <c r="W89" i="38"/>
  <c r="X89" i="38"/>
  <c r="Y89" i="38"/>
  <c r="Z89" i="38"/>
  <c r="AA89" i="38"/>
  <c r="AB89" i="38"/>
  <c r="AC89" i="38"/>
  <c r="AD89" i="38"/>
  <c r="AE89" i="38"/>
  <c r="AF89" i="38"/>
  <c r="AG89" i="38"/>
  <c r="S90" i="38"/>
  <c r="T90" i="38"/>
  <c r="U90" i="38"/>
  <c r="V90" i="38"/>
  <c r="W90" i="38"/>
  <c r="X90" i="38"/>
  <c r="Y90" i="38"/>
  <c r="Z90" i="38"/>
  <c r="AA90" i="38"/>
  <c r="AB90" i="38"/>
  <c r="AC90" i="38"/>
  <c r="AD90" i="38"/>
  <c r="AE90" i="38"/>
  <c r="AF90" i="38"/>
  <c r="AG90" i="38"/>
  <c r="S91" i="38"/>
  <c r="T91" i="38"/>
  <c r="AK91" i="38" s="1"/>
  <c r="U91" i="38"/>
  <c r="V91" i="38"/>
  <c r="W91" i="38"/>
  <c r="X91" i="38"/>
  <c r="Y91" i="38"/>
  <c r="Z91" i="38"/>
  <c r="AA91" i="38"/>
  <c r="AB91" i="38"/>
  <c r="AC91" i="38"/>
  <c r="AD91" i="38"/>
  <c r="AE91" i="38"/>
  <c r="AF91" i="38"/>
  <c r="AG91" i="38"/>
  <c r="S92" i="38"/>
  <c r="T92" i="38"/>
  <c r="U92" i="38"/>
  <c r="V92" i="38"/>
  <c r="W92" i="38"/>
  <c r="X92" i="38"/>
  <c r="Y92" i="38"/>
  <c r="Z92" i="38"/>
  <c r="AA92" i="38"/>
  <c r="AB92" i="38"/>
  <c r="AC92" i="38"/>
  <c r="AD92" i="38"/>
  <c r="AE92" i="38"/>
  <c r="AF92" i="38"/>
  <c r="AG92" i="38"/>
  <c r="S93" i="38"/>
  <c r="T93" i="38"/>
  <c r="U93" i="38"/>
  <c r="V93" i="38"/>
  <c r="W93" i="38"/>
  <c r="X93" i="38"/>
  <c r="Y93" i="38"/>
  <c r="Z93" i="38"/>
  <c r="AA93" i="38"/>
  <c r="AB93" i="38"/>
  <c r="AC93" i="38"/>
  <c r="AD93" i="38"/>
  <c r="AE93" i="38"/>
  <c r="AF93" i="38"/>
  <c r="AG93" i="38"/>
  <c r="S94" i="38"/>
  <c r="T94" i="38"/>
  <c r="AK94" i="38" s="1"/>
  <c r="U94" i="38"/>
  <c r="V94" i="38"/>
  <c r="W94" i="38"/>
  <c r="X94" i="38"/>
  <c r="Y94" i="38"/>
  <c r="Z94" i="38"/>
  <c r="AA94" i="38"/>
  <c r="AB94" i="38"/>
  <c r="AC94" i="38"/>
  <c r="AD94" i="38"/>
  <c r="AE94" i="38"/>
  <c r="AF94" i="38"/>
  <c r="AG94" i="38"/>
  <c r="S95" i="38"/>
  <c r="T95" i="38"/>
  <c r="U95" i="38"/>
  <c r="V95" i="38"/>
  <c r="W95" i="38"/>
  <c r="X95" i="38"/>
  <c r="Y95" i="38"/>
  <c r="Z95" i="38"/>
  <c r="AA95" i="38"/>
  <c r="AB95" i="38"/>
  <c r="AC95" i="38"/>
  <c r="AD95" i="38"/>
  <c r="AE95" i="38"/>
  <c r="AF95" i="38"/>
  <c r="AG95" i="38"/>
  <c r="S96" i="38"/>
  <c r="T96" i="38"/>
  <c r="AH96" i="38" s="1"/>
  <c r="U96" i="38"/>
  <c r="V96" i="38"/>
  <c r="W96" i="38"/>
  <c r="X96" i="38"/>
  <c r="Y96" i="38"/>
  <c r="Z96" i="38"/>
  <c r="AA96" i="38"/>
  <c r="AB96" i="38"/>
  <c r="AC96" i="38"/>
  <c r="AD96" i="38"/>
  <c r="AE96" i="38"/>
  <c r="AF96" i="38"/>
  <c r="AG96" i="38"/>
  <c r="S97" i="38"/>
  <c r="T97" i="38"/>
  <c r="U97" i="38"/>
  <c r="V97" i="38"/>
  <c r="W97" i="38"/>
  <c r="X97" i="38"/>
  <c r="Y97" i="38"/>
  <c r="Z97" i="38"/>
  <c r="AQ97" i="38" s="1"/>
  <c r="AA97" i="38"/>
  <c r="AB97" i="38"/>
  <c r="AC97" i="38"/>
  <c r="AD97" i="38"/>
  <c r="AE97" i="38"/>
  <c r="AF97" i="38"/>
  <c r="AG97" i="38"/>
  <c r="S98" i="38"/>
  <c r="T98" i="38"/>
  <c r="U98" i="38"/>
  <c r="V98" i="38"/>
  <c r="W98" i="38"/>
  <c r="X98" i="38"/>
  <c r="Y98" i="38"/>
  <c r="Z98" i="38"/>
  <c r="AQ98" i="38" s="1"/>
  <c r="AA98" i="38"/>
  <c r="AB98" i="38"/>
  <c r="AC98" i="38"/>
  <c r="AD98" i="38"/>
  <c r="AE98" i="38"/>
  <c r="AF98" i="38"/>
  <c r="AG98" i="38"/>
  <c r="S99" i="38"/>
  <c r="T99" i="38"/>
  <c r="U99" i="38"/>
  <c r="V99" i="38"/>
  <c r="W99" i="38"/>
  <c r="X99" i="38"/>
  <c r="Y99" i="38"/>
  <c r="Z99" i="38"/>
  <c r="AA99" i="38"/>
  <c r="AB99" i="38"/>
  <c r="AC99" i="38"/>
  <c r="AD99" i="38"/>
  <c r="AE99" i="38"/>
  <c r="AF99" i="38"/>
  <c r="AG99" i="38"/>
  <c r="S100" i="38"/>
  <c r="T100" i="38"/>
  <c r="U100" i="38"/>
  <c r="V100" i="38"/>
  <c r="W100" i="38"/>
  <c r="X100" i="38"/>
  <c r="Y100" i="38"/>
  <c r="Z100" i="38"/>
  <c r="AA100" i="38"/>
  <c r="AB100" i="38"/>
  <c r="AC100" i="38"/>
  <c r="AD100" i="38"/>
  <c r="AE100" i="38"/>
  <c r="AF100" i="38"/>
  <c r="AG100" i="38"/>
  <c r="S101" i="38"/>
  <c r="T101" i="38"/>
  <c r="U101" i="38"/>
  <c r="V101" i="38"/>
  <c r="W101" i="38"/>
  <c r="X101" i="38"/>
  <c r="Y101" i="38"/>
  <c r="Z101" i="38"/>
  <c r="AA101" i="38"/>
  <c r="AB101" i="38"/>
  <c r="AC101" i="38"/>
  <c r="AD101" i="38"/>
  <c r="AE101" i="38"/>
  <c r="AF101" i="38"/>
  <c r="AG101" i="38"/>
  <c r="S102" i="38"/>
  <c r="T102" i="38"/>
  <c r="U102" i="38"/>
  <c r="V102" i="38"/>
  <c r="W102" i="38"/>
  <c r="X102" i="38"/>
  <c r="Y102" i="38"/>
  <c r="Z102" i="38"/>
  <c r="AA102" i="38"/>
  <c r="AB102" i="38"/>
  <c r="AC102" i="38"/>
  <c r="AD102" i="38"/>
  <c r="AE102" i="38"/>
  <c r="AF102" i="38"/>
  <c r="AG102" i="38"/>
  <c r="S103" i="38"/>
  <c r="T103" i="38"/>
  <c r="U103" i="38"/>
  <c r="V103" i="38"/>
  <c r="W103" i="38"/>
  <c r="X103" i="38"/>
  <c r="Y103" i="38"/>
  <c r="Z103" i="38"/>
  <c r="AA103" i="38"/>
  <c r="AB103" i="38"/>
  <c r="AC103" i="38"/>
  <c r="AD103" i="38"/>
  <c r="AE103" i="38"/>
  <c r="AF103" i="38"/>
  <c r="AG103" i="38"/>
  <c r="S104" i="38"/>
  <c r="T104" i="38"/>
  <c r="U104" i="38"/>
  <c r="V104" i="38"/>
  <c r="W104" i="38"/>
  <c r="X104" i="38"/>
  <c r="Y104" i="38"/>
  <c r="Z104" i="38"/>
  <c r="AA104" i="38"/>
  <c r="AB104" i="38"/>
  <c r="AC104" i="38"/>
  <c r="AD104" i="38"/>
  <c r="AU104" i="38" s="1"/>
  <c r="AE104" i="38"/>
  <c r="AV104" i="38" s="1"/>
  <c r="AF104" i="38"/>
  <c r="AG104" i="38"/>
  <c r="S105" i="38"/>
  <c r="T105" i="38"/>
  <c r="U105" i="38"/>
  <c r="V105" i="38"/>
  <c r="W105" i="38"/>
  <c r="X105" i="38"/>
  <c r="Y105" i="38"/>
  <c r="Z105" i="38"/>
  <c r="AA105" i="38"/>
  <c r="AB105" i="38"/>
  <c r="AC105" i="38"/>
  <c r="AD105" i="38"/>
  <c r="AE105" i="38"/>
  <c r="AF105" i="38"/>
  <c r="AG105" i="38"/>
  <c r="S106" i="38"/>
  <c r="AH106" i="38" s="1"/>
  <c r="T106" i="38"/>
  <c r="U106" i="38"/>
  <c r="V106" i="38"/>
  <c r="W106" i="38"/>
  <c r="X106" i="38"/>
  <c r="Y106" i="38"/>
  <c r="Z106" i="38"/>
  <c r="AA106" i="38"/>
  <c r="AB106" i="38"/>
  <c r="AC106" i="38"/>
  <c r="AD106" i="38"/>
  <c r="AE106" i="38"/>
  <c r="AF106" i="38"/>
  <c r="AG106" i="38"/>
  <c r="S107" i="38"/>
  <c r="T107" i="38"/>
  <c r="AK107" i="38" s="1"/>
  <c r="U107" i="38"/>
  <c r="V107" i="38"/>
  <c r="W107" i="38"/>
  <c r="X107" i="38"/>
  <c r="Y107" i="38"/>
  <c r="Z107" i="38"/>
  <c r="AA107" i="38"/>
  <c r="AB107" i="38"/>
  <c r="AC107" i="38"/>
  <c r="AD107" i="38"/>
  <c r="AE107" i="38"/>
  <c r="AF107" i="38"/>
  <c r="AG107" i="38"/>
  <c r="S108" i="38"/>
  <c r="T108" i="38"/>
  <c r="AK108" i="38" s="1"/>
  <c r="U108" i="38"/>
  <c r="V108" i="38"/>
  <c r="W108" i="38"/>
  <c r="X108" i="38"/>
  <c r="Y108" i="38"/>
  <c r="Z108" i="38"/>
  <c r="AA108" i="38"/>
  <c r="AB108" i="38"/>
  <c r="AC108" i="38"/>
  <c r="AD108" i="38"/>
  <c r="AE108" i="38"/>
  <c r="AF108" i="38"/>
  <c r="AG108" i="38"/>
  <c r="S109" i="38"/>
  <c r="T109" i="38"/>
  <c r="U109" i="38"/>
  <c r="V109" i="38"/>
  <c r="W109" i="38"/>
  <c r="X109" i="38"/>
  <c r="Y109" i="38"/>
  <c r="Z109" i="38"/>
  <c r="AA109" i="38"/>
  <c r="AB109" i="38"/>
  <c r="AC109" i="38"/>
  <c r="AD109" i="38"/>
  <c r="AE109" i="38"/>
  <c r="AF109" i="38"/>
  <c r="AG109" i="38"/>
  <c r="S110" i="38"/>
  <c r="T110" i="38"/>
  <c r="U110" i="38"/>
  <c r="V110" i="38"/>
  <c r="W110" i="38"/>
  <c r="X110" i="38"/>
  <c r="Y110" i="38"/>
  <c r="Z110" i="38"/>
  <c r="AA110" i="38"/>
  <c r="AB110" i="38"/>
  <c r="AC110" i="38"/>
  <c r="AD110" i="38"/>
  <c r="AE110" i="38"/>
  <c r="AF110" i="38"/>
  <c r="AG110" i="38"/>
  <c r="S111" i="38"/>
  <c r="AJ111" i="38" s="1"/>
  <c r="T111" i="38"/>
  <c r="AK111" i="38" s="1"/>
  <c r="U111" i="38"/>
  <c r="V111" i="38"/>
  <c r="W111" i="38"/>
  <c r="X111" i="38"/>
  <c r="Y111" i="38"/>
  <c r="Z111" i="38"/>
  <c r="AA111" i="38"/>
  <c r="AB111" i="38"/>
  <c r="AC111" i="38"/>
  <c r="AD111" i="38"/>
  <c r="AE111" i="38"/>
  <c r="AF111" i="38"/>
  <c r="AG111" i="38"/>
  <c r="S112" i="38"/>
  <c r="T112" i="38"/>
  <c r="AK112" i="38" s="1"/>
  <c r="U112" i="38"/>
  <c r="V112" i="38"/>
  <c r="W112" i="38"/>
  <c r="X112" i="38"/>
  <c r="Y112" i="38"/>
  <c r="Z112" i="38"/>
  <c r="AA112" i="38"/>
  <c r="AB112" i="38"/>
  <c r="AC112" i="38"/>
  <c r="AD112" i="38"/>
  <c r="AE112" i="38"/>
  <c r="AF112" i="38"/>
  <c r="AG112" i="38"/>
  <c r="S113" i="38"/>
  <c r="T113" i="38"/>
  <c r="U113" i="38"/>
  <c r="V113" i="38"/>
  <c r="W113" i="38"/>
  <c r="X113" i="38"/>
  <c r="Y113" i="38"/>
  <c r="Z113" i="38"/>
  <c r="AA113" i="38"/>
  <c r="AB113" i="38"/>
  <c r="AC113" i="38"/>
  <c r="AD113" i="38"/>
  <c r="AE113" i="38"/>
  <c r="AF113" i="38"/>
  <c r="AG113" i="38"/>
  <c r="S114" i="38"/>
  <c r="T114" i="38"/>
  <c r="U114" i="38"/>
  <c r="V114" i="38"/>
  <c r="W114" i="38"/>
  <c r="X114" i="38"/>
  <c r="Y114" i="38"/>
  <c r="Z114" i="38"/>
  <c r="AA114" i="38"/>
  <c r="AB114" i="38"/>
  <c r="AC114" i="38"/>
  <c r="AD114" i="38"/>
  <c r="AE114" i="38"/>
  <c r="AF114" i="38"/>
  <c r="AG114" i="38"/>
  <c r="S115" i="38"/>
  <c r="T115" i="38"/>
  <c r="U115" i="38"/>
  <c r="V115" i="38"/>
  <c r="W115" i="38"/>
  <c r="X115" i="38"/>
  <c r="Y115" i="38"/>
  <c r="Z115" i="38"/>
  <c r="AA115" i="38"/>
  <c r="AB115" i="38"/>
  <c r="AC115" i="38"/>
  <c r="AD115" i="38"/>
  <c r="AE115" i="38"/>
  <c r="AF115" i="38"/>
  <c r="AG115" i="38"/>
  <c r="S116" i="38"/>
  <c r="T116" i="38"/>
  <c r="U116" i="38"/>
  <c r="V116" i="38"/>
  <c r="W116" i="38"/>
  <c r="X116" i="38"/>
  <c r="Y116" i="38"/>
  <c r="Z116" i="38"/>
  <c r="AA116" i="38"/>
  <c r="AB116" i="38"/>
  <c r="AC116" i="38"/>
  <c r="AD116" i="38"/>
  <c r="AE116" i="38"/>
  <c r="AF116" i="38"/>
  <c r="AG116" i="38"/>
  <c r="S117" i="38"/>
  <c r="T117" i="38"/>
  <c r="U117" i="38"/>
  <c r="V117" i="38"/>
  <c r="W117" i="38"/>
  <c r="X117" i="38"/>
  <c r="Y117" i="38"/>
  <c r="Z117" i="38"/>
  <c r="AA117" i="38"/>
  <c r="AB117" i="38"/>
  <c r="AC117" i="38"/>
  <c r="AD117" i="38"/>
  <c r="AE117" i="38"/>
  <c r="AF117" i="38"/>
  <c r="AG117" i="38"/>
  <c r="S118" i="38"/>
  <c r="T118" i="38"/>
  <c r="U118" i="38"/>
  <c r="V118" i="38"/>
  <c r="W118" i="38"/>
  <c r="X118" i="38"/>
  <c r="Y118" i="38"/>
  <c r="Z118" i="38"/>
  <c r="AA118" i="38"/>
  <c r="AB118" i="38"/>
  <c r="AC118" i="38"/>
  <c r="AD118" i="38"/>
  <c r="AE118" i="38"/>
  <c r="AF118" i="38"/>
  <c r="AG118" i="38"/>
  <c r="AE4" i="38"/>
  <c r="AF4" i="38"/>
  <c r="AG4" i="38"/>
  <c r="T4" i="38"/>
  <c r="U4" i="38"/>
  <c r="V4" i="38"/>
  <c r="W4" i="38"/>
  <c r="X4" i="38"/>
  <c r="Y4" i="38"/>
  <c r="Z4" i="38"/>
  <c r="AA4" i="38"/>
  <c r="AB4" i="38"/>
  <c r="AC4" i="38"/>
  <c r="AD4" i="38"/>
  <c r="S4" i="38"/>
  <c r="B6" i="38"/>
  <c r="Q6" i="38" s="1"/>
  <c r="C6" i="38"/>
  <c r="D6" i="38"/>
  <c r="E6" i="38"/>
  <c r="F6" i="38"/>
  <c r="G6" i="38"/>
  <c r="H6" i="38"/>
  <c r="I6" i="38"/>
  <c r="J6" i="38"/>
  <c r="K6" i="38"/>
  <c r="L6" i="38"/>
  <c r="M6" i="38"/>
  <c r="N6" i="38"/>
  <c r="O6" i="38"/>
  <c r="P6" i="38"/>
  <c r="B7" i="38"/>
  <c r="C7" i="38"/>
  <c r="D7" i="38"/>
  <c r="E7" i="38"/>
  <c r="F7" i="38"/>
  <c r="G7" i="38"/>
  <c r="H7" i="38"/>
  <c r="I7" i="38"/>
  <c r="J7" i="38"/>
  <c r="K7" i="38"/>
  <c r="L7" i="38"/>
  <c r="M7" i="38"/>
  <c r="N7" i="38"/>
  <c r="O7" i="38"/>
  <c r="P7" i="38"/>
  <c r="B8" i="38"/>
  <c r="C8" i="38"/>
  <c r="D8" i="38"/>
  <c r="E8" i="38"/>
  <c r="F8" i="38"/>
  <c r="G8" i="38"/>
  <c r="H8" i="38"/>
  <c r="I8" i="38"/>
  <c r="J8" i="38"/>
  <c r="K8" i="38"/>
  <c r="L8" i="38"/>
  <c r="M8" i="38"/>
  <c r="N8" i="38"/>
  <c r="O8" i="38"/>
  <c r="P8" i="38"/>
  <c r="B9" i="38"/>
  <c r="C9" i="38"/>
  <c r="D9" i="38"/>
  <c r="E9" i="38"/>
  <c r="F9" i="38"/>
  <c r="G9" i="38"/>
  <c r="H9" i="38"/>
  <c r="I9" i="38"/>
  <c r="J9" i="38"/>
  <c r="K9" i="38"/>
  <c r="L9" i="38"/>
  <c r="M9" i="38"/>
  <c r="N9" i="38"/>
  <c r="O9" i="38"/>
  <c r="P9" i="38"/>
  <c r="B10" i="38"/>
  <c r="Q10" i="38" s="1"/>
  <c r="C10" i="38"/>
  <c r="D10" i="38"/>
  <c r="E10" i="38"/>
  <c r="F10" i="38"/>
  <c r="G10" i="38"/>
  <c r="H10" i="38"/>
  <c r="I10" i="38"/>
  <c r="J10" i="38"/>
  <c r="K10" i="38"/>
  <c r="L10" i="38"/>
  <c r="M10" i="38"/>
  <c r="N10" i="38"/>
  <c r="O10" i="38"/>
  <c r="P10" i="38"/>
  <c r="B11" i="38"/>
  <c r="Q11" i="38" s="1"/>
  <c r="C11" i="38"/>
  <c r="D11" i="38"/>
  <c r="E11" i="38"/>
  <c r="F11" i="38"/>
  <c r="G11" i="38"/>
  <c r="H11" i="38"/>
  <c r="I11" i="38"/>
  <c r="J11" i="38"/>
  <c r="K11" i="38"/>
  <c r="L11" i="38"/>
  <c r="M11" i="38"/>
  <c r="N11" i="38"/>
  <c r="O11" i="38"/>
  <c r="P11" i="38"/>
  <c r="B12" i="38"/>
  <c r="C12" i="38"/>
  <c r="D12" i="38"/>
  <c r="E12" i="38"/>
  <c r="F12" i="38"/>
  <c r="G12" i="38"/>
  <c r="H12" i="38"/>
  <c r="I12" i="38"/>
  <c r="J12" i="38"/>
  <c r="K12" i="38"/>
  <c r="L12" i="38"/>
  <c r="M12" i="38"/>
  <c r="N12" i="38"/>
  <c r="O12" i="38"/>
  <c r="P12" i="38"/>
  <c r="B13" i="38"/>
  <c r="C13" i="38"/>
  <c r="D13" i="38"/>
  <c r="E13" i="38"/>
  <c r="F13" i="38"/>
  <c r="G13" i="38"/>
  <c r="H13" i="38"/>
  <c r="I13" i="38"/>
  <c r="J13" i="38"/>
  <c r="K13" i="38"/>
  <c r="L13" i="38"/>
  <c r="M13" i="38"/>
  <c r="N13" i="38"/>
  <c r="O13" i="38"/>
  <c r="P13" i="38"/>
  <c r="B14" i="38"/>
  <c r="C14" i="38"/>
  <c r="D14" i="38"/>
  <c r="E14" i="38"/>
  <c r="F14" i="38"/>
  <c r="G14" i="38"/>
  <c r="H14" i="38"/>
  <c r="I14" i="38"/>
  <c r="J14" i="38"/>
  <c r="K14" i="38"/>
  <c r="L14" i="38"/>
  <c r="M14" i="38"/>
  <c r="N14" i="38"/>
  <c r="O14" i="38"/>
  <c r="P14" i="38"/>
  <c r="B15" i="38"/>
  <c r="C15" i="38"/>
  <c r="D15" i="38"/>
  <c r="E15" i="38"/>
  <c r="F15" i="38"/>
  <c r="G15" i="38"/>
  <c r="H15" i="38"/>
  <c r="I15" i="38"/>
  <c r="J15" i="38"/>
  <c r="K15" i="38"/>
  <c r="L15" i="38"/>
  <c r="M15" i="38"/>
  <c r="N15" i="38"/>
  <c r="O15" i="38"/>
  <c r="P15" i="38"/>
  <c r="B16" i="38"/>
  <c r="C16" i="38"/>
  <c r="D16" i="38"/>
  <c r="E16" i="38"/>
  <c r="F16" i="38"/>
  <c r="G16" i="38"/>
  <c r="H16" i="38"/>
  <c r="I16" i="38"/>
  <c r="J16" i="38"/>
  <c r="K16" i="38"/>
  <c r="L16" i="38"/>
  <c r="M16" i="38"/>
  <c r="N16" i="38"/>
  <c r="O16" i="38"/>
  <c r="P16" i="38"/>
  <c r="B17" i="38"/>
  <c r="C17" i="38"/>
  <c r="D17" i="38"/>
  <c r="E17" i="38"/>
  <c r="F17" i="38"/>
  <c r="G17" i="38"/>
  <c r="H17" i="38"/>
  <c r="I17" i="38"/>
  <c r="J17" i="38"/>
  <c r="K17" i="38"/>
  <c r="L17" i="38"/>
  <c r="M17" i="38"/>
  <c r="N17" i="38"/>
  <c r="O17" i="38"/>
  <c r="P17" i="38"/>
  <c r="B18" i="38"/>
  <c r="C18" i="38"/>
  <c r="D18" i="38"/>
  <c r="E18" i="38"/>
  <c r="F18" i="38"/>
  <c r="G18" i="38"/>
  <c r="H18" i="38"/>
  <c r="I18" i="38"/>
  <c r="J18" i="38"/>
  <c r="K18" i="38"/>
  <c r="L18" i="38"/>
  <c r="M18" i="38"/>
  <c r="N18" i="38"/>
  <c r="O18" i="38"/>
  <c r="P18" i="38"/>
  <c r="B19" i="38"/>
  <c r="C19" i="38"/>
  <c r="D19" i="38"/>
  <c r="E19" i="38"/>
  <c r="F19" i="38"/>
  <c r="G19" i="38"/>
  <c r="H19" i="38"/>
  <c r="I19" i="38"/>
  <c r="J19" i="38"/>
  <c r="K19" i="38"/>
  <c r="L19" i="38"/>
  <c r="M19" i="38"/>
  <c r="N19" i="38"/>
  <c r="O19" i="38"/>
  <c r="P19" i="38"/>
  <c r="B20" i="38"/>
  <c r="C20" i="38"/>
  <c r="D20" i="38"/>
  <c r="E20" i="38"/>
  <c r="F20" i="38"/>
  <c r="G20" i="38"/>
  <c r="H20" i="38"/>
  <c r="I20" i="38"/>
  <c r="J20" i="38"/>
  <c r="K20" i="38"/>
  <c r="L20" i="38"/>
  <c r="M20" i="38"/>
  <c r="N20" i="38"/>
  <c r="O20" i="38"/>
  <c r="P20" i="38"/>
  <c r="B21" i="38"/>
  <c r="Q21" i="38" s="1"/>
  <c r="C21" i="38"/>
  <c r="D21" i="38"/>
  <c r="E21" i="38"/>
  <c r="F21" i="38"/>
  <c r="G21" i="38"/>
  <c r="H21" i="38"/>
  <c r="I21" i="38"/>
  <c r="J21" i="38"/>
  <c r="K21" i="38"/>
  <c r="L21" i="38"/>
  <c r="M21" i="38"/>
  <c r="N21" i="38"/>
  <c r="O21" i="38"/>
  <c r="P21" i="38"/>
  <c r="B22" i="38"/>
  <c r="C22" i="38"/>
  <c r="D22" i="38"/>
  <c r="E22" i="38"/>
  <c r="Q22" i="38" s="1"/>
  <c r="F22" i="38"/>
  <c r="G22" i="38"/>
  <c r="H22" i="38"/>
  <c r="I22" i="38"/>
  <c r="J22" i="38"/>
  <c r="K22" i="38"/>
  <c r="L22" i="38"/>
  <c r="M22" i="38"/>
  <c r="N22" i="38"/>
  <c r="O22" i="38"/>
  <c r="P22" i="38"/>
  <c r="B23" i="38"/>
  <c r="C23" i="38"/>
  <c r="D23" i="38"/>
  <c r="E23" i="38"/>
  <c r="F23" i="38"/>
  <c r="G23" i="38"/>
  <c r="H23" i="38"/>
  <c r="I23" i="38"/>
  <c r="J23" i="38"/>
  <c r="K23" i="38"/>
  <c r="L23" i="38"/>
  <c r="M23" i="38"/>
  <c r="N23" i="38"/>
  <c r="O23" i="38"/>
  <c r="P23" i="38"/>
  <c r="B24" i="38"/>
  <c r="C24" i="38"/>
  <c r="D24" i="38"/>
  <c r="E24" i="38"/>
  <c r="F24" i="38"/>
  <c r="G24" i="38"/>
  <c r="H24" i="38"/>
  <c r="I24" i="38"/>
  <c r="J24" i="38"/>
  <c r="K24" i="38"/>
  <c r="L24" i="38"/>
  <c r="M24" i="38"/>
  <c r="N24" i="38"/>
  <c r="O24" i="38"/>
  <c r="P24" i="38"/>
  <c r="B25" i="38"/>
  <c r="C25" i="38"/>
  <c r="D25" i="38"/>
  <c r="E25" i="38"/>
  <c r="F25" i="38"/>
  <c r="G25" i="38"/>
  <c r="H25" i="38"/>
  <c r="I25" i="38"/>
  <c r="J25" i="38"/>
  <c r="K25" i="38"/>
  <c r="L25" i="38"/>
  <c r="M25" i="38"/>
  <c r="N25" i="38"/>
  <c r="O25" i="38"/>
  <c r="P25" i="38"/>
  <c r="B26" i="38"/>
  <c r="C26" i="38"/>
  <c r="D26" i="38"/>
  <c r="E26" i="38"/>
  <c r="F26" i="38"/>
  <c r="G26" i="38"/>
  <c r="H26" i="38"/>
  <c r="I26" i="38"/>
  <c r="J26" i="38"/>
  <c r="K26" i="38"/>
  <c r="L26" i="38"/>
  <c r="M26" i="38"/>
  <c r="N26" i="38"/>
  <c r="O26" i="38"/>
  <c r="P26" i="38"/>
  <c r="B27" i="38"/>
  <c r="C27" i="38"/>
  <c r="D27" i="38"/>
  <c r="E27" i="38"/>
  <c r="F27" i="38"/>
  <c r="G27" i="38"/>
  <c r="H27" i="38"/>
  <c r="I27" i="38"/>
  <c r="J27" i="38"/>
  <c r="K27" i="38"/>
  <c r="L27" i="38"/>
  <c r="M27" i="38"/>
  <c r="N27" i="38"/>
  <c r="O27" i="38"/>
  <c r="P27" i="38"/>
  <c r="B28" i="38"/>
  <c r="C28" i="38"/>
  <c r="D28" i="38"/>
  <c r="E28" i="38"/>
  <c r="F28" i="38"/>
  <c r="G28" i="38"/>
  <c r="H28" i="38"/>
  <c r="I28" i="38"/>
  <c r="J28" i="38"/>
  <c r="B29" i="38"/>
  <c r="C29" i="38"/>
  <c r="D29" i="38"/>
  <c r="E29" i="38"/>
  <c r="F29" i="38"/>
  <c r="G29" i="38"/>
  <c r="H29" i="38"/>
  <c r="I29" i="38"/>
  <c r="J29" i="38"/>
  <c r="K29" i="38"/>
  <c r="L29" i="38"/>
  <c r="M29" i="38"/>
  <c r="N29" i="38"/>
  <c r="O29" i="38"/>
  <c r="P29" i="38"/>
  <c r="B30" i="38"/>
  <c r="C30" i="38"/>
  <c r="D30" i="38"/>
  <c r="E30" i="38"/>
  <c r="F30" i="38"/>
  <c r="G30" i="38"/>
  <c r="H30" i="38"/>
  <c r="I30" i="38"/>
  <c r="J30" i="38"/>
  <c r="K30" i="38"/>
  <c r="L30" i="38"/>
  <c r="M30" i="38"/>
  <c r="N30" i="38"/>
  <c r="O30" i="38"/>
  <c r="P30" i="38"/>
  <c r="B31" i="38"/>
  <c r="C31" i="38"/>
  <c r="D31" i="38"/>
  <c r="E31" i="38"/>
  <c r="F31" i="38"/>
  <c r="G31" i="38"/>
  <c r="H31" i="38"/>
  <c r="I31" i="38"/>
  <c r="J31" i="38"/>
  <c r="K31" i="38"/>
  <c r="L31" i="38"/>
  <c r="M31" i="38"/>
  <c r="N31" i="38"/>
  <c r="O31" i="38"/>
  <c r="P31" i="38"/>
  <c r="B32" i="38"/>
  <c r="C32" i="38"/>
  <c r="D32" i="38"/>
  <c r="E32" i="38"/>
  <c r="F32" i="38"/>
  <c r="G32" i="38"/>
  <c r="H32" i="38"/>
  <c r="I32" i="38"/>
  <c r="J32" i="38"/>
  <c r="K32" i="38"/>
  <c r="L32" i="38"/>
  <c r="M32" i="38"/>
  <c r="N32" i="38"/>
  <c r="O32" i="38"/>
  <c r="P32" i="38"/>
  <c r="B33" i="38"/>
  <c r="C33" i="38"/>
  <c r="D33" i="38"/>
  <c r="E33" i="38"/>
  <c r="F33" i="38"/>
  <c r="G33" i="38"/>
  <c r="H33" i="38"/>
  <c r="I33" i="38"/>
  <c r="J33" i="38"/>
  <c r="K33" i="38"/>
  <c r="L33" i="38"/>
  <c r="M33" i="38"/>
  <c r="N33" i="38"/>
  <c r="O33" i="38"/>
  <c r="P33" i="38"/>
  <c r="B34" i="38"/>
  <c r="C34" i="38"/>
  <c r="D34" i="38"/>
  <c r="E34" i="38"/>
  <c r="F34" i="38"/>
  <c r="G34" i="38"/>
  <c r="H34" i="38"/>
  <c r="I34" i="38"/>
  <c r="J34" i="38"/>
  <c r="K34" i="38"/>
  <c r="L34" i="38"/>
  <c r="M34" i="38"/>
  <c r="N34" i="38"/>
  <c r="O34" i="38"/>
  <c r="P34" i="38"/>
  <c r="B35" i="38"/>
  <c r="C35" i="38"/>
  <c r="D35" i="38"/>
  <c r="E35" i="38"/>
  <c r="F35" i="38"/>
  <c r="G35" i="38"/>
  <c r="H35" i="38"/>
  <c r="I35" i="38"/>
  <c r="J35" i="38"/>
  <c r="K35" i="38"/>
  <c r="L35" i="38"/>
  <c r="M35" i="38"/>
  <c r="N35" i="38"/>
  <c r="O35" i="38"/>
  <c r="P35" i="38"/>
  <c r="B36" i="38"/>
  <c r="C36" i="38"/>
  <c r="D36" i="38"/>
  <c r="E36" i="38"/>
  <c r="F36" i="38"/>
  <c r="G36" i="38"/>
  <c r="H36" i="38"/>
  <c r="I36" i="38"/>
  <c r="J36" i="38"/>
  <c r="K36" i="38"/>
  <c r="L36" i="38"/>
  <c r="M36" i="38"/>
  <c r="N36" i="38"/>
  <c r="O36" i="38"/>
  <c r="P36" i="38"/>
  <c r="B37" i="38"/>
  <c r="C37" i="38"/>
  <c r="D37" i="38"/>
  <c r="E37" i="38"/>
  <c r="F37" i="38"/>
  <c r="G37" i="38"/>
  <c r="H37" i="38"/>
  <c r="I37" i="38"/>
  <c r="J37" i="38"/>
  <c r="K37" i="38"/>
  <c r="L37" i="38"/>
  <c r="M37" i="38"/>
  <c r="N37" i="38"/>
  <c r="O37" i="38"/>
  <c r="P37" i="38"/>
  <c r="B38" i="38"/>
  <c r="C38" i="38"/>
  <c r="D38" i="38"/>
  <c r="E38" i="38"/>
  <c r="F38" i="38"/>
  <c r="G38" i="38"/>
  <c r="H38" i="38"/>
  <c r="I38" i="38"/>
  <c r="J38" i="38"/>
  <c r="K38" i="38"/>
  <c r="L38" i="38"/>
  <c r="M38" i="38"/>
  <c r="N38" i="38"/>
  <c r="O38" i="38"/>
  <c r="P38" i="38"/>
  <c r="B39" i="38"/>
  <c r="C39" i="38"/>
  <c r="D39" i="38"/>
  <c r="E39" i="38"/>
  <c r="F39" i="38"/>
  <c r="G39" i="38"/>
  <c r="H39" i="38"/>
  <c r="I39" i="38"/>
  <c r="J39" i="38"/>
  <c r="K39" i="38"/>
  <c r="L39" i="38"/>
  <c r="M39" i="38"/>
  <c r="N39" i="38"/>
  <c r="O39" i="38"/>
  <c r="P39" i="38"/>
  <c r="B40" i="38"/>
  <c r="C40" i="38"/>
  <c r="D40" i="38"/>
  <c r="E40" i="38"/>
  <c r="F40" i="38"/>
  <c r="G40" i="38"/>
  <c r="H40" i="38"/>
  <c r="I40" i="38"/>
  <c r="J40" i="38"/>
  <c r="K40" i="38"/>
  <c r="L40" i="38"/>
  <c r="M40" i="38"/>
  <c r="N40" i="38"/>
  <c r="O40" i="38"/>
  <c r="P40" i="38"/>
  <c r="B41" i="38"/>
  <c r="C41" i="38"/>
  <c r="D41" i="38"/>
  <c r="E41" i="38"/>
  <c r="F41" i="38"/>
  <c r="G41" i="38"/>
  <c r="H41" i="38"/>
  <c r="I41" i="38"/>
  <c r="J41" i="38"/>
  <c r="K41" i="38"/>
  <c r="L41" i="38"/>
  <c r="M41" i="38"/>
  <c r="N41" i="38"/>
  <c r="O41" i="38"/>
  <c r="P41" i="38"/>
  <c r="B42" i="38"/>
  <c r="C42" i="38"/>
  <c r="D42" i="38"/>
  <c r="E42" i="38"/>
  <c r="F42" i="38"/>
  <c r="G42" i="38"/>
  <c r="H42" i="38"/>
  <c r="I42" i="38"/>
  <c r="J42" i="38"/>
  <c r="K42" i="38"/>
  <c r="L42" i="38"/>
  <c r="M42" i="38"/>
  <c r="N42" i="38"/>
  <c r="O42" i="38"/>
  <c r="P42" i="38"/>
  <c r="B43" i="38"/>
  <c r="C43" i="38"/>
  <c r="D43" i="38"/>
  <c r="E43" i="38"/>
  <c r="F43" i="38"/>
  <c r="G43" i="38"/>
  <c r="H43" i="38"/>
  <c r="I43" i="38"/>
  <c r="J43" i="38"/>
  <c r="K43" i="38"/>
  <c r="L43" i="38"/>
  <c r="M43" i="38"/>
  <c r="N43" i="38"/>
  <c r="O43" i="38"/>
  <c r="P43" i="38"/>
  <c r="B44" i="38"/>
  <c r="C44" i="38"/>
  <c r="D44" i="38"/>
  <c r="E44" i="38"/>
  <c r="F44" i="38"/>
  <c r="G44" i="38"/>
  <c r="H44" i="38"/>
  <c r="I44" i="38"/>
  <c r="J44" i="38"/>
  <c r="K44" i="38"/>
  <c r="L44" i="38"/>
  <c r="Q44" i="38" s="1"/>
  <c r="M44" i="38"/>
  <c r="N44" i="38"/>
  <c r="O44" i="38"/>
  <c r="P44" i="38"/>
  <c r="B45" i="38"/>
  <c r="C45" i="38"/>
  <c r="D45" i="38"/>
  <c r="E45" i="38"/>
  <c r="F45" i="38"/>
  <c r="G45" i="38"/>
  <c r="H45" i="38"/>
  <c r="I45" i="38"/>
  <c r="J45" i="38"/>
  <c r="K45" i="38"/>
  <c r="L45" i="38"/>
  <c r="M45" i="38"/>
  <c r="N45" i="38"/>
  <c r="O45" i="38"/>
  <c r="P45" i="38"/>
  <c r="B46" i="38"/>
  <c r="C46" i="38"/>
  <c r="D46" i="38"/>
  <c r="E46" i="38"/>
  <c r="F46" i="38"/>
  <c r="G46" i="38"/>
  <c r="H46" i="38"/>
  <c r="I46" i="38"/>
  <c r="J46" i="38"/>
  <c r="K46" i="38"/>
  <c r="L46" i="38"/>
  <c r="M46" i="38"/>
  <c r="N46" i="38"/>
  <c r="O46" i="38"/>
  <c r="P46" i="38"/>
  <c r="B47" i="38"/>
  <c r="C47" i="38"/>
  <c r="D47" i="38"/>
  <c r="E47" i="38"/>
  <c r="F47" i="38"/>
  <c r="G47" i="38"/>
  <c r="H47" i="38"/>
  <c r="I47" i="38"/>
  <c r="J47" i="38"/>
  <c r="K47" i="38"/>
  <c r="L47" i="38"/>
  <c r="M47" i="38"/>
  <c r="N47" i="38"/>
  <c r="O47" i="38"/>
  <c r="P47" i="38"/>
  <c r="B48" i="38"/>
  <c r="C48" i="38"/>
  <c r="D48" i="38"/>
  <c r="E48" i="38"/>
  <c r="F48" i="38"/>
  <c r="G48" i="38"/>
  <c r="H48" i="38"/>
  <c r="I48" i="38"/>
  <c r="J48" i="38"/>
  <c r="K48" i="38"/>
  <c r="L48" i="38"/>
  <c r="M48" i="38"/>
  <c r="N48" i="38"/>
  <c r="O48" i="38"/>
  <c r="P48" i="38"/>
  <c r="B49" i="38"/>
  <c r="C49" i="38"/>
  <c r="D49" i="38"/>
  <c r="E49" i="38"/>
  <c r="F49" i="38"/>
  <c r="G49" i="38"/>
  <c r="H49" i="38"/>
  <c r="I49" i="38"/>
  <c r="J49" i="38"/>
  <c r="K49" i="38"/>
  <c r="L49" i="38"/>
  <c r="M49" i="38"/>
  <c r="N49" i="38"/>
  <c r="O49" i="38"/>
  <c r="P49" i="38"/>
  <c r="B50" i="38"/>
  <c r="C50" i="38"/>
  <c r="D50" i="38"/>
  <c r="E50" i="38"/>
  <c r="F50" i="38"/>
  <c r="G50" i="38"/>
  <c r="H50" i="38"/>
  <c r="I50" i="38"/>
  <c r="J50" i="38"/>
  <c r="K50" i="38"/>
  <c r="L50" i="38"/>
  <c r="M50" i="38"/>
  <c r="N50" i="38"/>
  <c r="O50" i="38"/>
  <c r="P50" i="38"/>
  <c r="B51" i="38"/>
  <c r="C51" i="38"/>
  <c r="G51" i="38"/>
  <c r="H51" i="38"/>
  <c r="I51" i="38"/>
  <c r="J51" i="38"/>
  <c r="K51" i="38"/>
  <c r="L51" i="38"/>
  <c r="O51" i="38"/>
  <c r="B52" i="38"/>
  <c r="C52" i="38"/>
  <c r="D52" i="38"/>
  <c r="E52" i="38"/>
  <c r="F52" i="38"/>
  <c r="G52" i="38"/>
  <c r="H52" i="38"/>
  <c r="I52" i="38"/>
  <c r="J52" i="38"/>
  <c r="K52" i="38"/>
  <c r="L52" i="38"/>
  <c r="M52" i="38"/>
  <c r="N52" i="38"/>
  <c r="O52" i="38"/>
  <c r="P52" i="38"/>
  <c r="B53" i="38"/>
  <c r="C53" i="38"/>
  <c r="D53" i="38"/>
  <c r="E53" i="38"/>
  <c r="F53" i="38"/>
  <c r="G53" i="38"/>
  <c r="H53" i="38"/>
  <c r="I53" i="38"/>
  <c r="J53" i="38"/>
  <c r="K53" i="38"/>
  <c r="L53" i="38"/>
  <c r="M53" i="38"/>
  <c r="N53" i="38"/>
  <c r="O53" i="38"/>
  <c r="P53" i="38"/>
  <c r="B54" i="38"/>
  <c r="C54" i="38"/>
  <c r="D54" i="38"/>
  <c r="E54" i="38"/>
  <c r="F54" i="38"/>
  <c r="G54" i="38"/>
  <c r="H54" i="38"/>
  <c r="I54" i="38"/>
  <c r="J54" i="38"/>
  <c r="K54" i="38"/>
  <c r="L54" i="38"/>
  <c r="M54" i="38"/>
  <c r="N54" i="38"/>
  <c r="O54" i="38"/>
  <c r="P54" i="38"/>
  <c r="B55" i="38"/>
  <c r="C55" i="38"/>
  <c r="D55" i="38"/>
  <c r="E55" i="38"/>
  <c r="F55" i="38"/>
  <c r="G55" i="38"/>
  <c r="H55" i="38"/>
  <c r="I55" i="38"/>
  <c r="J55" i="38"/>
  <c r="K55" i="38"/>
  <c r="L55" i="38"/>
  <c r="M55" i="38"/>
  <c r="N55" i="38"/>
  <c r="O55" i="38"/>
  <c r="P55" i="38"/>
  <c r="B56" i="38"/>
  <c r="C56" i="38"/>
  <c r="D56" i="38"/>
  <c r="E56" i="38"/>
  <c r="F56" i="38"/>
  <c r="G56" i="38"/>
  <c r="H56" i="38"/>
  <c r="I56" i="38"/>
  <c r="J56" i="38"/>
  <c r="K56" i="38"/>
  <c r="L56" i="38"/>
  <c r="M56" i="38"/>
  <c r="N56" i="38"/>
  <c r="O56" i="38"/>
  <c r="P56" i="38"/>
  <c r="B57" i="38"/>
  <c r="C57" i="38"/>
  <c r="D57" i="38"/>
  <c r="E57" i="38"/>
  <c r="F57" i="38"/>
  <c r="G57" i="38"/>
  <c r="H57" i="38"/>
  <c r="I57" i="38"/>
  <c r="J57" i="38"/>
  <c r="K57" i="38"/>
  <c r="L57" i="38"/>
  <c r="M57" i="38"/>
  <c r="N57" i="38"/>
  <c r="O57" i="38"/>
  <c r="P57" i="38"/>
  <c r="B58" i="38"/>
  <c r="C58" i="38"/>
  <c r="D58" i="38"/>
  <c r="E58" i="38"/>
  <c r="F58" i="38"/>
  <c r="G58" i="38"/>
  <c r="H58" i="38"/>
  <c r="I58" i="38"/>
  <c r="J58" i="38"/>
  <c r="K58" i="38"/>
  <c r="L58" i="38"/>
  <c r="M58" i="38"/>
  <c r="N58" i="38"/>
  <c r="O58" i="38"/>
  <c r="P58" i="38"/>
  <c r="B59" i="38"/>
  <c r="C59" i="38"/>
  <c r="D59" i="38"/>
  <c r="E59" i="38"/>
  <c r="F59" i="38"/>
  <c r="G59" i="38"/>
  <c r="H59" i="38"/>
  <c r="I59" i="38"/>
  <c r="J59" i="38"/>
  <c r="K59" i="38"/>
  <c r="L59" i="38"/>
  <c r="M59" i="38"/>
  <c r="N59" i="38"/>
  <c r="O59" i="38"/>
  <c r="P59" i="38"/>
  <c r="B60" i="38"/>
  <c r="C60" i="38"/>
  <c r="D60" i="38"/>
  <c r="E60" i="38"/>
  <c r="F60" i="38"/>
  <c r="G60" i="38"/>
  <c r="H60" i="38"/>
  <c r="I60" i="38"/>
  <c r="J60" i="38"/>
  <c r="K60" i="38"/>
  <c r="L60" i="38"/>
  <c r="M60" i="38"/>
  <c r="N60" i="38"/>
  <c r="O60" i="38"/>
  <c r="P60" i="38"/>
  <c r="B61" i="38"/>
  <c r="C61" i="38"/>
  <c r="D61" i="38"/>
  <c r="E61" i="38"/>
  <c r="F61" i="38"/>
  <c r="G61" i="38"/>
  <c r="H61" i="38"/>
  <c r="I61" i="38"/>
  <c r="J61" i="38"/>
  <c r="K61" i="38"/>
  <c r="L61" i="38"/>
  <c r="M61" i="38"/>
  <c r="N61" i="38"/>
  <c r="O61" i="38"/>
  <c r="P61" i="38"/>
  <c r="B62" i="38"/>
  <c r="C62" i="38"/>
  <c r="J62" i="38"/>
  <c r="K62" i="38"/>
  <c r="L62" i="38"/>
  <c r="M62" i="38"/>
  <c r="N62" i="38"/>
  <c r="O62" i="38"/>
  <c r="P62" i="38"/>
  <c r="B63" i="38"/>
  <c r="C63" i="38"/>
  <c r="D63" i="38"/>
  <c r="E63" i="38"/>
  <c r="F63" i="38"/>
  <c r="G63" i="38"/>
  <c r="H63" i="38"/>
  <c r="I63" i="38"/>
  <c r="J63" i="38"/>
  <c r="K63" i="38"/>
  <c r="L63" i="38"/>
  <c r="M63" i="38"/>
  <c r="N63" i="38"/>
  <c r="O63" i="38"/>
  <c r="P63" i="38"/>
  <c r="B64" i="38"/>
  <c r="C64" i="38"/>
  <c r="D64" i="38"/>
  <c r="E64" i="38"/>
  <c r="F64" i="38"/>
  <c r="G64" i="38"/>
  <c r="H64" i="38"/>
  <c r="I64" i="38"/>
  <c r="J64" i="38"/>
  <c r="K64" i="38"/>
  <c r="L64" i="38"/>
  <c r="M64" i="38"/>
  <c r="N64" i="38"/>
  <c r="O64" i="38"/>
  <c r="P64" i="38"/>
  <c r="B65" i="38"/>
  <c r="C65" i="38"/>
  <c r="D65" i="38"/>
  <c r="E65" i="38"/>
  <c r="F65" i="38"/>
  <c r="G65" i="38"/>
  <c r="H65" i="38"/>
  <c r="I65" i="38"/>
  <c r="J65" i="38"/>
  <c r="K65" i="38"/>
  <c r="L65" i="38"/>
  <c r="M65" i="38"/>
  <c r="N65" i="38"/>
  <c r="O65" i="38"/>
  <c r="P65" i="38"/>
  <c r="B66" i="38"/>
  <c r="C66" i="38"/>
  <c r="D66" i="38"/>
  <c r="E66" i="38"/>
  <c r="F66" i="38"/>
  <c r="G66" i="38"/>
  <c r="H66" i="38"/>
  <c r="I66" i="38"/>
  <c r="J66" i="38"/>
  <c r="K66" i="38"/>
  <c r="L66" i="38"/>
  <c r="M66" i="38"/>
  <c r="N66" i="38"/>
  <c r="O66" i="38"/>
  <c r="P66" i="38"/>
  <c r="B67" i="38"/>
  <c r="C67" i="38"/>
  <c r="D67" i="38"/>
  <c r="E67" i="38"/>
  <c r="F67" i="38"/>
  <c r="G67" i="38"/>
  <c r="H67" i="38"/>
  <c r="I67" i="38"/>
  <c r="J67" i="38"/>
  <c r="K67" i="38"/>
  <c r="L67" i="38"/>
  <c r="M67" i="38"/>
  <c r="N67" i="38"/>
  <c r="O67" i="38"/>
  <c r="P67" i="38"/>
  <c r="B68" i="38"/>
  <c r="C68" i="38"/>
  <c r="D68" i="38"/>
  <c r="E68" i="38"/>
  <c r="F68" i="38"/>
  <c r="G68" i="38"/>
  <c r="H68" i="38"/>
  <c r="I68" i="38"/>
  <c r="J68" i="38"/>
  <c r="K68" i="38"/>
  <c r="L68" i="38"/>
  <c r="M68" i="38"/>
  <c r="N68" i="38"/>
  <c r="O68" i="38"/>
  <c r="P68" i="38"/>
  <c r="B69" i="38"/>
  <c r="C69" i="38"/>
  <c r="D69" i="38"/>
  <c r="E69" i="38"/>
  <c r="F69" i="38"/>
  <c r="G69" i="38"/>
  <c r="H69" i="38"/>
  <c r="I69" i="38"/>
  <c r="J69" i="38"/>
  <c r="K69" i="38"/>
  <c r="L69" i="38"/>
  <c r="M69" i="38"/>
  <c r="N69" i="38"/>
  <c r="O69" i="38"/>
  <c r="P69" i="38"/>
  <c r="B70" i="38"/>
  <c r="C70" i="38"/>
  <c r="D70" i="38"/>
  <c r="E70" i="38"/>
  <c r="F70" i="38"/>
  <c r="G70" i="38"/>
  <c r="H70" i="38"/>
  <c r="I70" i="38"/>
  <c r="J70" i="38"/>
  <c r="K70" i="38"/>
  <c r="L70" i="38"/>
  <c r="M70" i="38"/>
  <c r="N70" i="38"/>
  <c r="O70" i="38"/>
  <c r="P70" i="38"/>
  <c r="B71" i="38"/>
  <c r="C71" i="38"/>
  <c r="D71" i="38"/>
  <c r="E71" i="38"/>
  <c r="F71" i="38"/>
  <c r="G71" i="38"/>
  <c r="H71" i="38"/>
  <c r="I71" i="38"/>
  <c r="J71" i="38"/>
  <c r="K71" i="38"/>
  <c r="L71" i="38"/>
  <c r="M71" i="38"/>
  <c r="N71" i="38"/>
  <c r="O71" i="38"/>
  <c r="P71" i="38"/>
  <c r="B72" i="38"/>
  <c r="C72" i="38"/>
  <c r="D72" i="38"/>
  <c r="E72" i="38"/>
  <c r="F72" i="38"/>
  <c r="G72" i="38"/>
  <c r="H72" i="38"/>
  <c r="I72" i="38"/>
  <c r="J72" i="38"/>
  <c r="K72" i="38"/>
  <c r="L72" i="38"/>
  <c r="M72" i="38"/>
  <c r="N72" i="38"/>
  <c r="O72" i="38"/>
  <c r="P72" i="38"/>
  <c r="B73" i="38"/>
  <c r="C73" i="38"/>
  <c r="Q73" i="38" s="1"/>
  <c r="M73" i="38"/>
  <c r="N73" i="38"/>
  <c r="O73" i="38"/>
  <c r="P73" i="38"/>
  <c r="B74" i="38"/>
  <c r="C74" i="38"/>
  <c r="Q74" i="38" s="1"/>
  <c r="D74" i="38"/>
  <c r="E74" i="38"/>
  <c r="F74" i="38"/>
  <c r="G74" i="38"/>
  <c r="H74" i="38"/>
  <c r="I74" i="38"/>
  <c r="J74" i="38"/>
  <c r="K74" i="38"/>
  <c r="AS74" i="38" s="1"/>
  <c r="L74" i="38"/>
  <c r="AT74" i="38" s="1"/>
  <c r="M74" i="38"/>
  <c r="N74" i="38"/>
  <c r="O74" i="38"/>
  <c r="P74" i="38"/>
  <c r="B75" i="38"/>
  <c r="C75" i="38"/>
  <c r="D75" i="38"/>
  <c r="E75" i="38"/>
  <c r="F75" i="38"/>
  <c r="G75" i="38"/>
  <c r="H75" i="38"/>
  <c r="I75" i="38"/>
  <c r="J75" i="38"/>
  <c r="K75" i="38"/>
  <c r="L75" i="38"/>
  <c r="M75" i="38"/>
  <c r="N75" i="38"/>
  <c r="O75" i="38"/>
  <c r="P75" i="38"/>
  <c r="B76" i="38"/>
  <c r="C76" i="38"/>
  <c r="D76" i="38"/>
  <c r="E76" i="38"/>
  <c r="F76" i="38"/>
  <c r="G76" i="38"/>
  <c r="H76" i="38"/>
  <c r="I76" i="38"/>
  <c r="J76" i="38"/>
  <c r="K76" i="38"/>
  <c r="L76" i="38"/>
  <c r="M76" i="38"/>
  <c r="N76" i="38"/>
  <c r="O76" i="38"/>
  <c r="P76" i="38"/>
  <c r="B77" i="38"/>
  <c r="C77" i="38"/>
  <c r="D77" i="38"/>
  <c r="E77" i="38"/>
  <c r="F77" i="38"/>
  <c r="G77" i="38"/>
  <c r="H77" i="38"/>
  <c r="I77" i="38"/>
  <c r="J77" i="38"/>
  <c r="K77" i="38"/>
  <c r="L77" i="38"/>
  <c r="M77" i="38"/>
  <c r="N77" i="38"/>
  <c r="AV77" i="38" s="1"/>
  <c r="O77" i="38"/>
  <c r="AW77" i="38" s="1"/>
  <c r="P77" i="38"/>
  <c r="B78" i="38"/>
  <c r="C78" i="38"/>
  <c r="D78" i="38"/>
  <c r="E78" i="38"/>
  <c r="F78" i="38"/>
  <c r="G78" i="38"/>
  <c r="H78" i="38"/>
  <c r="I78" i="38"/>
  <c r="J78" i="38"/>
  <c r="K78" i="38"/>
  <c r="L78" i="38"/>
  <c r="M78" i="38"/>
  <c r="N78" i="38"/>
  <c r="O78" i="38"/>
  <c r="P78" i="38"/>
  <c r="B79" i="38"/>
  <c r="C79" i="38"/>
  <c r="D79" i="38"/>
  <c r="E79" i="38"/>
  <c r="F79" i="38"/>
  <c r="G79" i="38"/>
  <c r="H79" i="38"/>
  <c r="I79" i="38"/>
  <c r="J79" i="38"/>
  <c r="K79" i="38"/>
  <c r="L79" i="38"/>
  <c r="M79" i="38"/>
  <c r="N79" i="38"/>
  <c r="O79" i="38"/>
  <c r="P79" i="38"/>
  <c r="AX79" i="38" s="1"/>
  <c r="B80" i="38"/>
  <c r="C80" i="38"/>
  <c r="D80" i="38"/>
  <c r="E80" i="38"/>
  <c r="F80" i="38"/>
  <c r="G80" i="38"/>
  <c r="H80" i="38"/>
  <c r="I80" i="38"/>
  <c r="J80" i="38"/>
  <c r="K80" i="38"/>
  <c r="L80" i="38"/>
  <c r="M80" i="38"/>
  <c r="N80" i="38"/>
  <c r="O80" i="38"/>
  <c r="P80" i="38"/>
  <c r="B81" i="38"/>
  <c r="C81" i="38"/>
  <c r="D81" i="38"/>
  <c r="E81" i="38"/>
  <c r="F81" i="38"/>
  <c r="G81" i="38"/>
  <c r="H81" i="38"/>
  <c r="I81" i="38"/>
  <c r="J81" i="38"/>
  <c r="K81" i="38"/>
  <c r="L81" i="38"/>
  <c r="M81" i="38"/>
  <c r="N81" i="38"/>
  <c r="O81" i="38"/>
  <c r="P81" i="38"/>
  <c r="B82" i="38"/>
  <c r="C82" i="38"/>
  <c r="D82" i="38"/>
  <c r="E82" i="38"/>
  <c r="F82" i="38"/>
  <c r="G82" i="38"/>
  <c r="H82" i="38"/>
  <c r="I82" i="38"/>
  <c r="J82" i="38"/>
  <c r="K82" i="38"/>
  <c r="L82" i="38"/>
  <c r="M82" i="38"/>
  <c r="N82" i="38"/>
  <c r="O82" i="38"/>
  <c r="P82" i="38"/>
  <c r="B83" i="38"/>
  <c r="C83" i="38"/>
  <c r="D83" i="38"/>
  <c r="E83" i="38"/>
  <c r="AM83" i="38" s="1"/>
  <c r="F83" i="38"/>
  <c r="G83" i="38"/>
  <c r="H83" i="38"/>
  <c r="I83" i="38"/>
  <c r="J83" i="38"/>
  <c r="K83" i="38"/>
  <c r="L83" i="38"/>
  <c r="M83" i="38"/>
  <c r="N83" i="38"/>
  <c r="O83" i="38"/>
  <c r="P83" i="38"/>
  <c r="D84" i="38"/>
  <c r="E84" i="38"/>
  <c r="F84" i="38"/>
  <c r="P84" i="38"/>
  <c r="B85" i="38"/>
  <c r="C85" i="38"/>
  <c r="D85" i="38"/>
  <c r="E85" i="38"/>
  <c r="F85" i="38"/>
  <c r="G85" i="38"/>
  <c r="H85" i="38"/>
  <c r="I85" i="38"/>
  <c r="J85" i="38"/>
  <c r="K85" i="38"/>
  <c r="L85" i="38"/>
  <c r="M85" i="38"/>
  <c r="N85" i="38"/>
  <c r="O85" i="38"/>
  <c r="P85" i="38"/>
  <c r="B86" i="38"/>
  <c r="C86" i="38"/>
  <c r="D86" i="38"/>
  <c r="E86" i="38"/>
  <c r="F86" i="38"/>
  <c r="G86" i="38"/>
  <c r="H86" i="38"/>
  <c r="I86" i="38"/>
  <c r="J86" i="38"/>
  <c r="K86" i="38"/>
  <c r="L86" i="38"/>
  <c r="M86" i="38"/>
  <c r="N86" i="38"/>
  <c r="O86" i="38"/>
  <c r="P86" i="38"/>
  <c r="B87" i="38"/>
  <c r="C87" i="38"/>
  <c r="D87" i="38"/>
  <c r="E87" i="38"/>
  <c r="F87" i="38"/>
  <c r="G87" i="38"/>
  <c r="H87" i="38"/>
  <c r="I87" i="38"/>
  <c r="J87" i="38"/>
  <c r="K87" i="38"/>
  <c r="L87" i="38"/>
  <c r="M87" i="38"/>
  <c r="N87" i="38"/>
  <c r="O87" i="38"/>
  <c r="P87" i="38"/>
  <c r="B88" i="38"/>
  <c r="C88" i="38"/>
  <c r="D88" i="38"/>
  <c r="E88" i="38"/>
  <c r="F88" i="38"/>
  <c r="G88" i="38"/>
  <c r="H88" i="38"/>
  <c r="I88" i="38"/>
  <c r="J88" i="38"/>
  <c r="K88" i="38"/>
  <c r="L88" i="38"/>
  <c r="M88" i="38"/>
  <c r="N88" i="38"/>
  <c r="O88" i="38"/>
  <c r="P88" i="38"/>
  <c r="B89" i="38"/>
  <c r="C89" i="38"/>
  <c r="D89" i="38"/>
  <c r="E89" i="38"/>
  <c r="F89" i="38"/>
  <c r="G89" i="38"/>
  <c r="H89" i="38"/>
  <c r="I89" i="38"/>
  <c r="J89" i="38"/>
  <c r="K89" i="38"/>
  <c r="L89" i="38"/>
  <c r="M89" i="38"/>
  <c r="N89" i="38"/>
  <c r="O89" i="38"/>
  <c r="P89" i="38"/>
  <c r="B90" i="38"/>
  <c r="C90" i="38"/>
  <c r="D90" i="38"/>
  <c r="E90" i="38"/>
  <c r="F90" i="38"/>
  <c r="G90" i="38"/>
  <c r="H90" i="38"/>
  <c r="I90" i="38"/>
  <c r="J90" i="38"/>
  <c r="K90" i="38"/>
  <c r="L90" i="38"/>
  <c r="M90" i="38"/>
  <c r="N90" i="38"/>
  <c r="O90" i="38"/>
  <c r="P90" i="38"/>
  <c r="B91" i="38"/>
  <c r="C91" i="38"/>
  <c r="D91" i="38"/>
  <c r="E91" i="38"/>
  <c r="F91" i="38"/>
  <c r="G91" i="38"/>
  <c r="H91" i="38"/>
  <c r="I91" i="38"/>
  <c r="J91" i="38"/>
  <c r="K91" i="38"/>
  <c r="L91" i="38"/>
  <c r="M91" i="38"/>
  <c r="N91" i="38"/>
  <c r="O91" i="38"/>
  <c r="P91" i="38"/>
  <c r="B92" i="38"/>
  <c r="C92" i="38"/>
  <c r="D92" i="38"/>
  <c r="E92" i="38"/>
  <c r="F92" i="38"/>
  <c r="G92" i="38"/>
  <c r="H92" i="38"/>
  <c r="I92" i="38"/>
  <c r="J92" i="38"/>
  <c r="K92" i="38"/>
  <c r="L92" i="38"/>
  <c r="M92" i="38"/>
  <c r="N92" i="38"/>
  <c r="O92" i="38"/>
  <c r="P92" i="38"/>
  <c r="B93" i="38"/>
  <c r="C93" i="38"/>
  <c r="D93" i="38"/>
  <c r="E93" i="38"/>
  <c r="F93" i="38"/>
  <c r="G93" i="38"/>
  <c r="H93" i="38"/>
  <c r="I93" i="38"/>
  <c r="J93" i="38"/>
  <c r="K93" i="38"/>
  <c r="L93" i="38"/>
  <c r="M93" i="38"/>
  <c r="N93" i="38"/>
  <c r="O93" i="38"/>
  <c r="P93" i="38"/>
  <c r="B94" i="38"/>
  <c r="C94" i="38"/>
  <c r="D94" i="38"/>
  <c r="E94" i="38"/>
  <c r="F94" i="38"/>
  <c r="G94" i="38"/>
  <c r="H94" i="38"/>
  <c r="I94" i="38"/>
  <c r="J94" i="38"/>
  <c r="K94" i="38"/>
  <c r="L94" i="38"/>
  <c r="M94" i="38"/>
  <c r="N94" i="38"/>
  <c r="O94" i="38"/>
  <c r="P94" i="38"/>
  <c r="C95" i="38"/>
  <c r="D95" i="38"/>
  <c r="E95" i="38"/>
  <c r="Q95" i="38" s="1"/>
  <c r="F95" i="38"/>
  <c r="G95" i="38"/>
  <c r="H95" i="38"/>
  <c r="B96" i="38"/>
  <c r="C96" i="38"/>
  <c r="D96" i="38"/>
  <c r="E96" i="38"/>
  <c r="Q96" i="38" s="1"/>
  <c r="F96" i="38"/>
  <c r="G96" i="38"/>
  <c r="H96" i="38"/>
  <c r="I96" i="38"/>
  <c r="J96" i="38"/>
  <c r="K96" i="38"/>
  <c r="L96" i="38"/>
  <c r="M96" i="38"/>
  <c r="N96" i="38"/>
  <c r="O96" i="38"/>
  <c r="P96" i="38"/>
  <c r="B97" i="38"/>
  <c r="C97" i="38"/>
  <c r="D97" i="38"/>
  <c r="E97" i="38"/>
  <c r="F97" i="38"/>
  <c r="G97" i="38"/>
  <c r="H97" i="38"/>
  <c r="I97" i="38"/>
  <c r="J97" i="38"/>
  <c r="K97" i="38"/>
  <c r="L97" i="38"/>
  <c r="M97" i="38"/>
  <c r="N97" i="38"/>
  <c r="O97" i="38"/>
  <c r="P97" i="38"/>
  <c r="B98" i="38"/>
  <c r="C98" i="38"/>
  <c r="D98" i="38"/>
  <c r="E98" i="38"/>
  <c r="F98" i="38"/>
  <c r="G98" i="38"/>
  <c r="H98" i="38"/>
  <c r="I98" i="38"/>
  <c r="J98" i="38"/>
  <c r="K98" i="38"/>
  <c r="L98" i="38"/>
  <c r="M98" i="38"/>
  <c r="N98" i="38"/>
  <c r="O98" i="38"/>
  <c r="P98" i="38"/>
  <c r="B99" i="38"/>
  <c r="C99" i="38"/>
  <c r="D99" i="38"/>
  <c r="E99" i="38"/>
  <c r="F99" i="38"/>
  <c r="G99" i="38"/>
  <c r="H99" i="38"/>
  <c r="I99" i="38"/>
  <c r="J99" i="38"/>
  <c r="K99" i="38"/>
  <c r="L99" i="38"/>
  <c r="M99" i="38"/>
  <c r="N99" i="38"/>
  <c r="O99" i="38"/>
  <c r="P99" i="38"/>
  <c r="B100" i="38"/>
  <c r="C100" i="38"/>
  <c r="D100" i="38"/>
  <c r="E100" i="38"/>
  <c r="F100" i="38"/>
  <c r="G100" i="38"/>
  <c r="H100" i="38"/>
  <c r="I100" i="38"/>
  <c r="J100" i="38"/>
  <c r="K100" i="38"/>
  <c r="L100" i="38"/>
  <c r="M100" i="38"/>
  <c r="N100" i="38"/>
  <c r="O100" i="38"/>
  <c r="P100" i="38"/>
  <c r="B101" i="38"/>
  <c r="C101" i="38"/>
  <c r="D101" i="38"/>
  <c r="E101" i="38"/>
  <c r="F101" i="38"/>
  <c r="G101" i="38"/>
  <c r="H101" i="38"/>
  <c r="I101" i="38"/>
  <c r="J101" i="38"/>
  <c r="K101" i="38"/>
  <c r="L101" i="38"/>
  <c r="M101" i="38"/>
  <c r="N101" i="38"/>
  <c r="O101" i="38"/>
  <c r="P101" i="38"/>
  <c r="B102" i="38"/>
  <c r="C102" i="38"/>
  <c r="D102" i="38"/>
  <c r="E102" i="38"/>
  <c r="F102" i="38"/>
  <c r="G102" i="38"/>
  <c r="H102" i="38"/>
  <c r="I102" i="38"/>
  <c r="J102" i="38"/>
  <c r="K102" i="38"/>
  <c r="L102" i="38"/>
  <c r="M102" i="38"/>
  <c r="N102" i="38"/>
  <c r="O102" i="38"/>
  <c r="P102" i="38"/>
  <c r="B103" i="38"/>
  <c r="C103" i="38"/>
  <c r="D103" i="38"/>
  <c r="E103" i="38"/>
  <c r="F103" i="38"/>
  <c r="G103" i="38"/>
  <c r="H103" i="38"/>
  <c r="I103" i="38"/>
  <c r="J103" i="38"/>
  <c r="K103" i="38"/>
  <c r="L103" i="38"/>
  <c r="M103" i="38"/>
  <c r="N103" i="38"/>
  <c r="O103" i="38"/>
  <c r="P103" i="38"/>
  <c r="B104" i="38"/>
  <c r="C104" i="38"/>
  <c r="D104" i="38"/>
  <c r="E104" i="38"/>
  <c r="F104" i="38"/>
  <c r="G104" i="38"/>
  <c r="H104" i="38"/>
  <c r="I104" i="38"/>
  <c r="J104" i="38"/>
  <c r="K104" i="38"/>
  <c r="L104" i="38"/>
  <c r="M104" i="38"/>
  <c r="N104" i="38"/>
  <c r="O104" i="38"/>
  <c r="P104" i="38"/>
  <c r="B105" i="38"/>
  <c r="C105" i="38"/>
  <c r="D105" i="38"/>
  <c r="E105" i="38"/>
  <c r="F105" i="38"/>
  <c r="G105" i="38"/>
  <c r="H105" i="38"/>
  <c r="I105" i="38"/>
  <c r="J105" i="38"/>
  <c r="K105" i="38"/>
  <c r="L105" i="38"/>
  <c r="M105" i="38"/>
  <c r="N105" i="38"/>
  <c r="O105" i="38"/>
  <c r="P105" i="38"/>
  <c r="G106" i="38"/>
  <c r="H106" i="38"/>
  <c r="I106" i="38"/>
  <c r="K106" i="38"/>
  <c r="L106" i="38"/>
  <c r="B107" i="38"/>
  <c r="C107" i="38"/>
  <c r="D107" i="38"/>
  <c r="E107" i="38"/>
  <c r="F107" i="38"/>
  <c r="G107" i="38"/>
  <c r="H107" i="38"/>
  <c r="I107" i="38"/>
  <c r="J107" i="38"/>
  <c r="K107" i="38"/>
  <c r="L107" i="38"/>
  <c r="M107" i="38"/>
  <c r="N107" i="38"/>
  <c r="O107" i="38"/>
  <c r="P107" i="38"/>
  <c r="B108" i="38"/>
  <c r="C108" i="38"/>
  <c r="D108" i="38"/>
  <c r="E108" i="38"/>
  <c r="F108" i="38"/>
  <c r="G108" i="38"/>
  <c r="H108" i="38"/>
  <c r="I108" i="38"/>
  <c r="J108" i="38"/>
  <c r="K108" i="38"/>
  <c r="L108" i="38"/>
  <c r="M108" i="38"/>
  <c r="N108" i="38"/>
  <c r="O108" i="38"/>
  <c r="P108" i="38"/>
  <c r="B109" i="38"/>
  <c r="C109" i="38"/>
  <c r="D109" i="38"/>
  <c r="E109" i="38"/>
  <c r="F109" i="38"/>
  <c r="G109" i="38"/>
  <c r="H109" i="38"/>
  <c r="I109" i="38"/>
  <c r="J109" i="38"/>
  <c r="K109" i="38"/>
  <c r="L109" i="38"/>
  <c r="M109" i="38"/>
  <c r="N109" i="38"/>
  <c r="O109" i="38"/>
  <c r="P109" i="38"/>
  <c r="B110" i="38"/>
  <c r="C110" i="38"/>
  <c r="D110" i="38"/>
  <c r="E110" i="38"/>
  <c r="F110" i="38"/>
  <c r="G110" i="38"/>
  <c r="H110" i="38"/>
  <c r="I110" i="38"/>
  <c r="J110" i="38"/>
  <c r="K110" i="38"/>
  <c r="L110" i="38"/>
  <c r="M110" i="38"/>
  <c r="N110" i="38"/>
  <c r="O110" i="38"/>
  <c r="P110" i="38"/>
  <c r="B111" i="38"/>
  <c r="C111" i="38"/>
  <c r="D111" i="38"/>
  <c r="E111" i="38"/>
  <c r="F111" i="38"/>
  <c r="G111" i="38"/>
  <c r="H111" i="38"/>
  <c r="I111" i="38"/>
  <c r="J111" i="38"/>
  <c r="K111" i="38"/>
  <c r="L111" i="38"/>
  <c r="M111" i="38"/>
  <c r="N111" i="38"/>
  <c r="O111" i="38"/>
  <c r="P111" i="38"/>
  <c r="B112" i="38"/>
  <c r="C112" i="38"/>
  <c r="D112" i="38"/>
  <c r="E112" i="38"/>
  <c r="F112" i="38"/>
  <c r="G112" i="38"/>
  <c r="H112" i="38"/>
  <c r="I112" i="38"/>
  <c r="J112" i="38"/>
  <c r="K112" i="38"/>
  <c r="L112" i="38"/>
  <c r="M112" i="38"/>
  <c r="N112" i="38"/>
  <c r="O112" i="38"/>
  <c r="P112" i="38"/>
  <c r="B113" i="38"/>
  <c r="C113" i="38"/>
  <c r="D113" i="38"/>
  <c r="E113" i="38"/>
  <c r="F113" i="38"/>
  <c r="G113" i="38"/>
  <c r="H113" i="38"/>
  <c r="I113" i="38"/>
  <c r="J113" i="38"/>
  <c r="K113" i="38"/>
  <c r="L113" i="38"/>
  <c r="M113" i="38"/>
  <c r="N113" i="38"/>
  <c r="O113" i="38"/>
  <c r="P113" i="38"/>
  <c r="B114" i="38"/>
  <c r="C114" i="38"/>
  <c r="D114" i="38"/>
  <c r="E114" i="38"/>
  <c r="F114" i="38"/>
  <c r="G114" i="38"/>
  <c r="H114" i="38"/>
  <c r="I114" i="38"/>
  <c r="J114" i="38"/>
  <c r="K114" i="38"/>
  <c r="L114" i="38"/>
  <c r="M114" i="38"/>
  <c r="N114" i="38"/>
  <c r="O114" i="38"/>
  <c r="P114" i="38"/>
  <c r="B115" i="38"/>
  <c r="C115" i="38"/>
  <c r="D115" i="38"/>
  <c r="E115" i="38"/>
  <c r="F115" i="38"/>
  <c r="G115" i="38"/>
  <c r="H115" i="38"/>
  <c r="I115" i="38"/>
  <c r="J115" i="38"/>
  <c r="K115" i="38"/>
  <c r="L115" i="38"/>
  <c r="M115" i="38"/>
  <c r="N115" i="38"/>
  <c r="O115" i="38"/>
  <c r="P115" i="38"/>
  <c r="B116" i="38"/>
  <c r="C116" i="38"/>
  <c r="D116" i="38"/>
  <c r="E116" i="38"/>
  <c r="F116" i="38"/>
  <c r="G116" i="38"/>
  <c r="H116" i="38"/>
  <c r="I116" i="38"/>
  <c r="J116" i="38"/>
  <c r="K116" i="38"/>
  <c r="L116" i="38"/>
  <c r="M116" i="38"/>
  <c r="N116" i="38"/>
  <c r="O116" i="38"/>
  <c r="P116" i="38"/>
  <c r="C117" i="38"/>
  <c r="E117" i="38"/>
  <c r="I117" i="38"/>
  <c r="J117" i="38"/>
  <c r="K117" i="38"/>
  <c r="L117" i="38"/>
  <c r="M117" i="38"/>
  <c r="N117" i="38"/>
  <c r="B118" i="38"/>
  <c r="C118" i="38"/>
  <c r="D118" i="38"/>
  <c r="E118" i="38"/>
  <c r="F118" i="38"/>
  <c r="G118" i="38"/>
  <c r="H118" i="38"/>
  <c r="I118" i="38"/>
  <c r="J118" i="38"/>
  <c r="K118" i="38"/>
  <c r="L118" i="38"/>
  <c r="M118" i="38"/>
  <c r="N118" i="38"/>
  <c r="O118" i="38"/>
  <c r="P118" i="38"/>
  <c r="D119" i="38"/>
  <c r="F119" i="38"/>
  <c r="C5" i="38"/>
  <c r="AK5" i="38" s="1"/>
  <c r="D5" i="38"/>
  <c r="F5" i="38"/>
  <c r="G5" i="38"/>
  <c r="AF22" i="1"/>
  <c r="F23" i="1"/>
  <c r="AF23" i="1" s="1"/>
  <c r="AF24" i="1"/>
  <c r="AF34" i="1"/>
  <c r="AF35" i="1"/>
  <c r="AF36" i="1"/>
  <c r="AF37" i="1"/>
  <c r="AF38" i="1"/>
  <c r="AF39" i="1"/>
  <c r="AF50" i="1"/>
  <c r="AF58" i="1"/>
  <c r="AF59" i="1"/>
  <c r="AF60" i="1"/>
  <c r="AF61" i="1"/>
  <c r="F62" i="1"/>
  <c r="AF62" i="1" s="1"/>
  <c r="AF68" i="1"/>
  <c r="AF70" i="1"/>
  <c r="AF72" i="1"/>
  <c r="AF75" i="1"/>
  <c r="AF77" i="1"/>
  <c r="AF86" i="1"/>
  <c r="AF99" i="1"/>
  <c r="AF102" i="1"/>
  <c r="AF103" i="1"/>
  <c r="AF104" i="1"/>
  <c r="AF105" i="1"/>
  <c r="AF109" i="1"/>
  <c r="AF110" i="1"/>
  <c r="AF112" i="1"/>
  <c r="AF113" i="1"/>
  <c r="AF114" i="1"/>
  <c r="AF115" i="1"/>
  <c r="AF116" i="1"/>
  <c r="AF117" i="1"/>
  <c r="AF119" i="1"/>
  <c r="AF122" i="1"/>
  <c r="AF123" i="1"/>
  <c r="F125" i="1"/>
  <c r="AF125" i="1"/>
  <c r="AF126" i="1"/>
  <c r="AF127" i="1"/>
  <c r="AF128" i="1"/>
  <c r="Q16" i="1"/>
  <c r="R16" i="1"/>
  <c r="S16" i="1"/>
  <c r="T16" i="1"/>
  <c r="U16" i="1"/>
  <c r="V16" i="1"/>
  <c r="W16" i="1"/>
  <c r="X16" i="1"/>
  <c r="Y16" i="1"/>
  <c r="Z16" i="1"/>
  <c r="AA16" i="1"/>
  <c r="AB16" i="1"/>
  <c r="AD16" i="1"/>
  <c r="P16" i="1"/>
  <c r="T46" i="17"/>
  <c r="T47" i="17"/>
  <c r="T48" i="17"/>
  <c r="T49" i="17"/>
  <c r="T50" i="17"/>
  <c r="T51" i="17"/>
  <c r="T52" i="17"/>
  <c r="T76" i="17"/>
  <c r="T77" i="17"/>
  <c r="T78" i="17"/>
  <c r="T79" i="17"/>
  <c r="T80" i="17"/>
  <c r="T81" i="17"/>
  <c r="T82" i="17"/>
  <c r="T83" i="17"/>
  <c r="T84" i="17"/>
  <c r="T85" i="17"/>
  <c r="T87" i="17"/>
  <c r="T88" i="17"/>
  <c r="T89" i="17"/>
  <c r="T90" i="17"/>
  <c r="T99" i="17"/>
  <c r="T100" i="17"/>
  <c r="T101" i="17"/>
  <c r="T102" i="17"/>
  <c r="T103" i="17"/>
  <c r="T104" i="17"/>
  <c r="T105" i="17"/>
  <c r="T106" i="17"/>
  <c r="T107" i="17"/>
  <c r="T109" i="17"/>
  <c r="T111" i="17"/>
  <c r="T112" i="17"/>
  <c r="T113" i="17"/>
  <c r="T114" i="17"/>
  <c r="T115" i="17"/>
  <c r="T116" i="17"/>
  <c r="T117" i="17"/>
  <c r="T118" i="17"/>
  <c r="F8" i="1"/>
  <c r="C2" i="15"/>
  <c r="C3" i="15"/>
  <c r="AE131" i="7" l="1"/>
  <c r="G45" i="31"/>
  <c r="G56" i="31" s="1"/>
  <c r="AH84" i="38"/>
  <c r="AH85" i="38"/>
  <c r="AH73" i="38"/>
  <c r="Q45" i="38"/>
  <c r="Q46" i="38"/>
  <c r="K84" i="38"/>
  <c r="AS84" i="38" s="1"/>
  <c r="M121" i="17"/>
  <c r="P52" i="31" a="1"/>
  <c r="P52" i="31" s="1"/>
  <c r="Q52" i="31"/>
  <c r="H84" i="38"/>
  <c r="H119" i="38"/>
  <c r="I84" i="38"/>
  <c r="Q85" i="38"/>
  <c r="Q51" i="31"/>
  <c r="P51" i="31" a="1"/>
  <c r="P51" i="31" s="1"/>
  <c r="I119" i="38"/>
  <c r="N84" i="38"/>
  <c r="AV84" i="38" s="1"/>
  <c r="P121" i="17"/>
  <c r="N119" i="38" s="1"/>
  <c r="M84" i="38"/>
  <c r="AU84" i="38" s="1"/>
  <c r="O121" i="17"/>
  <c r="M119" i="38" s="1"/>
  <c r="F106" i="38"/>
  <c r="AH74" i="38"/>
  <c r="AK95" i="38"/>
  <c r="AH95" i="38"/>
  <c r="AJ107" i="38"/>
  <c r="AH107" i="38"/>
  <c r="AF131" i="30"/>
  <c r="AM45" i="38"/>
  <c r="AH45" i="38"/>
  <c r="AL44" i="38"/>
  <c r="AH44" i="38"/>
  <c r="AL28" i="38"/>
  <c r="AH28" i="38"/>
  <c r="AH22" i="38"/>
  <c r="AE131" i="27"/>
  <c r="L45" i="31"/>
  <c r="L56" i="31" s="1"/>
  <c r="S7" i="17"/>
  <c r="L28" i="38"/>
  <c r="Q28" i="38" s="1"/>
  <c r="N121" i="17"/>
  <c r="S75" i="17"/>
  <c r="E121" i="17"/>
  <c r="O84" i="38"/>
  <c r="Q121" i="17"/>
  <c r="L121" i="17"/>
  <c r="G84" i="38"/>
  <c r="I121" i="17"/>
  <c r="S86" i="17"/>
  <c r="S97" i="17"/>
  <c r="G121" i="17"/>
  <c r="Q107" i="38"/>
  <c r="Q49" i="31"/>
  <c r="P49" i="31" a="1"/>
  <c r="P49" i="31" s="1"/>
  <c r="S108" i="17"/>
  <c r="D121" i="17"/>
  <c r="P28" i="38"/>
  <c r="AX28" i="38" s="1"/>
  <c r="AE131" i="1"/>
  <c r="D45" i="31"/>
  <c r="D56" i="31" s="1"/>
  <c r="Y16" i="29"/>
  <c r="Y16" i="5"/>
  <c r="Y16" i="27"/>
  <c r="Z16" i="30"/>
  <c r="Y16" i="28"/>
  <c r="Y16" i="21"/>
  <c r="Y16" i="7"/>
  <c r="Y16" i="22"/>
  <c r="Y16" i="20"/>
  <c r="Y16" i="6"/>
  <c r="AH9" i="38"/>
  <c r="AH7" i="38"/>
  <c r="AH6" i="38"/>
  <c r="AH8" i="38"/>
  <c r="AH5" i="38"/>
  <c r="AJ91" i="38"/>
  <c r="AK60" i="38"/>
  <c r="AK92" i="38"/>
  <c r="AK109" i="38"/>
  <c r="AJ108" i="38"/>
  <c r="AK93" i="38"/>
  <c r="AK77" i="38"/>
  <c r="AJ76" i="38"/>
  <c r="AX26" i="38"/>
  <c r="AW25" i="38"/>
  <c r="AV24" i="38"/>
  <c r="AU23" i="38"/>
  <c r="AT22" i="38"/>
  <c r="AS21" i="38"/>
  <c r="AR20" i="38"/>
  <c r="AQ19" i="38"/>
  <c r="AP18" i="38"/>
  <c r="AO17" i="38"/>
  <c r="AN16" i="38"/>
  <c r="AM15" i="38"/>
  <c r="AL14" i="38"/>
  <c r="AK13" i="38"/>
  <c r="AX10" i="38"/>
  <c r="AW9" i="38"/>
  <c r="AV8" i="38"/>
  <c r="AU7" i="38"/>
  <c r="AT6" i="38"/>
  <c r="AK110" i="38"/>
  <c r="AL114" i="38"/>
  <c r="AK113" i="38"/>
  <c r="AJ112" i="38"/>
  <c r="AK49" i="38"/>
  <c r="AJ48" i="38"/>
  <c r="AK33" i="38"/>
  <c r="AJ32" i="38"/>
  <c r="AU27" i="38"/>
  <c r="AT26" i="38"/>
  <c r="AS25" i="38"/>
  <c r="AR24" i="38"/>
  <c r="AQ23" i="38"/>
  <c r="AP22" i="38"/>
  <c r="AO21" i="38"/>
  <c r="AN20" i="38"/>
  <c r="AM19" i="38"/>
  <c r="AL18" i="38"/>
  <c r="AK17" i="38"/>
  <c r="AJ16" i="38"/>
  <c r="AX14" i="38"/>
  <c r="AW13" i="38"/>
  <c r="AV12" i="38"/>
  <c r="AU11" i="38"/>
  <c r="AT10" i="38"/>
  <c r="AS9" i="38"/>
  <c r="AR8" i="38"/>
  <c r="AQ7" i="38"/>
  <c r="AP6" i="38"/>
  <c r="B84" i="38"/>
  <c r="AJ84" i="38" s="1"/>
  <c r="AK114" i="38"/>
  <c r="AJ113" i="38"/>
  <c r="AK66" i="38"/>
  <c r="AJ65" i="38"/>
  <c r="AK50" i="38"/>
  <c r="AJ49" i="38"/>
  <c r="AV45" i="38"/>
  <c r="AP39" i="38"/>
  <c r="AK34" i="38"/>
  <c r="AJ33" i="38"/>
  <c r="AT27" i="38"/>
  <c r="AS26" i="38"/>
  <c r="AR25" i="38"/>
  <c r="AQ24" i="38"/>
  <c r="AP23" i="38"/>
  <c r="AO22" i="38"/>
  <c r="AN21" i="38"/>
  <c r="AM20" i="38"/>
  <c r="AL19" i="38"/>
  <c r="AK18" i="38"/>
  <c r="AJ17" i="38"/>
  <c r="AX15" i="38"/>
  <c r="AW14" i="38"/>
  <c r="AV13" i="38"/>
  <c r="AU12" i="38"/>
  <c r="AT11" i="38"/>
  <c r="AS10" i="38"/>
  <c r="AR9" i="38"/>
  <c r="AQ8" i="38"/>
  <c r="AP7" i="38"/>
  <c r="AO6" i="38"/>
  <c r="S30" i="17"/>
  <c r="B95" i="38"/>
  <c r="AK115" i="38"/>
  <c r="AJ114" i="38"/>
  <c r="AK67" i="38"/>
  <c r="AJ66" i="38"/>
  <c r="AM118" i="38"/>
  <c r="AK116" i="38"/>
  <c r="AJ115" i="38"/>
  <c r="AV111" i="38"/>
  <c r="AT109" i="38"/>
  <c r="AS108" i="38"/>
  <c r="AR107" i="38"/>
  <c r="AR91" i="38"/>
  <c r="AQ90" i="38"/>
  <c r="AN87" i="38"/>
  <c r="AM86" i="38"/>
  <c r="AK68" i="38"/>
  <c r="AJ67" i="38"/>
  <c r="AR27" i="38"/>
  <c r="AQ26" i="38"/>
  <c r="AP25" i="38"/>
  <c r="AO24" i="38"/>
  <c r="AN23" i="38"/>
  <c r="AM22" i="38"/>
  <c r="AL21" i="38"/>
  <c r="AJ19" i="38"/>
  <c r="AX17" i="38"/>
  <c r="AW16" i="38"/>
  <c r="AV15" i="38"/>
  <c r="AU14" i="38"/>
  <c r="AT13" i="38"/>
  <c r="AS12" i="38"/>
  <c r="AR11" i="38"/>
  <c r="AQ10" i="38"/>
  <c r="AP9" i="38"/>
  <c r="AO8" i="38"/>
  <c r="AN7" i="38"/>
  <c r="AM6" i="38"/>
  <c r="AK117" i="38"/>
  <c r="AJ116" i="38"/>
  <c r="AU111" i="38"/>
  <c r="AS109" i="38"/>
  <c r="AR108" i="38"/>
  <c r="AK85" i="38"/>
  <c r="AK69" i="38"/>
  <c r="AJ68" i="38"/>
  <c r="AQ27" i="38"/>
  <c r="AP26" i="38"/>
  <c r="AO25" i="38"/>
  <c r="AN24" i="38"/>
  <c r="AM23" i="38"/>
  <c r="AL22" i="38"/>
  <c r="AK21" i="38"/>
  <c r="AJ20" i="38"/>
  <c r="AX18" i="38"/>
  <c r="AW17" i="38"/>
  <c r="AV16" i="38"/>
  <c r="AU15" i="38"/>
  <c r="AT14" i="38"/>
  <c r="AS13" i="38"/>
  <c r="AR12" i="38"/>
  <c r="AQ11" i="38"/>
  <c r="AP10" i="38"/>
  <c r="AO9" i="38"/>
  <c r="AN8" i="38"/>
  <c r="AM7" i="38"/>
  <c r="AL6" i="38"/>
  <c r="B106" i="38"/>
  <c r="Q106" i="38" s="1"/>
  <c r="B117" i="38"/>
  <c r="AX116" i="38"/>
  <c r="AW115" i="38"/>
  <c r="AV114" i="38"/>
  <c r="AU113" i="38"/>
  <c r="AT112" i="38"/>
  <c r="AS111" i="38"/>
  <c r="AR110" i="38"/>
  <c r="AQ109" i="38"/>
  <c r="AP108" i="38"/>
  <c r="AO107" i="38"/>
  <c r="AU83" i="38"/>
  <c r="AT82" i="38"/>
  <c r="AS81" i="38"/>
  <c r="AR80" i="38"/>
  <c r="AQ79" i="38"/>
  <c r="AP78" i="38"/>
  <c r="AO77" i="38"/>
  <c r="AN76" i="38"/>
  <c r="AM75" i="38"/>
  <c r="AL74" i="38"/>
  <c r="AJ79" i="38"/>
  <c r="AJ80" i="38"/>
  <c r="AT59" i="38"/>
  <c r="AQ105" i="38"/>
  <c r="AJ82" i="38"/>
  <c r="AO39" i="38"/>
  <c r="AW31" i="38"/>
  <c r="AL117" i="38"/>
  <c r="AQ106" i="38"/>
  <c r="AP105" i="38"/>
  <c r="AL101" i="38"/>
  <c r="AK100" i="38"/>
  <c r="AJ99" i="38"/>
  <c r="AX97" i="38"/>
  <c r="AK84" i="38"/>
  <c r="AJ83" i="38"/>
  <c r="AX81" i="38"/>
  <c r="AW80" i="38"/>
  <c r="AR59" i="38"/>
  <c r="AK52" i="38"/>
  <c r="AK36" i="38"/>
  <c r="AJ35" i="38"/>
  <c r="AM5" i="38"/>
  <c r="AL81" i="38"/>
  <c r="AK98" i="38"/>
  <c r="AK82" i="38"/>
  <c r="AX96" i="38"/>
  <c r="AX32" i="38"/>
  <c r="AO105" i="38"/>
  <c r="AL102" i="38"/>
  <c r="AK101" i="38"/>
  <c r="AJ100" i="38"/>
  <c r="AK79" i="38"/>
  <c r="AN83" i="38"/>
  <c r="AJ34" i="38"/>
  <c r="AO81" i="38"/>
  <c r="AJ62" i="38"/>
  <c r="AK96" i="38"/>
  <c r="AX77" i="38"/>
  <c r="AU58" i="38"/>
  <c r="AQ54" i="38"/>
  <c r="AJ98" i="38"/>
  <c r="AJ50" i="38"/>
  <c r="AK61" i="38"/>
  <c r="AK78" i="38"/>
  <c r="AK62" i="38"/>
  <c r="AJ78" i="38"/>
  <c r="AK81" i="38"/>
  <c r="AJ97" i="38"/>
  <c r="AK35" i="38"/>
  <c r="AV58" i="38"/>
  <c r="AK80" i="38"/>
  <c r="AK97" i="38"/>
  <c r="AR105" i="38"/>
  <c r="AJ81" i="38"/>
  <c r="AK99" i="38"/>
  <c r="AK83" i="38"/>
  <c r="AW47" i="38"/>
  <c r="AK53" i="38"/>
  <c r="AJ52" i="38"/>
  <c r="AK37" i="38"/>
  <c r="AJ36" i="38"/>
  <c r="AL5" i="38"/>
  <c r="AK118" i="38"/>
  <c r="AJ117" i="38"/>
  <c r="AX115" i="38"/>
  <c r="AW114" i="38"/>
  <c r="AV113" i="38"/>
  <c r="AR109" i="38"/>
  <c r="AP107" i="38"/>
  <c r="AO106" i="38"/>
  <c r="AN105" i="38"/>
  <c r="AK102" i="38"/>
  <c r="AJ101" i="38"/>
  <c r="AP91" i="38"/>
  <c r="AM88" i="38"/>
  <c r="AK86" i="38"/>
  <c r="AK70" i="38"/>
  <c r="AJ69" i="38"/>
  <c r="AQ60" i="38"/>
  <c r="AK54" i="38"/>
  <c r="AJ53" i="38"/>
  <c r="AK38" i="38"/>
  <c r="AJ37" i="38"/>
  <c r="AP27" i="38"/>
  <c r="AO26" i="38"/>
  <c r="AN25" i="38"/>
  <c r="AM24" i="38"/>
  <c r="AL23" i="38"/>
  <c r="AK22" i="38"/>
  <c r="AJ21" i="38"/>
  <c r="AY21" i="38" s="1"/>
  <c r="AX19" i="38"/>
  <c r="AW18" i="38"/>
  <c r="AV17" i="38"/>
  <c r="AU16" i="38"/>
  <c r="AT15" i="38"/>
  <c r="AS14" i="38"/>
  <c r="AR13" i="38"/>
  <c r="AQ12" i="38"/>
  <c r="AP11" i="38"/>
  <c r="AO10" i="38"/>
  <c r="AN9" i="38"/>
  <c r="AM8" i="38"/>
  <c r="AL7" i="38"/>
  <c r="AK6" i="38"/>
  <c r="AJ118" i="38"/>
  <c r="AN106" i="38"/>
  <c r="AM105" i="38"/>
  <c r="AL104" i="38"/>
  <c r="AK103" i="38"/>
  <c r="AJ102" i="38"/>
  <c r="AX100" i="38"/>
  <c r="AK87" i="38"/>
  <c r="AJ86" i="38"/>
  <c r="AK71" i="38"/>
  <c r="AJ70" i="38"/>
  <c r="AK55" i="38"/>
  <c r="AJ54" i="38"/>
  <c r="AK39" i="38"/>
  <c r="AJ38" i="38"/>
  <c r="AO27" i="38"/>
  <c r="AN26" i="38"/>
  <c r="AM25" i="38"/>
  <c r="AL24" i="38"/>
  <c r="AK23" i="38"/>
  <c r="AJ22" i="38"/>
  <c r="AX20" i="38"/>
  <c r="AW19" i="38"/>
  <c r="AV18" i="38"/>
  <c r="AU17" i="38"/>
  <c r="AT16" i="38"/>
  <c r="AS15" i="38"/>
  <c r="AR14" i="38"/>
  <c r="AQ13" i="38"/>
  <c r="AP12" i="38"/>
  <c r="AO11" i="38"/>
  <c r="AN10" i="38"/>
  <c r="AM9" i="38"/>
  <c r="AL8" i="38"/>
  <c r="AK7" i="38"/>
  <c r="AJ6" i="38"/>
  <c r="AV115" i="38"/>
  <c r="AU114" i="38"/>
  <c r="AT113" i="38"/>
  <c r="AS112" i="38"/>
  <c r="AR111" i="38"/>
  <c r="AQ110" i="38"/>
  <c r="AP109" i="38"/>
  <c r="AO108" i="38"/>
  <c r="AN107" i="38"/>
  <c r="AL105" i="38"/>
  <c r="AK104" i="38"/>
  <c r="AJ103" i="38"/>
  <c r="AX101" i="38"/>
  <c r="AK88" i="38"/>
  <c r="AX85" i="38"/>
  <c r="AU82" i="38"/>
  <c r="AP77" i="38"/>
  <c r="AN75" i="38"/>
  <c r="AK72" i="38"/>
  <c r="AJ71" i="38"/>
  <c r="AT65" i="38"/>
  <c r="AP61" i="38"/>
  <c r="AO60" i="38"/>
  <c r="AK56" i="38"/>
  <c r="AJ55" i="38"/>
  <c r="AK40" i="38"/>
  <c r="AJ39" i="38"/>
  <c r="AN27" i="38"/>
  <c r="AM26" i="38"/>
  <c r="AL25" i="38"/>
  <c r="AK24" i="38"/>
  <c r="AJ23" i="38"/>
  <c r="AX21" i="38"/>
  <c r="AW20" i="38"/>
  <c r="AV19" i="38"/>
  <c r="AU18" i="38"/>
  <c r="AT17" i="38"/>
  <c r="AS16" i="38"/>
  <c r="AR15" i="38"/>
  <c r="AQ14" i="38"/>
  <c r="AP13" i="38"/>
  <c r="AO12" i="38"/>
  <c r="AN11" i="38"/>
  <c r="AM10" i="38"/>
  <c r="AL9" i="38"/>
  <c r="AK8" i="38"/>
  <c r="AX118" i="38"/>
  <c r="AW117" i="38"/>
  <c r="AU115" i="38"/>
  <c r="AT114" i="38"/>
  <c r="AS113" i="38"/>
  <c r="AR112" i="38"/>
  <c r="AQ111" i="38"/>
  <c r="AO109" i="38"/>
  <c r="AK105" i="38"/>
  <c r="AX102" i="38"/>
  <c r="AW101" i="38"/>
  <c r="AU99" i="38"/>
  <c r="AT98" i="38"/>
  <c r="AS97" i="38"/>
  <c r="AR96" i="38"/>
  <c r="AQ95" i="38"/>
  <c r="AP94" i="38"/>
  <c r="AO93" i="38"/>
  <c r="AN92" i="38"/>
  <c r="AM91" i="38"/>
  <c r="AL90" i="38"/>
  <c r="AK89" i="38"/>
  <c r="AJ88" i="38"/>
  <c r="AX86" i="38"/>
  <c r="AW85" i="38"/>
  <c r="AX70" i="38"/>
  <c r="AW69" i="38"/>
  <c r="AV68" i="38"/>
  <c r="AU67" i="38"/>
  <c r="AT66" i="38"/>
  <c r="AS65" i="38"/>
  <c r="AR64" i="38"/>
  <c r="AQ63" i="38"/>
  <c r="AO61" i="38"/>
  <c r="AN60" i="38"/>
  <c r="AM59" i="38"/>
  <c r="AL58" i="38"/>
  <c r="AK57" i="38"/>
  <c r="AX54" i="38"/>
  <c r="AW53" i="38"/>
  <c r="AV52" i="38"/>
  <c r="AT50" i="38"/>
  <c r="AS49" i="38"/>
  <c r="AR48" i="38"/>
  <c r="AQ47" i="38"/>
  <c r="AP46" i="38"/>
  <c r="AO45" i="38"/>
  <c r="AN44" i="38"/>
  <c r="AM43" i="38"/>
  <c r="AL42" i="38"/>
  <c r="AK41" i="38"/>
  <c r="AX38" i="38"/>
  <c r="AW37" i="38"/>
  <c r="AV36" i="38"/>
  <c r="AT34" i="38"/>
  <c r="AS33" i="38"/>
  <c r="AR32" i="38"/>
  <c r="AQ31" i="38"/>
  <c r="AP30" i="38"/>
  <c r="AO29" i="38"/>
  <c r="AM27" i="38"/>
  <c r="AL26" i="38"/>
  <c r="AK25" i="38"/>
  <c r="AX22" i="38"/>
  <c r="AW21" i="38"/>
  <c r="AV20" i="38"/>
  <c r="AU19" i="38"/>
  <c r="AT18" i="38"/>
  <c r="AS17" i="38"/>
  <c r="AR16" i="38"/>
  <c r="AQ15" i="38"/>
  <c r="AP14" i="38"/>
  <c r="AO13" i="38"/>
  <c r="AN12" i="38"/>
  <c r="AM11" i="38"/>
  <c r="AL10" i="38"/>
  <c r="AK9" i="38"/>
  <c r="AX6" i="38"/>
  <c r="AK90" i="38"/>
  <c r="AM76" i="38"/>
  <c r="AK74" i="38"/>
  <c r="AU68" i="38"/>
  <c r="AR65" i="38"/>
  <c r="AK42" i="38"/>
  <c r="AV37" i="38"/>
  <c r="AL27" i="38"/>
  <c r="AK26" i="38"/>
  <c r="AJ25" i="38"/>
  <c r="AX23" i="38"/>
  <c r="AW22" i="38"/>
  <c r="AV21" i="38"/>
  <c r="AU20" i="38"/>
  <c r="AT19" i="38"/>
  <c r="AS18" i="38"/>
  <c r="AR17" i="38"/>
  <c r="AQ16" i="38"/>
  <c r="AP15" i="38"/>
  <c r="AO14" i="38"/>
  <c r="AN13" i="38"/>
  <c r="AM12" i="38"/>
  <c r="AL11" i="38"/>
  <c r="AK10" i="38"/>
  <c r="AJ9" i="38"/>
  <c r="AX7" i="38"/>
  <c r="AW6" i="38"/>
  <c r="AJ7" i="38"/>
  <c r="B5" i="38"/>
  <c r="Q5" i="38" s="1"/>
  <c r="AF27" i="1"/>
  <c r="F17" i="1"/>
  <c r="AF17" i="1" s="1"/>
  <c r="AF21" i="1"/>
  <c r="AK20" i="38"/>
  <c r="F116" i="30"/>
  <c r="F84" i="29"/>
  <c r="F18" i="29"/>
  <c r="F52" i="29"/>
  <c r="F99" i="29"/>
  <c r="F84" i="28"/>
  <c r="F116" i="28"/>
  <c r="F18" i="28"/>
  <c r="F66" i="27"/>
  <c r="F108" i="27"/>
  <c r="F84" i="27"/>
  <c r="F130" i="27"/>
  <c r="F130" i="22"/>
  <c r="F55" i="22"/>
  <c r="F119" i="22"/>
  <c r="AS5" i="38"/>
  <c r="F86" i="21"/>
  <c r="F116" i="21"/>
  <c r="F84" i="21"/>
  <c r="F20" i="20"/>
  <c r="F84" i="20"/>
  <c r="AG119" i="38"/>
  <c r="F52" i="20"/>
  <c r="F100" i="20"/>
  <c r="AN104" i="38"/>
  <c r="AM103" i="38"/>
  <c r="AV96" i="38"/>
  <c r="F64" i="19"/>
  <c r="AR84" i="38"/>
  <c r="AX58" i="38"/>
  <c r="AR52" i="38"/>
  <c r="AF119" i="38"/>
  <c r="AX61" i="38"/>
  <c r="AS56" i="38"/>
  <c r="F130" i="7"/>
  <c r="AS52" i="38"/>
  <c r="F119" i="6"/>
  <c r="AO46" i="38"/>
  <c r="AT35" i="38"/>
  <c r="AP31" i="38"/>
  <c r="AR5" i="38"/>
  <c r="AN5" i="38"/>
  <c r="F119" i="19"/>
  <c r="F86" i="19"/>
  <c r="AW58" i="38"/>
  <c r="F84" i="19"/>
  <c r="AQ84" i="38"/>
  <c r="AP104" i="38"/>
  <c r="AO103" i="38"/>
  <c r="AN102" i="38"/>
  <c r="AM101" i="38"/>
  <c r="F130" i="19"/>
  <c r="AQ52" i="38"/>
  <c r="F116" i="19"/>
  <c r="F97" i="19"/>
  <c r="AW95" i="38"/>
  <c r="AX112" i="38"/>
  <c r="AV110" i="38"/>
  <c r="AE119" i="38"/>
  <c r="AU100" i="38"/>
  <c r="AR72" i="38"/>
  <c r="AO69" i="38"/>
  <c r="AM67" i="38"/>
  <c r="AD119" i="38"/>
  <c r="AW111" i="38"/>
  <c r="AW113" i="38"/>
  <c r="AV112" i="38"/>
  <c r="AT110" i="38"/>
  <c r="AV94" i="38"/>
  <c r="AU93" i="38"/>
  <c r="AT92" i="38"/>
  <c r="AU109" i="38"/>
  <c r="AU94" i="38"/>
  <c r="AT93" i="38"/>
  <c r="AS92" i="38"/>
  <c r="AP89" i="38"/>
  <c r="AO88" i="38"/>
  <c r="AL85" i="38"/>
  <c r="AQ91" i="38"/>
  <c r="F119" i="7"/>
  <c r="AT94" i="38"/>
  <c r="AR92" i="38"/>
  <c r="AX47" i="38"/>
  <c r="AT43" i="38"/>
  <c r="AN37" i="38"/>
  <c r="AV29" i="38"/>
  <c r="AU116" i="38"/>
  <c r="AM108" i="38"/>
  <c r="AT105" i="38"/>
  <c r="AS104" i="38"/>
  <c r="AR103" i="38"/>
  <c r="AN81" i="38"/>
  <c r="AX75" i="38"/>
  <c r="AU45" i="38"/>
  <c r="AS43" i="38"/>
  <c r="AP40" i="38"/>
  <c r="AM37" i="38"/>
  <c r="AU29" i="38"/>
  <c r="F52" i="7"/>
  <c r="AS93" i="38"/>
  <c r="AV117" i="38"/>
  <c r="AQ104" i="38"/>
  <c r="AP103" i="38"/>
  <c r="AO102" i="38"/>
  <c r="AL91" i="38"/>
  <c r="AX87" i="38"/>
  <c r="AU74" i="38"/>
  <c r="AQ114" i="38"/>
  <c r="AR114" i="38"/>
  <c r="AX89" i="38"/>
  <c r="AS117" i="38"/>
  <c r="AX90" i="38"/>
  <c r="AT86" i="38"/>
  <c r="AV61" i="38"/>
  <c r="AQ56" i="38"/>
  <c r="AO54" i="38"/>
  <c r="AP114" i="38"/>
  <c r="AW87" i="38"/>
  <c r="AP115" i="38"/>
  <c r="AQ67" i="38"/>
  <c r="AS116" i="38"/>
  <c r="AV87" i="38"/>
  <c r="AP67" i="38"/>
  <c r="AM64" i="38"/>
  <c r="AU117" i="38"/>
  <c r="AV89" i="38"/>
  <c r="AT89" i="38"/>
  <c r="AQ86" i="38"/>
  <c r="AN46" i="38"/>
  <c r="AW39" i="38"/>
  <c r="AS72" i="38"/>
  <c r="AN67" i="38"/>
  <c r="AM46" i="38"/>
  <c r="AX41" i="38"/>
  <c r="AR35" i="38"/>
  <c r="AN31" i="38"/>
  <c r="AS86" i="38"/>
  <c r="AW110" i="38"/>
  <c r="AT72" i="38"/>
  <c r="AO31" i="38"/>
  <c r="AX113" i="38"/>
  <c r="AW112" i="38"/>
  <c r="AU110" i="38"/>
  <c r="AW94" i="38"/>
  <c r="AV93" i="38"/>
  <c r="AR89" i="38"/>
  <c r="AO86" i="38"/>
  <c r="AN85" i="38"/>
  <c r="AN48" i="38"/>
  <c r="AW41" i="38"/>
  <c r="AQ35" i="38"/>
  <c r="AO114" i="38"/>
  <c r="AX111" i="38"/>
  <c r="AO67" i="38"/>
  <c r="AS35" i="38"/>
  <c r="AT100" i="38"/>
  <c r="AR98" i="38"/>
  <c r="AQ72" i="38"/>
  <c r="AN69" i="38"/>
  <c r="AL67" i="38"/>
  <c r="AX53" i="38"/>
  <c r="AM48" i="38"/>
  <c r="AV41" i="38"/>
  <c r="AN33" i="38"/>
  <c r="AJ64" i="38"/>
  <c r="F88" i="6"/>
  <c r="AT116" i="38"/>
  <c r="AQ115" i="38"/>
  <c r="AU86" i="38"/>
  <c r="AL48" i="38"/>
  <c r="AQ5" i="38"/>
  <c r="AP98" i="38"/>
  <c r="AO97" i="38"/>
  <c r="AN96" i="38"/>
  <c r="AT41" i="38"/>
  <c r="AR39" i="38"/>
  <c r="AT117" i="38"/>
  <c r="AP97" i="38"/>
  <c r="AW43" i="38"/>
  <c r="AP5" i="38"/>
  <c r="AO98" i="38"/>
  <c r="AN97" i="38"/>
  <c r="AM96" i="38"/>
  <c r="AN79" i="38"/>
  <c r="AT52" i="38"/>
  <c r="AC119" i="38"/>
  <c r="F116" i="6"/>
  <c r="AO5" i="38"/>
  <c r="AT111" i="38"/>
  <c r="AJ85" i="38"/>
  <c r="AS105" i="38"/>
  <c r="AP84" i="38"/>
  <c r="AT56" i="38"/>
  <c r="AW84" i="38"/>
  <c r="AJ96" i="38"/>
  <c r="AO104" i="38"/>
  <c r="AN103" i="38"/>
  <c r="AM102" i="38"/>
  <c r="AW96" i="38"/>
  <c r="AW61" i="38"/>
  <c r="AR56" i="38"/>
  <c r="AP54" i="38"/>
  <c r="AX95" i="38"/>
  <c r="AO115" i="38"/>
  <c r="AV95" i="38"/>
  <c r="AU112" i="38"/>
  <c r="AQ108" i="38"/>
  <c r="AN114" i="38"/>
  <c r="AM113" i="38"/>
  <c r="AR117" i="38"/>
  <c r="AM114" i="38"/>
  <c r="AM104" i="38"/>
  <c r="AL103" i="38"/>
  <c r="AX99" i="38"/>
  <c r="AV79" i="38"/>
  <c r="AT77" i="38"/>
  <c r="AQ74" i="38"/>
  <c r="AU35" i="38"/>
  <c r="AX110" i="38"/>
  <c r="AU89" i="38"/>
  <c r="AT61" i="38"/>
  <c r="AS60" i="38"/>
  <c r="AB119" i="38"/>
  <c r="AX106" i="38"/>
  <c r="AU95" i="38"/>
  <c r="AT95" i="38"/>
  <c r="AW82" i="38"/>
  <c r="AT79" i="38"/>
  <c r="AR77" i="38"/>
  <c r="AV100" i="38"/>
  <c r="AX94" i="38"/>
  <c r="AW93" i="38"/>
  <c r="AS89" i="38"/>
  <c r="AP86" i="38"/>
  <c r="AR61" i="38"/>
  <c r="AP59" i="38"/>
  <c r="AT28" i="38"/>
  <c r="AX117" i="38"/>
  <c r="AV51" i="38"/>
  <c r="AS28" i="38"/>
  <c r="F119" i="5"/>
  <c r="AS110" i="38"/>
  <c r="AW116" i="38"/>
  <c r="AS94" i="38"/>
  <c r="AQ92" i="38"/>
  <c r="AN89" i="38"/>
  <c r="AL50" i="38"/>
  <c r="AU43" i="38"/>
  <c r="AS41" i="38"/>
  <c r="AQ39" i="38"/>
  <c r="AO37" i="38"/>
  <c r="AW29" i="38"/>
  <c r="AW64" i="38"/>
  <c r="AR93" i="38"/>
  <c r="AV116" i="38"/>
  <c r="AP110" i="38"/>
  <c r="AN108" i="38"/>
  <c r="AM107" i="38"/>
  <c r="AU105" i="38"/>
  <c r="AT104" i="38"/>
  <c r="AS103" i="38"/>
  <c r="AN98" i="38"/>
  <c r="AM97" i="38"/>
  <c r="AM72" i="38"/>
  <c r="AW66" i="38"/>
  <c r="AV65" i="38"/>
  <c r="AU64" i="38"/>
  <c r="F52" i="5"/>
  <c r="AL89" i="38"/>
  <c r="AU5" i="38"/>
  <c r="AO72" i="38"/>
  <c r="AR104" i="38"/>
  <c r="AQ103" i="38"/>
  <c r="AP102" i="38"/>
  <c r="AM81" i="38"/>
  <c r="AX69" i="38"/>
  <c r="AU66" i="38"/>
  <c r="AS64" i="38"/>
  <c r="AT5" i="38"/>
  <c r="D106" i="38"/>
  <c r="AL34" i="38"/>
  <c r="AL107" i="38"/>
  <c r="AP62" i="38"/>
  <c r="D73" i="38"/>
  <c r="AL36" i="38"/>
  <c r="D51" i="38"/>
  <c r="AL96" i="38"/>
  <c r="AM106" i="38"/>
  <c r="AL97" i="38"/>
  <c r="AL83" i="38"/>
  <c r="AL112" i="38"/>
  <c r="AL113" i="38"/>
  <c r="AL64" i="38"/>
  <c r="AL108" i="38"/>
  <c r="AU51" i="38"/>
  <c r="AW118" i="38"/>
  <c r="AT115" i="38"/>
  <c r="AS114" i="38"/>
  <c r="AR113" i="38"/>
  <c r="AQ112" i="38"/>
  <c r="AP111" i="38"/>
  <c r="AO110" i="38"/>
  <c r="AN109" i="38"/>
  <c r="AX103" i="38"/>
  <c r="AW102" i="38"/>
  <c r="AV101" i="38"/>
  <c r="AT99" i="38"/>
  <c r="AS98" i="38"/>
  <c r="AR97" i="38"/>
  <c r="AQ96" i="38"/>
  <c r="AP95" i="38"/>
  <c r="AO94" i="38"/>
  <c r="AN93" i="38"/>
  <c r="AM92" i="38"/>
  <c r="AW86" i="38"/>
  <c r="AV85" i="38"/>
  <c r="AT83" i="38"/>
  <c r="AS82" i="38"/>
  <c r="AR81" i="38"/>
  <c r="AQ80" i="38"/>
  <c r="AP79" i="38"/>
  <c r="AO78" i="38"/>
  <c r="AN77" i="38"/>
  <c r="AL75" i="38"/>
  <c r="AX71" i="38"/>
  <c r="AW70" i="38"/>
  <c r="AV69" i="38"/>
  <c r="AT67" i="38"/>
  <c r="AS66" i="38"/>
  <c r="AQ64" i="38"/>
  <c r="AP63" i="38"/>
  <c r="AO62" i="38"/>
  <c r="AN61" i="38"/>
  <c r="AM60" i="38"/>
  <c r="AL59" i="38"/>
  <c r="AX55" i="38"/>
  <c r="AW54" i="38"/>
  <c r="AV53" i="38"/>
  <c r="AU52" i="38"/>
  <c r="AT51" i="38"/>
  <c r="AS50" i="38"/>
  <c r="AR49" i="38"/>
  <c r="AQ48" i="38"/>
  <c r="AP47" i="38"/>
  <c r="AN45" i="38"/>
  <c r="AM44" i="38"/>
  <c r="AL43" i="38"/>
  <c r="AX39" i="38"/>
  <c r="AW38" i="38"/>
  <c r="AU36" i="38"/>
  <c r="AS34" i="38"/>
  <c r="AR33" i="38"/>
  <c r="AQ32" i="38"/>
  <c r="AO30" i="38"/>
  <c r="AN29" i="38"/>
  <c r="AM28" i="38"/>
  <c r="AV118" i="38"/>
  <c r="AS115" i="38"/>
  <c r="AQ113" i="38"/>
  <c r="AP112" i="38"/>
  <c r="AO111" i="38"/>
  <c r="AN110" i="38"/>
  <c r="AM109" i="38"/>
  <c r="AX104" i="38"/>
  <c r="AW103" i="38"/>
  <c r="AV102" i="38"/>
  <c r="AU101" i="38"/>
  <c r="AS99" i="38"/>
  <c r="AP96" i="38"/>
  <c r="AO95" i="38"/>
  <c r="AN94" i="38"/>
  <c r="AM93" i="38"/>
  <c r="AL92" i="38"/>
  <c r="AX88" i="38"/>
  <c r="AV86" i="38"/>
  <c r="AU85" i="38"/>
  <c r="AT84" i="38"/>
  <c r="AN62" i="38"/>
  <c r="AU118" i="38"/>
  <c r="AR115" i="38"/>
  <c r="AP113" i="38"/>
  <c r="AO112" i="38"/>
  <c r="AN111" i="38"/>
  <c r="AM110" i="38"/>
  <c r="AL109" i="38"/>
  <c r="AX105" i="38"/>
  <c r="AW104" i="38"/>
  <c r="AV103" i="38"/>
  <c r="AU102" i="38"/>
  <c r="AT101" i="38"/>
  <c r="AS100" i="38"/>
  <c r="AR99" i="38"/>
  <c r="AO96" i="38"/>
  <c r="AN95" i="38"/>
  <c r="AM94" i="38"/>
  <c r="AL93" i="38"/>
  <c r="AW88" i="38"/>
  <c r="AT85" i="38"/>
  <c r="AR83" i="38"/>
  <c r="AQ82" i="38"/>
  <c r="AP81" i="38"/>
  <c r="AO80" i="38"/>
  <c r="AM78" i="38"/>
  <c r="AL77" i="38"/>
  <c r="AX73" i="38"/>
  <c r="AW72" i="38"/>
  <c r="AV71" i="38"/>
  <c r="AU70" i="38"/>
  <c r="AT69" i="38"/>
  <c r="AS68" i="38"/>
  <c r="AR67" i="38"/>
  <c r="AQ66" i="38"/>
  <c r="AO64" i="38"/>
  <c r="AN63" i="38"/>
  <c r="AM62" i="38"/>
  <c r="AL61" i="38"/>
  <c r="AX57" i="38"/>
  <c r="AW56" i="38"/>
  <c r="AV55" i="38"/>
  <c r="AU54" i="38"/>
  <c r="AT53" i="38"/>
  <c r="AR51" i="38"/>
  <c r="AQ50" i="38"/>
  <c r="AP49" i="38"/>
  <c r="AO48" i="38"/>
  <c r="AN47" i="38"/>
  <c r="AL45" i="38"/>
  <c r="AW40" i="38"/>
  <c r="AV39" i="38"/>
  <c r="AU38" i="38"/>
  <c r="AS36" i="38"/>
  <c r="AQ34" i="38"/>
  <c r="AP33" i="38"/>
  <c r="AO32" i="38"/>
  <c r="AM30" i="38"/>
  <c r="AL29" i="38"/>
  <c r="AT118" i="38"/>
  <c r="AR116" i="38"/>
  <c r="AO113" i="38"/>
  <c r="AN112" i="38"/>
  <c r="AM111" i="38"/>
  <c r="AL110" i="38"/>
  <c r="AW105" i="38"/>
  <c r="AU103" i="38"/>
  <c r="AT102" i="38"/>
  <c r="AS101" i="38"/>
  <c r="AR100" i="38"/>
  <c r="AQ99" i="38"/>
  <c r="AM95" i="38"/>
  <c r="AL94" i="38"/>
  <c r="AW89" i="38"/>
  <c r="AV88" i="38"/>
  <c r="AU87" i="38"/>
  <c r="AS85" i="38"/>
  <c r="AQ83" i="38"/>
  <c r="AP82" i="38"/>
  <c r="AN80" i="38"/>
  <c r="AM79" i="38"/>
  <c r="AL78" i="38"/>
  <c r="AX74" i="38"/>
  <c r="AW73" i="38"/>
  <c r="AV72" i="38"/>
  <c r="AU71" i="38"/>
  <c r="AT70" i="38"/>
  <c r="AS69" i="38"/>
  <c r="AR68" i="38"/>
  <c r="AP66" i="38"/>
  <c r="AO65" i="38"/>
  <c r="AN64" i="38"/>
  <c r="AM63" i="38"/>
  <c r="AL62" i="38"/>
  <c r="AW57" i="38"/>
  <c r="AV56" i="38"/>
  <c r="AU55" i="38"/>
  <c r="AT54" i="38"/>
  <c r="AS53" i="38"/>
  <c r="AQ51" i="38"/>
  <c r="AO49" i="38"/>
  <c r="AM47" i="38"/>
  <c r="AL46" i="38"/>
  <c r="AX42" i="38"/>
  <c r="AV40" i="38"/>
  <c r="AU39" i="38"/>
  <c r="AT38" i="38"/>
  <c r="AR36" i="38"/>
  <c r="AP34" i="38"/>
  <c r="AO33" i="38"/>
  <c r="AN32" i="38"/>
  <c r="AL30" i="38"/>
  <c r="AN28" i="38"/>
  <c r="AS118" i="38"/>
  <c r="AQ116" i="38"/>
  <c r="AN113" i="38"/>
  <c r="AM112" i="38"/>
  <c r="AL111" i="38"/>
  <c r="AX107" i="38"/>
  <c r="AW106" i="38"/>
  <c r="AV105" i="38"/>
  <c r="AT103" i="38"/>
  <c r="AS102" i="38"/>
  <c r="AR101" i="38"/>
  <c r="AQ100" i="38"/>
  <c r="AP99" i="38"/>
  <c r="AL95" i="38"/>
  <c r="AX91" i="38"/>
  <c r="AW90" i="38"/>
  <c r="AU88" i="38"/>
  <c r="AT87" i="38"/>
  <c r="AR85" i="38"/>
  <c r="AP83" i="38"/>
  <c r="AO82" i="38"/>
  <c r="AM80" i="38"/>
  <c r="AL79" i="38"/>
  <c r="AW74" i="38"/>
  <c r="AV73" i="38"/>
  <c r="AU72" i="38"/>
  <c r="AT71" i="38"/>
  <c r="AS70" i="38"/>
  <c r="AR69" i="38"/>
  <c r="AQ68" i="38"/>
  <c r="AO66" i="38"/>
  <c r="AN65" i="38"/>
  <c r="AL63" i="38"/>
  <c r="AX59" i="38"/>
  <c r="AV57" i="38"/>
  <c r="AU56" i="38"/>
  <c r="AT55" i="38"/>
  <c r="AS54" i="38"/>
  <c r="AR53" i="38"/>
  <c r="AP51" i="38"/>
  <c r="AO50" i="38"/>
  <c r="AN49" i="38"/>
  <c r="AL47" i="38"/>
  <c r="AX43" i="38"/>
  <c r="AW42" i="38"/>
  <c r="AU40" i="38"/>
  <c r="AT39" i="38"/>
  <c r="AS38" i="38"/>
  <c r="AQ36" i="38"/>
  <c r="AP35" i="38"/>
  <c r="AO34" i="38"/>
  <c r="AM32" i="38"/>
  <c r="AL31" i="38"/>
  <c r="AR118" i="38"/>
  <c r="AQ117" i="38"/>
  <c r="AP116" i="38"/>
  <c r="AX108" i="38"/>
  <c r="AW107" i="38"/>
  <c r="AV106" i="38"/>
  <c r="AR102" i="38"/>
  <c r="AQ101" i="38"/>
  <c r="AP100" i="38"/>
  <c r="AO99" i="38"/>
  <c r="AX92" i="38"/>
  <c r="AW91" i="38"/>
  <c r="AV90" i="38"/>
  <c r="AT88" i="38"/>
  <c r="AS87" i="38"/>
  <c r="AR86" i="38"/>
  <c r="AQ85" i="38"/>
  <c r="AO83" i="38"/>
  <c r="AN82" i="38"/>
  <c r="AL80" i="38"/>
  <c r="AX76" i="38"/>
  <c r="AW75" i="38"/>
  <c r="AV74" i="38"/>
  <c r="AU73" i="38"/>
  <c r="AS71" i="38"/>
  <c r="AR70" i="38"/>
  <c r="AQ69" i="38"/>
  <c r="AP68" i="38"/>
  <c r="AN66" i="38"/>
  <c r="AM65" i="38"/>
  <c r="AX60" i="38"/>
  <c r="AW59" i="38"/>
  <c r="AU57" i="38"/>
  <c r="AS55" i="38"/>
  <c r="AR54" i="38"/>
  <c r="AQ53" i="38"/>
  <c r="AP52" i="38"/>
  <c r="AO51" i="38"/>
  <c r="AN50" i="38"/>
  <c r="AM49" i="38"/>
  <c r="AX44" i="38"/>
  <c r="AV42" i="38"/>
  <c r="AU41" i="38"/>
  <c r="AT40" i="38"/>
  <c r="AS39" i="38"/>
  <c r="AR38" i="38"/>
  <c r="AP36" i="38"/>
  <c r="AO35" i="38"/>
  <c r="AN34" i="38"/>
  <c r="AL32" i="38"/>
  <c r="AQ118" i="38"/>
  <c r="AP117" i="38"/>
  <c r="AO116" i="38"/>
  <c r="AN115" i="38"/>
  <c r="AX109" i="38"/>
  <c r="AW108" i="38"/>
  <c r="AV107" i="38"/>
  <c r="AU106" i="38"/>
  <c r="AQ102" i="38"/>
  <c r="AP101" i="38"/>
  <c r="AO100" i="38"/>
  <c r="AN99" i="38"/>
  <c r="AM98" i="38"/>
  <c r="AX93" i="38"/>
  <c r="AW92" i="38"/>
  <c r="AV91" i="38"/>
  <c r="AU90" i="38"/>
  <c r="AS88" i="38"/>
  <c r="AR87" i="38"/>
  <c r="AP85" i="38"/>
  <c r="AM82" i="38"/>
  <c r="AW76" i="38"/>
  <c r="AV75" i="38"/>
  <c r="AT73" i="38"/>
  <c r="AR71" i="38"/>
  <c r="AQ70" i="38"/>
  <c r="AO68" i="38"/>
  <c r="AM66" i="38"/>
  <c r="AL65" i="38"/>
  <c r="AW60" i="38"/>
  <c r="AV59" i="38"/>
  <c r="AT57" i="38"/>
  <c r="AR55" i="38"/>
  <c r="AP53" i="38"/>
  <c r="AO52" i="38"/>
  <c r="AN51" i="38"/>
  <c r="AL49" i="38"/>
  <c r="AX45" i="38"/>
  <c r="AW44" i="38"/>
  <c r="AU42" i="38"/>
  <c r="AS40" i="38"/>
  <c r="AQ38" i="38"/>
  <c r="AO36" i="38"/>
  <c r="AN35" i="38"/>
  <c r="AM34" i="38"/>
  <c r="AX29" i="38"/>
  <c r="AW28" i="38"/>
  <c r="AP118" i="38"/>
  <c r="AO117" i="38"/>
  <c r="AN116" i="38"/>
  <c r="AM115" i="38"/>
  <c r="AW109" i="38"/>
  <c r="AV108" i="38"/>
  <c r="AU107" i="38"/>
  <c r="AT106" i="38"/>
  <c r="AO101" i="38"/>
  <c r="AN100" i="38"/>
  <c r="AM99" i="38"/>
  <c r="AL98" i="38"/>
  <c r="AV92" i="38"/>
  <c r="AU91" i="38"/>
  <c r="AT90" i="38"/>
  <c r="AR88" i="38"/>
  <c r="AQ87" i="38"/>
  <c r="AO85" i="38"/>
  <c r="AN84" i="38"/>
  <c r="AL82" i="38"/>
  <c r="AX78" i="38"/>
  <c r="AV76" i="38"/>
  <c r="AU75" i="38"/>
  <c r="AS73" i="38"/>
  <c r="AQ71" i="38"/>
  <c r="AP70" i="38"/>
  <c r="AN68" i="38"/>
  <c r="AL66" i="38"/>
  <c r="AX62" i="38"/>
  <c r="AV60" i="38"/>
  <c r="AU59" i="38"/>
  <c r="AT58" i="38"/>
  <c r="AS57" i="38"/>
  <c r="AQ55" i="38"/>
  <c r="AO53" i="38"/>
  <c r="AN52" i="38"/>
  <c r="AM51" i="38"/>
  <c r="AX46" i="38"/>
  <c r="AW45" i="38"/>
  <c r="AV44" i="38"/>
  <c r="AT42" i="38"/>
  <c r="AR40" i="38"/>
  <c r="AP38" i="38"/>
  <c r="AN36" i="38"/>
  <c r="AM35" i="38"/>
  <c r="AX30" i="38"/>
  <c r="AV28" i="38"/>
  <c r="AO118" i="38"/>
  <c r="AN117" i="38"/>
  <c r="AM116" i="38"/>
  <c r="AL115" i="38"/>
  <c r="AV109" i="38"/>
  <c r="AU108" i="38"/>
  <c r="AT107" i="38"/>
  <c r="AS106" i="38"/>
  <c r="AN101" i="38"/>
  <c r="AM100" i="38"/>
  <c r="AL99" i="38"/>
  <c r="AU92" i="38"/>
  <c r="AT91" i="38"/>
  <c r="AS90" i="38"/>
  <c r="AQ88" i="38"/>
  <c r="AP87" i="38"/>
  <c r="AM84" i="38"/>
  <c r="AW78" i="38"/>
  <c r="AU76" i="38"/>
  <c r="AT75" i="38"/>
  <c r="AR73" i="38"/>
  <c r="AP71" i="38"/>
  <c r="AO70" i="38"/>
  <c r="AM68" i="38"/>
  <c r="AX63" i="38"/>
  <c r="AW62" i="38"/>
  <c r="AU60" i="38"/>
  <c r="AS58" i="38"/>
  <c r="AR57" i="38"/>
  <c r="AP55" i="38"/>
  <c r="AN53" i="38"/>
  <c r="AM52" i="38"/>
  <c r="AW46" i="38"/>
  <c r="AU44" i="38"/>
  <c r="AS42" i="38"/>
  <c r="AR41" i="38"/>
  <c r="AQ40" i="38"/>
  <c r="AO38" i="38"/>
  <c r="AM36" i="38"/>
  <c r="AL35" i="38"/>
  <c r="AX31" i="38"/>
  <c r="AW30" i="38"/>
  <c r="AU28" i="38"/>
  <c r="AN118" i="38"/>
  <c r="AM117" i="38"/>
  <c r="AL116" i="38"/>
  <c r="AT108" i="38"/>
  <c r="AS107" i="38"/>
  <c r="AR106" i="38"/>
  <c r="AL100" i="38"/>
  <c r="AS91" i="38"/>
  <c r="AR90" i="38"/>
  <c r="AQ89" i="38"/>
  <c r="AP88" i="38"/>
  <c r="AO87" i="38"/>
  <c r="AN86" i="38"/>
  <c r="AM85" i="38"/>
  <c r="AL84" i="38"/>
  <c r="AX80" i="38"/>
  <c r="AW79" i="38"/>
  <c r="AV78" i="38"/>
  <c r="AU77" i="38"/>
  <c r="AT76" i="38"/>
  <c r="AS75" i="38"/>
  <c r="AR74" i="38"/>
  <c r="AQ73" i="38"/>
  <c r="AP72" i="38"/>
  <c r="AO71" i="38"/>
  <c r="AN70" i="38"/>
  <c r="AM69" i="38"/>
  <c r="AL68" i="38"/>
  <c r="AX64" i="38"/>
  <c r="AW63" i="38"/>
  <c r="AV62" i="38"/>
  <c r="AU61" i="38"/>
  <c r="AT60" i="38"/>
  <c r="AS59" i="38"/>
  <c r="AR58" i="38"/>
  <c r="AQ57" i="38"/>
  <c r="AP56" i="38"/>
  <c r="AO55" i="38"/>
  <c r="AN54" i="38"/>
  <c r="AM53" i="38"/>
  <c r="AL52" i="38"/>
  <c r="AX48" i="38"/>
  <c r="AV46" i="38"/>
  <c r="AT44" i="38"/>
  <c r="AR42" i="38"/>
  <c r="AQ41" i="38"/>
  <c r="AN38" i="38"/>
  <c r="AV30" i="38"/>
  <c r="AU78" i="38"/>
  <c r="AS76" i="38"/>
  <c r="AR75" i="38"/>
  <c r="AP73" i="38"/>
  <c r="AN71" i="38"/>
  <c r="AM70" i="38"/>
  <c r="AL69" i="38"/>
  <c r="AX65" i="38"/>
  <c r="AV63" i="38"/>
  <c r="AU62" i="38"/>
  <c r="AQ58" i="38"/>
  <c r="AP57" i="38"/>
  <c r="AO56" i="38"/>
  <c r="AN55" i="38"/>
  <c r="AM54" i="38"/>
  <c r="AL53" i="38"/>
  <c r="AX49" i="38"/>
  <c r="AW48" i="38"/>
  <c r="AV47" i="38"/>
  <c r="AU46" i="38"/>
  <c r="AT45" i="38"/>
  <c r="AS44" i="38"/>
  <c r="AR43" i="38"/>
  <c r="AQ42" i="38"/>
  <c r="AP41" i="38"/>
  <c r="AO40" i="38"/>
  <c r="AN39" i="38"/>
  <c r="AM38" i="38"/>
  <c r="AL37" i="38"/>
  <c r="AX33" i="38"/>
  <c r="AW32" i="38"/>
  <c r="AV31" i="38"/>
  <c r="AU30" i="38"/>
  <c r="AT29" i="38"/>
  <c r="AL118" i="38"/>
  <c r="AX114" i="38"/>
  <c r="AQ107" i="38"/>
  <c r="AP106" i="38"/>
  <c r="AX98" i="38"/>
  <c r="AW97" i="38"/>
  <c r="AP90" i="38"/>
  <c r="AO89" i="38"/>
  <c r="AN88" i="38"/>
  <c r="AM87" i="38"/>
  <c r="AL86" i="38"/>
  <c r="AX82" i="38"/>
  <c r="AW81" i="38"/>
  <c r="AV80" i="38"/>
  <c r="AU79" i="38"/>
  <c r="AT78" i="38"/>
  <c r="AS77" i="38"/>
  <c r="AR76" i="38"/>
  <c r="AQ75" i="38"/>
  <c r="AP74" i="38"/>
  <c r="AO73" i="38"/>
  <c r="AN72" i="38"/>
  <c r="AM71" i="38"/>
  <c r="AL70" i="38"/>
  <c r="AX66" i="38"/>
  <c r="AW65" i="38"/>
  <c r="AV64" i="38"/>
  <c r="AU63" i="38"/>
  <c r="AT62" i="38"/>
  <c r="AS61" i="38"/>
  <c r="AR60" i="38"/>
  <c r="AQ59" i="38"/>
  <c r="AP58" i="38"/>
  <c r="AO57" i="38"/>
  <c r="AN56" i="38"/>
  <c r="AM55" i="38"/>
  <c r="AL54" i="38"/>
  <c r="AX50" i="38"/>
  <c r="AW49" i="38"/>
  <c r="AV48" i="38"/>
  <c r="AU47" i="38"/>
  <c r="AT46" i="38"/>
  <c r="AS45" i="38"/>
  <c r="AR44" i="38"/>
  <c r="AQ43" i="38"/>
  <c r="AP42" i="38"/>
  <c r="AO41" i="38"/>
  <c r="AN40" i="38"/>
  <c r="AM39" i="38"/>
  <c r="AL38" i="38"/>
  <c r="AX34" i="38"/>
  <c r="AW33" i="38"/>
  <c r="AV32" i="38"/>
  <c r="AU31" i="38"/>
  <c r="AT30" i="38"/>
  <c r="AS29" i="38"/>
  <c r="AR28" i="38"/>
  <c r="AW98" i="38"/>
  <c r="AV97" i="38"/>
  <c r="AU96" i="38"/>
  <c r="AO90" i="38"/>
  <c r="AL87" i="38"/>
  <c r="AX83" i="38"/>
  <c r="AV81" i="38"/>
  <c r="AU80" i="38"/>
  <c r="AS78" i="38"/>
  <c r="AQ76" i="38"/>
  <c r="AP75" i="38"/>
  <c r="AO74" i="38"/>
  <c r="AN73" i="38"/>
  <c r="AL71" i="38"/>
  <c r="AX67" i="38"/>
  <c r="AT63" i="38"/>
  <c r="AS62" i="38"/>
  <c r="AO58" i="38"/>
  <c r="AN57" i="38"/>
  <c r="AM56" i="38"/>
  <c r="AL55" i="38"/>
  <c r="AX51" i="38"/>
  <c r="AW50" i="38"/>
  <c r="AV49" i="38"/>
  <c r="AU48" i="38"/>
  <c r="AT47" i="38"/>
  <c r="AS46" i="38"/>
  <c r="AR45" i="38"/>
  <c r="AQ44" i="38"/>
  <c r="AP43" i="38"/>
  <c r="AO42" i="38"/>
  <c r="AN41" i="38"/>
  <c r="AM40" i="38"/>
  <c r="AL39" i="38"/>
  <c r="AX35" i="38"/>
  <c r="AW34" i="38"/>
  <c r="AV33" i="38"/>
  <c r="AU32" i="38"/>
  <c r="AT31" i="38"/>
  <c r="AS30" i="38"/>
  <c r="AR29" i="38"/>
  <c r="AQ28" i="38"/>
  <c r="AW99" i="38"/>
  <c r="AV98" i="38"/>
  <c r="AU97" i="38"/>
  <c r="AT96" i="38"/>
  <c r="AS95" i="38"/>
  <c r="AR94" i="38"/>
  <c r="AQ93" i="38"/>
  <c r="AP92" i="38"/>
  <c r="AO91" i="38"/>
  <c r="AN90" i="38"/>
  <c r="AM89" i="38"/>
  <c r="AL88" i="38"/>
  <c r="AX84" i="38"/>
  <c r="AW83" i="38"/>
  <c r="AV82" i="38"/>
  <c r="AU81" i="38"/>
  <c r="AT80" i="38"/>
  <c r="AS79" i="38"/>
  <c r="AR78" i="38"/>
  <c r="AQ77" i="38"/>
  <c r="AP76" i="38"/>
  <c r="AO75" i="38"/>
  <c r="AN74" i="38"/>
  <c r="AM73" i="38"/>
  <c r="AL72" i="38"/>
  <c r="AX68" i="38"/>
  <c r="AW67" i="38"/>
  <c r="AV66" i="38"/>
  <c r="AU65" i="38"/>
  <c r="AT64" i="38"/>
  <c r="AS63" i="38"/>
  <c r="AR62" i="38"/>
  <c r="AQ61" i="38"/>
  <c r="AP60" i="38"/>
  <c r="AO59" i="38"/>
  <c r="AN58" i="38"/>
  <c r="AM57" i="38"/>
  <c r="AL56" i="38"/>
  <c r="AX52" i="38"/>
  <c r="AW51" i="38"/>
  <c r="AV50" i="38"/>
  <c r="AU49" i="38"/>
  <c r="AT48" i="38"/>
  <c r="AS47" i="38"/>
  <c r="AR46" i="38"/>
  <c r="AQ45" i="38"/>
  <c r="AP44" i="38"/>
  <c r="AO43" i="38"/>
  <c r="AN42" i="38"/>
  <c r="AM41" i="38"/>
  <c r="AL40" i="38"/>
  <c r="AX36" i="38"/>
  <c r="AW35" i="38"/>
  <c r="AV34" i="38"/>
  <c r="AU33" i="38"/>
  <c r="AT32" i="38"/>
  <c r="AS31" i="38"/>
  <c r="AR30" i="38"/>
  <c r="AQ29" i="38"/>
  <c r="AP28" i="38"/>
  <c r="AW100" i="38"/>
  <c r="AV99" i="38"/>
  <c r="AU98" i="38"/>
  <c r="AT97" i="38"/>
  <c r="AS96" i="38"/>
  <c r="AR95" i="38"/>
  <c r="AQ94" i="38"/>
  <c r="AP93" i="38"/>
  <c r="AO92" i="38"/>
  <c r="AN91" i="38"/>
  <c r="AM90" i="38"/>
  <c r="AV83" i="38"/>
  <c r="AT81" i="38"/>
  <c r="AS80" i="38"/>
  <c r="AR79" i="38"/>
  <c r="AQ78" i="38"/>
  <c r="AO76" i="38"/>
  <c r="AM74" i="38"/>
  <c r="AL73" i="38"/>
  <c r="AW68" i="38"/>
  <c r="AV67" i="38"/>
  <c r="AR63" i="38"/>
  <c r="AQ62" i="38"/>
  <c r="AN59" i="38"/>
  <c r="AM58" i="38"/>
  <c r="AL57" i="38"/>
  <c r="AW52" i="38"/>
  <c r="AU50" i="38"/>
  <c r="AT49" i="38"/>
  <c r="AS48" i="38"/>
  <c r="AR47" i="38"/>
  <c r="AQ46" i="38"/>
  <c r="AP45" i="38"/>
  <c r="AO44" i="38"/>
  <c r="AN43" i="38"/>
  <c r="AM42" i="38"/>
  <c r="AL41" i="38"/>
  <c r="AX37" i="38"/>
  <c r="AW36" i="38"/>
  <c r="AV35" i="38"/>
  <c r="AU34" i="38"/>
  <c r="AT33" i="38"/>
  <c r="AS32" i="38"/>
  <c r="AR31" i="38"/>
  <c r="AQ30" i="38"/>
  <c r="AP29" i="38"/>
  <c r="AO28" i="38"/>
  <c r="AK106" i="38"/>
  <c r="AJ95" i="38"/>
  <c r="AK73" i="38"/>
  <c r="AK51" i="38"/>
  <c r="AJ51" i="38"/>
  <c r="AK28" i="38"/>
  <c r="AV5" i="38"/>
  <c r="AW5" i="38"/>
  <c r="F20" i="30"/>
  <c r="F73" i="30"/>
  <c r="T119" i="38"/>
  <c r="S119" i="38"/>
  <c r="V119" i="38"/>
  <c r="X119" i="38"/>
  <c r="W119" i="38"/>
  <c r="AN119" i="38" s="1"/>
  <c r="U119" i="38"/>
  <c r="AL119" i="38" s="1"/>
  <c r="Y119" i="38"/>
  <c r="AP119" i="38" s="1"/>
  <c r="AA119" i="38"/>
  <c r="Z119" i="38"/>
  <c r="AQ119" i="38" s="1"/>
  <c r="AJ73" i="38"/>
  <c r="AJ57" i="38"/>
  <c r="AJ90" i="38"/>
  <c r="AJ75" i="38"/>
  <c r="AJ59" i="38"/>
  <c r="AJ43" i="38"/>
  <c r="AJ27" i="38"/>
  <c r="AQ37" i="38"/>
  <c r="AM33" i="38"/>
  <c r="AJ41" i="38"/>
  <c r="AJ92" i="38"/>
  <c r="AJ60" i="38"/>
  <c r="AJ28" i="38"/>
  <c r="AJ12" i="38"/>
  <c r="AJ56" i="38"/>
  <c r="AJ8" i="38"/>
  <c r="AJ109" i="38"/>
  <c r="AJ93" i="38"/>
  <c r="AJ77" i="38"/>
  <c r="AJ61" i="38"/>
  <c r="AJ45" i="38"/>
  <c r="AJ105" i="38"/>
  <c r="AJ89" i="38"/>
  <c r="AJ26" i="38"/>
  <c r="AJ46" i="38"/>
  <c r="AJ30" i="38"/>
  <c r="AJ14" i="38"/>
  <c r="AJ104" i="38"/>
  <c r="AJ72" i="38"/>
  <c r="AJ24" i="38"/>
  <c r="AJ110" i="38"/>
  <c r="AJ44" i="38"/>
  <c r="AJ40" i="38"/>
  <c r="AJ10" i="38"/>
  <c r="AY10" i="38" s="1"/>
  <c r="AJ94" i="38"/>
  <c r="AJ11" i="38"/>
  <c r="AY11" i="38" s="1"/>
  <c r="AJ31" i="38"/>
  <c r="AJ63" i="38"/>
  <c r="AJ87" i="38"/>
  <c r="AF18" i="1"/>
  <c r="F41" i="1"/>
  <c r="AF41" i="1" s="1"/>
  <c r="AF52" i="1"/>
  <c r="AF28" i="1"/>
  <c r="B53" i="17"/>
  <c r="B5" i="31"/>
  <c r="B3" i="31"/>
  <c r="B9" i="17"/>
  <c r="B10" i="17"/>
  <c r="B11" i="17"/>
  <c r="B12" i="17"/>
  <c r="B13" i="17"/>
  <c r="B14" i="17"/>
  <c r="B15" i="17"/>
  <c r="B16" i="17"/>
  <c r="B17" i="17"/>
  <c r="B18" i="17"/>
  <c r="B19" i="17"/>
  <c r="B20" i="17"/>
  <c r="B21" i="17"/>
  <c r="B22" i="17"/>
  <c r="B8" i="17"/>
  <c r="E29" i="34"/>
  <c r="F29" i="34"/>
  <c r="G29" i="34"/>
  <c r="D29" i="34"/>
  <c r="E28" i="34"/>
  <c r="F28" i="34"/>
  <c r="G28" i="34"/>
  <c r="H28" i="34"/>
  <c r="I28" i="34"/>
  <c r="J28" i="34"/>
  <c r="K28" i="34"/>
  <c r="L28" i="34"/>
  <c r="M28" i="34"/>
  <c r="N28" i="34"/>
  <c r="O28" i="34"/>
  <c r="D28" i="34"/>
  <c r="Q15" i="34"/>
  <c r="O15" i="34"/>
  <c r="P15" i="34"/>
  <c r="C15" i="34"/>
  <c r="D15" i="34"/>
  <c r="E15" i="34"/>
  <c r="F15" i="34"/>
  <c r="G15" i="34"/>
  <c r="H15" i="34"/>
  <c r="I15" i="34"/>
  <c r="J15" i="34"/>
  <c r="K15" i="34"/>
  <c r="L15" i="34"/>
  <c r="M15" i="34"/>
  <c r="N15" i="34"/>
  <c r="B25" i="34"/>
  <c r="B41" i="34" s="1"/>
  <c r="B15" i="34"/>
  <c r="E12" i="15"/>
  <c r="L12" i="15"/>
  <c r="M12" i="15"/>
  <c r="N12" i="15"/>
  <c r="O12" i="15"/>
  <c r="P12" i="15"/>
  <c r="K12" i="15"/>
  <c r="AY95" i="38" l="1"/>
  <c r="AY45" i="38"/>
  <c r="AY46" i="38"/>
  <c r="AY44" i="38"/>
  <c r="Q84" i="38"/>
  <c r="AV119" i="38"/>
  <c r="AU119" i="38"/>
  <c r="C54" i="31"/>
  <c r="K119" i="38"/>
  <c r="AS119" i="38" s="1"/>
  <c r="AJ106" i="38"/>
  <c r="AY106" i="38" s="1"/>
  <c r="AY96" i="38"/>
  <c r="AY73" i="38"/>
  <c r="AY74" i="38"/>
  <c r="AY28" i="38"/>
  <c r="AY22" i="38"/>
  <c r="C55" i="31"/>
  <c r="L119" i="38"/>
  <c r="AT119" i="38" s="1"/>
  <c r="C46" i="31"/>
  <c r="C119" i="38"/>
  <c r="AK119" i="38" s="1"/>
  <c r="C58" i="31"/>
  <c r="O119" i="38"/>
  <c r="AW119" i="38" s="1"/>
  <c r="AY85" i="38"/>
  <c r="C53" i="31"/>
  <c r="J119" i="38"/>
  <c r="AR119" i="38" s="1"/>
  <c r="AO84" i="38"/>
  <c r="AY84" i="38" s="1"/>
  <c r="C50" i="31"/>
  <c r="G119" i="38"/>
  <c r="AO119" i="38"/>
  <c r="C48" i="31"/>
  <c r="E119" i="38"/>
  <c r="AM119" i="38" s="1"/>
  <c r="AY107" i="38"/>
  <c r="C45" i="31"/>
  <c r="S121" i="17"/>
  <c r="B119" i="38"/>
  <c r="AJ119" i="38" s="1"/>
  <c r="AY8" i="38"/>
  <c r="AY6" i="38"/>
  <c r="AY9" i="38"/>
  <c r="AY7" i="38"/>
  <c r="AH119" i="38"/>
  <c r="AL106" i="38"/>
  <c r="AL51" i="38"/>
  <c r="AJ5" i="38"/>
  <c r="AY5" i="38" s="1"/>
  <c r="B65" i="34"/>
  <c r="B76" i="34" s="1"/>
  <c r="AG76" i="34" s="1"/>
  <c r="B52" i="34"/>
  <c r="D5" i="26"/>
  <c r="K44" i="18"/>
  <c r="K37" i="18"/>
  <c r="K38" i="18"/>
  <c r="K39" i="18"/>
  <c r="K40" i="18"/>
  <c r="K41" i="18"/>
  <c r="K42" i="18"/>
  <c r="K43" i="18"/>
  <c r="K36" i="18"/>
  <c r="K34" i="18"/>
  <c r="K22" i="18"/>
  <c r="K23" i="18"/>
  <c r="K24" i="18"/>
  <c r="K25" i="18"/>
  <c r="K26" i="18"/>
  <c r="K27" i="18"/>
  <c r="K28" i="18"/>
  <c r="K29" i="18"/>
  <c r="K30" i="18"/>
  <c r="K31" i="18"/>
  <c r="K32" i="18"/>
  <c r="K33" i="18"/>
  <c r="K21" i="18"/>
  <c r="K20" i="18"/>
  <c r="K19" i="18"/>
  <c r="M19" i="18" s="1"/>
  <c r="K18" i="18"/>
  <c r="K35" i="18"/>
  <c r="M41" i="18"/>
  <c r="N39" i="18"/>
  <c r="M40" i="18"/>
  <c r="I39" i="18"/>
  <c r="I40" i="18"/>
  <c r="I41" i="18"/>
  <c r="E39" i="18"/>
  <c r="E40" i="18"/>
  <c r="E41" i="18"/>
  <c r="G19" i="18"/>
  <c r="G18" i="18"/>
  <c r="I18" i="18"/>
  <c r="E18" i="18"/>
  <c r="M18" i="18"/>
  <c r="E19" i="18"/>
  <c r="I19" i="18"/>
  <c r="P54" i="31" l="1" a="1"/>
  <c r="P54" i="31" s="1"/>
  <c r="Q54" i="31"/>
  <c r="C56" i="31"/>
  <c r="P55" i="31" a="1"/>
  <c r="P55" i="31" s="1"/>
  <c r="Q55" i="31"/>
  <c r="Q119" i="38"/>
  <c r="P46" i="31" a="1"/>
  <c r="P46" i="31" s="1"/>
  <c r="Q46" i="31"/>
  <c r="P58" i="31" a="1"/>
  <c r="P58" i="31" s="1"/>
  <c r="Q58" i="31"/>
  <c r="Q53" i="31"/>
  <c r="P53" i="31" a="1"/>
  <c r="P53" i="31" s="1"/>
  <c r="Q50" i="31"/>
  <c r="P50" i="31" a="1"/>
  <c r="P50" i="31" s="1"/>
  <c r="AY119" i="38"/>
  <c r="Q48" i="31"/>
  <c r="P48" i="31" a="1"/>
  <c r="P48" i="31" s="1"/>
  <c r="M39" i="18"/>
  <c r="O39" i="18" s="1"/>
  <c r="N41" i="18"/>
  <c r="O41" i="18" s="1"/>
  <c r="N40" i="18"/>
  <c r="O40" i="18" s="1"/>
  <c r="N19" i="18"/>
  <c r="O19" i="18" s="1"/>
  <c r="N18" i="18"/>
  <c r="O18" i="18" s="1"/>
  <c r="P34" i="35"/>
  <c r="P35" i="35"/>
  <c r="P36" i="35"/>
  <c r="P37" i="35"/>
  <c r="P38" i="35"/>
  <c r="P39" i="35"/>
  <c r="P40" i="35"/>
  <c r="P41" i="35"/>
  <c r="P42" i="35"/>
  <c r="P43" i="35"/>
  <c r="P44" i="35"/>
  <c r="I34" i="35"/>
  <c r="L34" i="35"/>
  <c r="N34" i="35"/>
  <c r="I35" i="35"/>
  <c r="L35" i="35"/>
  <c r="N35" i="35"/>
  <c r="I36" i="35"/>
  <c r="L36" i="35"/>
  <c r="N36" i="35"/>
  <c r="I37" i="35"/>
  <c r="L37" i="35"/>
  <c r="N37" i="35"/>
  <c r="I38" i="35"/>
  <c r="L38" i="35"/>
  <c r="N38" i="35"/>
  <c r="I39" i="35"/>
  <c r="L39" i="35"/>
  <c r="N39" i="35"/>
  <c r="I40" i="35"/>
  <c r="L40" i="35"/>
  <c r="N40" i="35"/>
  <c r="I41" i="35"/>
  <c r="L41" i="35"/>
  <c r="N41" i="35"/>
  <c r="I42" i="35"/>
  <c r="L42" i="35"/>
  <c r="N42" i="35"/>
  <c r="I43" i="35"/>
  <c r="L43" i="35"/>
  <c r="N43" i="35"/>
  <c r="I44" i="35"/>
  <c r="L44" i="35"/>
  <c r="N44" i="35"/>
  <c r="I33" i="35"/>
  <c r="P33" i="35" s="1"/>
  <c r="C63" i="17" s="1"/>
  <c r="T63" i="17" s="1"/>
  <c r="L33" i="35"/>
  <c r="N33" i="35"/>
  <c r="B63" i="17"/>
  <c r="D8" i="26"/>
  <c r="C67" i="17" s="1"/>
  <c r="T67" i="17" s="1"/>
  <c r="D9" i="26"/>
  <c r="C68" i="17" s="1"/>
  <c r="T68" i="17" s="1"/>
  <c r="D10" i="26"/>
  <c r="C69" i="17" s="1"/>
  <c r="T69" i="17" s="1"/>
  <c r="D11" i="26"/>
  <c r="C70" i="17" s="1"/>
  <c r="T70" i="17" s="1"/>
  <c r="D12" i="26"/>
  <c r="C71" i="17" s="1"/>
  <c r="T71" i="17" s="1"/>
  <c r="D13" i="26"/>
  <c r="C72" i="17" s="1"/>
  <c r="T72" i="17" s="1"/>
  <c r="D14" i="26"/>
  <c r="C73" i="17" s="1"/>
  <c r="T73" i="17" s="1"/>
  <c r="D15" i="26"/>
  <c r="C74" i="17" s="1"/>
  <c r="T74" i="17" s="1"/>
  <c r="D7" i="26"/>
  <c r="C66" i="17" s="1"/>
  <c r="T66" i="17" s="1"/>
  <c r="D6" i="26"/>
  <c r="C65" i="17" s="1"/>
  <c r="T65" i="17" s="1"/>
  <c r="B67" i="17"/>
  <c r="B68" i="17"/>
  <c r="B69" i="17"/>
  <c r="B70" i="17"/>
  <c r="B71" i="17"/>
  <c r="B72" i="17"/>
  <c r="B73" i="17"/>
  <c r="B74" i="17"/>
  <c r="B66" i="17"/>
  <c r="B65" i="17"/>
  <c r="D25" i="26"/>
  <c r="D24" i="26"/>
  <c r="D23" i="26"/>
  <c r="D22" i="26"/>
  <c r="D21" i="26"/>
  <c r="D20" i="26"/>
  <c r="D19" i="26"/>
  <c r="D18" i="26"/>
  <c r="D17" i="26"/>
  <c r="D16" i="26"/>
  <c r="B56" i="17"/>
  <c r="B57" i="17"/>
  <c r="B58" i="17"/>
  <c r="B59" i="17"/>
  <c r="B60" i="17"/>
  <c r="B61" i="17"/>
  <c r="B62" i="17"/>
  <c r="B55" i="17"/>
  <c r="B54" i="17"/>
  <c r="I22" i="35"/>
  <c r="L25" i="35"/>
  <c r="L26" i="35"/>
  <c r="L27" i="35"/>
  <c r="L28" i="35"/>
  <c r="L29" i="35"/>
  <c r="L30" i="35"/>
  <c r="L31" i="35"/>
  <c r="L32" i="35"/>
  <c r="L24" i="35"/>
  <c r="I25" i="35"/>
  <c r="N25" i="35"/>
  <c r="I26" i="35"/>
  <c r="N26" i="35"/>
  <c r="I27" i="35"/>
  <c r="N27" i="35"/>
  <c r="I28" i="35"/>
  <c r="N28" i="35"/>
  <c r="I29" i="35"/>
  <c r="N29" i="35"/>
  <c r="I30" i="35"/>
  <c r="N30" i="35"/>
  <c r="I31" i="35"/>
  <c r="N31" i="35"/>
  <c r="I32" i="35"/>
  <c r="N32" i="35"/>
  <c r="N24" i="35"/>
  <c r="I24" i="35"/>
  <c r="I23" i="35"/>
  <c r="N23" i="35"/>
  <c r="N22" i="35"/>
  <c r="L23" i="35"/>
  <c r="L22" i="35"/>
  <c r="C8" i="34" a="1"/>
  <c r="C8" i="34" s="1"/>
  <c r="C7" i="34" a="1"/>
  <c r="C7" i="34" s="1"/>
  <c r="B7" i="34" s="1"/>
  <c r="F5" i="31" s="1"/>
  <c r="C6" i="34" a="1"/>
  <c r="C6" i="34" s="1"/>
  <c r="B6" i="34" s="1"/>
  <c r="F3" i="31" s="1"/>
  <c r="C5" i="34" a="1"/>
  <c r="C5" i="34" s="1"/>
  <c r="B5" i="34" s="1"/>
  <c r="D5" i="31" s="1"/>
  <c r="C4" i="34" a="1"/>
  <c r="C4" i="34" s="1"/>
  <c r="B4" i="34" s="1"/>
  <c r="D3" i="31" s="1"/>
  <c r="B8" i="34" l="1"/>
  <c r="B7" i="31" s="1"/>
  <c r="P27" i="35"/>
  <c r="C57" i="17" s="1"/>
  <c r="T57" i="17" s="1"/>
  <c r="P22" i="35"/>
  <c r="D26" i="26"/>
  <c r="P32" i="35"/>
  <c r="C62" i="17" s="1"/>
  <c r="T62" i="17" s="1"/>
  <c r="P24" i="35"/>
  <c r="P28" i="35"/>
  <c r="C58" i="17" s="1"/>
  <c r="T58" i="17" s="1"/>
  <c r="P26" i="35"/>
  <c r="C56" i="17" s="1"/>
  <c r="T56" i="17" s="1"/>
  <c r="P31" i="35"/>
  <c r="C61" i="17" s="1"/>
  <c r="T61" i="17" s="1"/>
  <c r="P30" i="35"/>
  <c r="C60" i="17" s="1"/>
  <c r="T60" i="17" s="1"/>
  <c r="P29" i="35"/>
  <c r="C59" i="17" s="1"/>
  <c r="T59" i="17" s="1"/>
  <c r="P25" i="35"/>
  <c r="C55" i="17" s="1"/>
  <c r="T55" i="17" s="1"/>
  <c r="P23" i="35"/>
  <c r="P18" i="30"/>
  <c r="P19" i="30"/>
  <c r="P20" i="30"/>
  <c r="P21" i="30"/>
  <c r="P22" i="30"/>
  <c r="P23" i="30"/>
  <c r="P24" i="30"/>
  <c r="P25" i="30"/>
  <c r="P26" i="30"/>
  <c r="P27" i="30"/>
  <c r="P28" i="30"/>
  <c r="P29" i="30"/>
  <c r="P30" i="30"/>
  <c r="P31" i="30"/>
  <c r="P32" i="30"/>
  <c r="P33" i="30"/>
  <c r="P34" i="30"/>
  <c r="P35" i="30"/>
  <c r="P36" i="30"/>
  <c r="P37" i="30"/>
  <c r="P38" i="30"/>
  <c r="P39" i="30"/>
  <c r="P41" i="30"/>
  <c r="P42" i="30"/>
  <c r="P43" i="30"/>
  <c r="P44" i="30"/>
  <c r="P45" i="30"/>
  <c r="P46" i="30"/>
  <c r="P47" i="30"/>
  <c r="P48" i="30"/>
  <c r="P49" i="30"/>
  <c r="P50" i="30"/>
  <c r="P51" i="30"/>
  <c r="P52" i="30"/>
  <c r="P53" i="30"/>
  <c r="P54" i="30"/>
  <c r="P55" i="30"/>
  <c r="P56" i="30"/>
  <c r="P57" i="30"/>
  <c r="P58" i="30"/>
  <c r="P59" i="30"/>
  <c r="P60" i="30"/>
  <c r="P61" i="30"/>
  <c r="P62" i="30"/>
  <c r="P64" i="30"/>
  <c r="P65" i="30"/>
  <c r="P66" i="30"/>
  <c r="P67" i="30"/>
  <c r="P68" i="30"/>
  <c r="P69" i="30"/>
  <c r="P70" i="30"/>
  <c r="P71" i="30"/>
  <c r="P72" i="30"/>
  <c r="P73" i="30"/>
  <c r="P75" i="30"/>
  <c r="P76" i="30"/>
  <c r="P77" i="30"/>
  <c r="P78" i="30"/>
  <c r="P79" i="30"/>
  <c r="P80" i="30"/>
  <c r="P81" i="30"/>
  <c r="P82" i="30"/>
  <c r="P83" i="30"/>
  <c r="P84" i="30"/>
  <c r="P86" i="30"/>
  <c r="P87" i="30"/>
  <c r="P88" i="30"/>
  <c r="P89" i="30"/>
  <c r="P90" i="30"/>
  <c r="P91" i="30"/>
  <c r="P92" i="30"/>
  <c r="P93" i="30"/>
  <c r="P94" i="30"/>
  <c r="P95" i="30"/>
  <c r="P97" i="30"/>
  <c r="P98" i="30"/>
  <c r="P99" i="30"/>
  <c r="P100" i="30"/>
  <c r="P101" i="30"/>
  <c r="P102" i="30"/>
  <c r="P103" i="30"/>
  <c r="P104" i="30"/>
  <c r="P105" i="30"/>
  <c r="P106" i="30"/>
  <c r="P108" i="30"/>
  <c r="P109" i="30"/>
  <c r="P110" i="30"/>
  <c r="P111" i="30"/>
  <c r="P112" i="30"/>
  <c r="P113" i="30"/>
  <c r="P114" i="30"/>
  <c r="P115" i="30"/>
  <c r="P116" i="30"/>
  <c r="P117" i="30"/>
  <c r="P119" i="30"/>
  <c r="P120" i="30"/>
  <c r="P121" i="30"/>
  <c r="P122" i="30"/>
  <c r="P123" i="30"/>
  <c r="P124" i="30"/>
  <c r="P125" i="30"/>
  <c r="P126" i="30"/>
  <c r="P127" i="30"/>
  <c r="P128" i="30"/>
  <c r="P130" i="30"/>
  <c r="O130" i="29"/>
  <c r="O128" i="29"/>
  <c r="O127" i="29"/>
  <c r="O126" i="29"/>
  <c r="O125" i="29"/>
  <c r="O124" i="29"/>
  <c r="O123" i="29"/>
  <c r="O122" i="29"/>
  <c r="O121" i="29"/>
  <c r="O120" i="29"/>
  <c r="O119" i="29"/>
  <c r="O117" i="29"/>
  <c r="O116" i="29"/>
  <c r="O115" i="29"/>
  <c r="O114" i="29"/>
  <c r="O113" i="29"/>
  <c r="O112" i="29"/>
  <c r="O111" i="29"/>
  <c r="O110" i="29"/>
  <c r="O109" i="29"/>
  <c r="O108" i="29"/>
  <c r="O106" i="29"/>
  <c r="O105" i="29"/>
  <c r="O104" i="29"/>
  <c r="O103" i="29"/>
  <c r="O102" i="29"/>
  <c r="O101" i="29"/>
  <c r="O100" i="29"/>
  <c r="O99" i="29"/>
  <c r="O98" i="29"/>
  <c r="O97" i="29"/>
  <c r="O95" i="29"/>
  <c r="O94" i="29"/>
  <c r="O93" i="29"/>
  <c r="O92" i="29"/>
  <c r="O91" i="29"/>
  <c r="O90" i="29"/>
  <c r="O89" i="29"/>
  <c r="O88" i="29"/>
  <c r="O87" i="29"/>
  <c r="O86" i="29"/>
  <c r="O84" i="29"/>
  <c r="O83" i="29"/>
  <c r="O82" i="29"/>
  <c r="O81" i="29"/>
  <c r="O80" i="29"/>
  <c r="O79" i="29"/>
  <c r="O78" i="29"/>
  <c r="O77" i="29"/>
  <c r="O76" i="29"/>
  <c r="O75" i="29"/>
  <c r="O73" i="29"/>
  <c r="O72" i="29"/>
  <c r="O71" i="29"/>
  <c r="O70" i="29"/>
  <c r="O69" i="29"/>
  <c r="O68" i="29"/>
  <c r="O67" i="29"/>
  <c r="O66" i="29"/>
  <c r="O65" i="29"/>
  <c r="O64" i="29"/>
  <c r="O62" i="29"/>
  <c r="O61" i="29"/>
  <c r="O60" i="29"/>
  <c r="O59" i="29"/>
  <c r="O58" i="29"/>
  <c r="O57" i="29"/>
  <c r="O56" i="29"/>
  <c r="O55" i="29"/>
  <c r="O54" i="29"/>
  <c r="O53" i="29"/>
  <c r="O52" i="29"/>
  <c r="O51" i="29"/>
  <c r="O50" i="29"/>
  <c r="O49" i="29"/>
  <c r="O48" i="29"/>
  <c r="O47" i="29"/>
  <c r="O46" i="29"/>
  <c r="O45" i="29"/>
  <c r="O44" i="29"/>
  <c r="O43" i="29"/>
  <c r="O42" i="29"/>
  <c r="O41" i="29"/>
  <c r="O39" i="29"/>
  <c r="O38" i="29"/>
  <c r="O37" i="29"/>
  <c r="O36" i="29"/>
  <c r="O35" i="29"/>
  <c r="O34" i="29"/>
  <c r="O33" i="29"/>
  <c r="O32" i="29"/>
  <c r="O31" i="29"/>
  <c r="O30" i="29"/>
  <c r="O29" i="29"/>
  <c r="O28" i="29"/>
  <c r="O27" i="29"/>
  <c r="O26" i="29"/>
  <c r="O25" i="29"/>
  <c r="O24" i="29"/>
  <c r="O23" i="29"/>
  <c r="O22" i="29"/>
  <c r="O21" i="29"/>
  <c r="O20" i="29"/>
  <c r="O19" i="29"/>
  <c r="O18" i="29"/>
  <c r="O130" i="28"/>
  <c r="O128" i="28"/>
  <c r="O127" i="28"/>
  <c r="O126" i="28"/>
  <c r="O125" i="28"/>
  <c r="O124" i="28"/>
  <c r="O123" i="28"/>
  <c r="O122" i="28"/>
  <c r="O121" i="28"/>
  <c r="O120" i="28"/>
  <c r="O119" i="28"/>
  <c r="O117" i="28"/>
  <c r="O116" i="28"/>
  <c r="O115" i="28"/>
  <c r="O114" i="28"/>
  <c r="O113" i="28"/>
  <c r="O112" i="28"/>
  <c r="O111" i="28"/>
  <c r="O110" i="28"/>
  <c r="O109" i="28"/>
  <c r="O108" i="28"/>
  <c r="O106" i="28"/>
  <c r="O105" i="28"/>
  <c r="O104" i="28"/>
  <c r="O103" i="28"/>
  <c r="O102" i="28"/>
  <c r="O101" i="28"/>
  <c r="O100" i="28"/>
  <c r="O99" i="28"/>
  <c r="O98" i="28"/>
  <c r="O97" i="28"/>
  <c r="O95" i="28"/>
  <c r="O94" i="28"/>
  <c r="O93" i="28"/>
  <c r="O92" i="28"/>
  <c r="O91" i="28"/>
  <c r="O90" i="28"/>
  <c r="O89" i="28"/>
  <c r="O88" i="28"/>
  <c r="O87" i="28"/>
  <c r="O86" i="28"/>
  <c r="O84" i="28"/>
  <c r="O83" i="28"/>
  <c r="O82" i="28"/>
  <c r="O81" i="28"/>
  <c r="O80" i="28"/>
  <c r="O79" i="28"/>
  <c r="O78" i="28"/>
  <c r="O77" i="28"/>
  <c r="O76" i="28"/>
  <c r="O75" i="28"/>
  <c r="O73" i="28"/>
  <c r="O72" i="28"/>
  <c r="O71" i="28"/>
  <c r="O70" i="28"/>
  <c r="O69" i="28"/>
  <c r="O68" i="28"/>
  <c r="O67" i="28"/>
  <c r="O66" i="28"/>
  <c r="O65" i="28"/>
  <c r="O64" i="28"/>
  <c r="O62" i="28"/>
  <c r="O61" i="28"/>
  <c r="O60" i="28"/>
  <c r="O59" i="28"/>
  <c r="O58" i="28"/>
  <c r="O57" i="28"/>
  <c r="O56" i="28"/>
  <c r="O55" i="28"/>
  <c r="O54" i="28"/>
  <c r="O53" i="28"/>
  <c r="O52" i="28"/>
  <c r="O51" i="28"/>
  <c r="O50" i="28"/>
  <c r="O49" i="28"/>
  <c r="O48" i="28"/>
  <c r="O47" i="28"/>
  <c r="O46" i="28"/>
  <c r="O45" i="28"/>
  <c r="O44" i="28"/>
  <c r="O43" i="28"/>
  <c r="O42" i="28"/>
  <c r="O41" i="28"/>
  <c r="O39" i="28"/>
  <c r="O38" i="28"/>
  <c r="O37" i="28"/>
  <c r="O36" i="28"/>
  <c r="O35" i="28"/>
  <c r="O34" i="28"/>
  <c r="O33" i="28"/>
  <c r="O32" i="28"/>
  <c r="O31" i="28"/>
  <c r="O30" i="28"/>
  <c r="O29" i="28"/>
  <c r="O28" i="28"/>
  <c r="O27" i="28"/>
  <c r="O26" i="28"/>
  <c r="O25" i="28"/>
  <c r="O24" i="28"/>
  <c r="O23" i="28"/>
  <c r="O22" i="28"/>
  <c r="O21" i="28"/>
  <c r="O20" i="28"/>
  <c r="O19" i="28"/>
  <c r="O18" i="28"/>
  <c r="O130" i="27"/>
  <c r="O128" i="27"/>
  <c r="O127" i="27"/>
  <c r="O126" i="27"/>
  <c r="O125" i="27"/>
  <c r="O124" i="27"/>
  <c r="O123" i="27"/>
  <c r="O122" i="27"/>
  <c r="O121" i="27"/>
  <c r="O120" i="27"/>
  <c r="O119" i="27"/>
  <c r="O117" i="27"/>
  <c r="O116" i="27"/>
  <c r="O115" i="27"/>
  <c r="O114" i="27"/>
  <c r="O113" i="27"/>
  <c r="O112" i="27"/>
  <c r="O111" i="27"/>
  <c r="O110" i="27"/>
  <c r="O109" i="27"/>
  <c r="O108" i="27"/>
  <c r="O106" i="27"/>
  <c r="O105" i="27"/>
  <c r="O104" i="27"/>
  <c r="O103" i="27"/>
  <c r="O102" i="27"/>
  <c r="O101" i="27"/>
  <c r="O100" i="27"/>
  <c r="O99" i="27"/>
  <c r="O98" i="27"/>
  <c r="O97" i="27"/>
  <c r="O95" i="27"/>
  <c r="O94" i="27"/>
  <c r="O93" i="27"/>
  <c r="O92" i="27"/>
  <c r="O91" i="27"/>
  <c r="O90" i="27"/>
  <c r="O89" i="27"/>
  <c r="O88" i="27"/>
  <c r="O87" i="27"/>
  <c r="O86" i="27"/>
  <c r="O84" i="27"/>
  <c r="O83" i="27"/>
  <c r="O82" i="27"/>
  <c r="O81" i="27"/>
  <c r="O80" i="27"/>
  <c r="O79" i="27"/>
  <c r="O78" i="27"/>
  <c r="O77" i="27"/>
  <c r="O76" i="27"/>
  <c r="O75" i="27"/>
  <c r="O73" i="27"/>
  <c r="O72" i="27"/>
  <c r="O71" i="27"/>
  <c r="O70" i="27"/>
  <c r="O69" i="27"/>
  <c r="O68" i="27"/>
  <c r="O67" i="27"/>
  <c r="O66" i="27"/>
  <c r="O65" i="27"/>
  <c r="O64" i="27"/>
  <c r="O62" i="27"/>
  <c r="O61" i="27"/>
  <c r="O60" i="27"/>
  <c r="O59" i="27"/>
  <c r="O58" i="27"/>
  <c r="O57" i="27"/>
  <c r="O56" i="27"/>
  <c r="O55" i="27"/>
  <c r="O54" i="27"/>
  <c r="O53" i="27"/>
  <c r="O52" i="27"/>
  <c r="O51" i="27"/>
  <c r="O50" i="27"/>
  <c r="O49" i="27"/>
  <c r="O48" i="27"/>
  <c r="O47" i="27"/>
  <c r="O46" i="27"/>
  <c r="O45" i="27"/>
  <c r="O44" i="27"/>
  <c r="O43" i="27"/>
  <c r="O42" i="27"/>
  <c r="O41" i="27"/>
  <c r="O39" i="27"/>
  <c r="O38" i="27"/>
  <c r="O37" i="27"/>
  <c r="O36" i="27"/>
  <c r="O35" i="27"/>
  <c r="O34" i="27"/>
  <c r="O33" i="27"/>
  <c r="O32" i="27"/>
  <c r="O31" i="27"/>
  <c r="O30" i="27"/>
  <c r="O29" i="27"/>
  <c r="O28" i="27"/>
  <c r="O27" i="27"/>
  <c r="O26" i="27"/>
  <c r="O25" i="27"/>
  <c r="O24" i="27"/>
  <c r="O23" i="27"/>
  <c r="O22" i="27"/>
  <c r="O21" i="27"/>
  <c r="O20" i="27"/>
  <c r="O19" i="27"/>
  <c r="O18" i="27"/>
  <c r="O130" i="22"/>
  <c r="O128" i="22"/>
  <c r="O127" i="22"/>
  <c r="O126" i="22"/>
  <c r="O125" i="22"/>
  <c r="O124" i="22"/>
  <c r="O123" i="22"/>
  <c r="O122" i="22"/>
  <c r="O121" i="22"/>
  <c r="O120" i="22"/>
  <c r="O119" i="22"/>
  <c r="O117" i="22"/>
  <c r="O116" i="22"/>
  <c r="O115" i="22"/>
  <c r="O114" i="22"/>
  <c r="O113" i="22"/>
  <c r="O112" i="22"/>
  <c r="O111" i="22"/>
  <c r="O110" i="22"/>
  <c r="O109" i="22"/>
  <c r="O108" i="22"/>
  <c r="O106" i="22"/>
  <c r="O105" i="22"/>
  <c r="O104" i="22"/>
  <c r="O103" i="22"/>
  <c r="O102" i="22"/>
  <c r="O101" i="22"/>
  <c r="O100" i="22"/>
  <c r="O99" i="22"/>
  <c r="O98" i="22"/>
  <c r="O97" i="22"/>
  <c r="O95" i="22"/>
  <c r="O94" i="22"/>
  <c r="O93" i="22"/>
  <c r="O92" i="22"/>
  <c r="O91" i="22"/>
  <c r="O90" i="22"/>
  <c r="O89" i="22"/>
  <c r="O88" i="22"/>
  <c r="O87" i="22"/>
  <c r="O86" i="22"/>
  <c r="O84" i="22"/>
  <c r="O83" i="22"/>
  <c r="O82" i="22"/>
  <c r="O81" i="22"/>
  <c r="O80" i="22"/>
  <c r="O79" i="22"/>
  <c r="O78" i="22"/>
  <c r="O77" i="22"/>
  <c r="O76" i="22"/>
  <c r="O75" i="22"/>
  <c r="O73" i="22"/>
  <c r="O72" i="22"/>
  <c r="O71" i="22"/>
  <c r="O70" i="22"/>
  <c r="O69" i="22"/>
  <c r="O68" i="22"/>
  <c r="O67" i="22"/>
  <c r="O66" i="22"/>
  <c r="O65" i="22"/>
  <c r="O64" i="22"/>
  <c r="O62" i="22"/>
  <c r="O61" i="22"/>
  <c r="O60" i="22"/>
  <c r="O59" i="22"/>
  <c r="O58" i="22"/>
  <c r="O57" i="22"/>
  <c r="O56" i="22"/>
  <c r="O55" i="22"/>
  <c r="O54" i="22"/>
  <c r="O53" i="22"/>
  <c r="O52" i="22"/>
  <c r="O51" i="22"/>
  <c r="O50" i="22"/>
  <c r="O49" i="22"/>
  <c r="O48" i="22"/>
  <c r="O47" i="22"/>
  <c r="O46" i="22"/>
  <c r="O45" i="22"/>
  <c r="O44" i="22"/>
  <c r="O43" i="22"/>
  <c r="O42" i="22"/>
  <c r="O41" i="22"/>
  <c r="O39" i="22"/>
  <c r="O38" i="22"/>
  <c r="O37" i="22"/>
  <c r="O36" i="22"/>
  <c r="O35" i="22"/>
  <c r="O34" i="22"/>
  <c r="O33" i="22"/>
  <c r="O32" i="22"/>
  <c r="O31" i="22"/>
  <c r="O30" i="22"/>
  <c r="O29" i="22"/>
  <c r="O28" i="22"/>
  <c r="O27" i="22"/>
  <c r="O26" i="22"/>
  <c r="O25" i="22"/>
  <c r="O24" i="22"/>
  <c r="O23" i="22"/>
  <c r="O22" i="22"/>
  <c r="O21" i="22"/>
  <c r="O20" i="22"/>
  <c r="O19" i="22"/>
  <c r="O18" i="22"/>
  <c r="O130" i="21"/>
  <c r="O128" i="21"/>
  <c r="O127" i="21"/>
  <c r="O126" i="21"/>
  <c r="O125" i="21"/>
  <c r="O124" i="21"/>
  <c r="O123" i="21"/>
  <c r="O122" i="21"/>
  <c r="O121" i="21"/>
  <c r="O120" i="21"/>
  <c r="O119" i="21"/>
  <c r="O117" i="21"/>
  <c r="O116" i="21"/>
  <c r="O115" i="21"/>
  <c r="O114" i="21"/>
  <c r="O113" i="21"/>
  <c r="O112" i="21"/>
  <c r="O111" i="21"/>
  <c r="O110" i="21"/>
  <c r="O109" i="21"/>
  <c r="O108" i="21"/>
  <c r="O106" i="21"/>
  <c r="O105" i="21"/>
  <c r="O104" i="21"/>
  <c r="O103" i="21"/>
  <c r="O102" i="21"/>
  <c r="O101" i="21"/>
  <c r="O100" i="21"/>
  <c r="O99" i="21"/>
  <c r="O98" i="21"/>
  <c r="O97" i="21"/>
  <c r="O95" i="21"/>
  <c r="O94" i="21"/>
  <c r="O93" i="21"/>
  <c r="O92" i="21"/>
  <c r="O91" i="21"/>
  <c r="O90" i="21"/>
  <c r="O89" i="21"/>
  <c r="O88" i="21"/>
  <c r="O87" i="21"/>
  <c r="O86" i="21"/>
  <c r="O84" i="21"/>
  <c r="O83" i="21"/>
  <c r="O82" i="21"/>
  <c r="O81" i="21"/>
  <c r="O80" i="21"/>
  <c r="O79" i="21"/>
  <c r="O78" i="21"/>
  <c r="O77" i="21"/>
  <c r="O76" i="21"/>
  <c r="O75" i="21"/>
  <c r="O73" i="21"/>
  <c r="O72" i="21"/>
  <c r="O71" i="21"/>
  <c r="O70" i="21"/>
  <c r="O69" i="21"/>
  <c r="O68" i="21"/>
  <c r="O67" i="21"/>
  <c r="O66" i="21"/>
  <c r="O65" i="21"/>
  <c r="O64" i="21"/>
  <c r="O62" i="21"/>
  <c r="O61" i="21"/>
  <c r="O60" i="21"/>
  <c r="O59" i="21"/>
  <c r="O58" i="21"/>
  <c r="O57" i="21"/>
  <c r="O56" i="21"/>
  <c r="O55" i="21"/>
  <c r="O54" i="21"/>
  <c r="O53" i="21"/>
  <c r="O52" i="21"/>
  <c r="O51" i="21"/>
  <c r="O50" i="21"/>
  <c r="O49" i="21"/>
  <c r="O48" i="21"/>
  <c r="O47" i="21"/>
  <c r="O46" i="21"/>
  <c r="O45" i="21"/>
  <c r="O44" i="21"/>
  <c r="O43" i="21"/>
  <c r="O42" i="21"/>
  <c r="O41" i="21"/>
  <c r="O39" i="21"/>
  <c r="O38" i="21"/>
  <c r="O37" i="21"/>
  <c r="O36" i="21"/>
  <c r="O35" i="21"/>
  <c r="O34" i="21"/>
  <c r="O33" i="21"/>
  <c r="O32" i="21"/>
  <c r="O31" i="21"/>
  <c r="O30" i="21"/>
  <c r="O29" i="21"/>
  <c r="O28" i="21"/>
  <c r="O27" i="21"/>
  <c r="O26" i="21"/>
  <c r="O25" i="21"/>
  <c r="O24" i="21"/>
  <c r="O23" i="21"/>
  <c r="O22" i="21"/>
  <c r="O21" i="21"/>
  <c r="O20" i="21"/>
  <c r="O19" i="21"/>
  <c r="O18" i="21"/>
  <c r="O130" i="20"/>
  <c r="O128" i="20"/>
  <c r="O127" i="20"/>
  <c r="O126" i="20"/>
  <c r="O125" i="20"/>
  <c r="O124" i="20"/>
  <c r="O123" i="20"/>
  <c r="O122" i="20"/>
  <c r="O121" i="20"/>
  <c r="O120" i="20"/>
  <c r="O119" i="20"/>
  <c r="O117" i="20"/>
  <c r="O116" i="20"/>
  <c r="O115" i="20"/>
  <c r="O114" i="20"/>
  <c r="O113" i="20"/>
  <c r="O112" i="20"/>
  <c r="O111" i="20"/>
  <c r="O110" i="20"/>
  <c r="O109" i="20"/>
  <c r="O108" i="20"/>
  <c r="O106" i="20"/>
  <c r="O105" i="20"/>
  <c r="O104" i="20"/>
  <c r="O103" i="20"/>
  <c r="O102" i="20"/>
  <c r="O101" i="20"/>
  <c r="O100" i="20"/>
  <c r="O99" i="20"/>
  <c r="O98" i="20"/>
  <c r="O97" i="20"/>
  <c r="O95" i="20"/>
  <c r="O94" i="20"/>
  <c r="O93" i="20"/>
  <c r="O92" i="20"/>
  <c r="O91" i="20"/>
  <c r="O90" i="20"/>
  <c r="O89" i="20"/>
  <c r="O88" i="20"/>
  <c r="O87" i="20"/>
  <c r="O86" i="20"/>
  <c r="O84" i="20"/>
  <c r="O83" i="20"/>
  <c r="O82" i="20"/>
  <c r="O81" i="20"/>
  <c r="O80" i="20"/>
  <c r="O79" i="20"/>
  <c r="O78" i="20"/>
  <c r="O77" i="20"/>
  <c r="O76" i="20"/>
  <c r="O75" i="20"/>
  <c r="O73" i="20"/>
  <c r="O72" i="20"/>
  <c r="O71" i="20"/>
  <c r="O70" i="20"/>
  <c r="O69" i="20"/>
  <c r="O68" i="20"/>
  <c r="O67" i="20"/>
  <c r="O66" i="20"/>
  <c r="O65" i="20"/>
  <c r="O64" i="20"/>
  <c r="O62" i="20"/>
  <c r="O61" i="20"/>
  <c r="O60" i="20"/>
  <c r="O59" i="20"/>
  <c r="O58" i="20"/>
  <c r="O57" i="20"/>
  <c r="O56" i="20"/>
  <c r="O55" i="20"/>
  <c r="O54" i="20"/>
  <c r="O53" i="20"/>
  <c r="O52" i="20"/>
  <c r="O51" i="20"/>
  <c r="O50" i="20"/>
  <c r="O49" i="20"/>
  <c r="O48" i="20"/>
  <c r="O47" i="20"/>
  <c r="O46" i="20"/>
  <c r="O45" i="20"/>
  <c r="O44" i="20"/>
  <c r="O43" i="20"/>
  <c r="O42" i="20"/>
  <c r="O41" i="20"/>
  <c r="O39" i="20"/>
  <c r="O38" i="20"/>
  <c r="O37" i="20"/>
  <c r="O36" i="20"/>
  <c r="O35" i="20"/>
  <c r="O34" i="20"/>
  <c r="O33" i="20"/>
  <c r="O32" i="20"/>
  <c r="O31" i="20"/>
  <c r="O30" i="20"/>
  <c r="O29" i="20"/>
  <c r="O28" i="20"/>
  <c r="O27" i="20"/>
  <c r="O26" i="20"/>
  <c r="O25" i="20"/>
  <c r="O24" i="20"/>
  <c r="O23" i="20"/>
  <c r="O22" i="20"/>
  <c r="O21" i="20"/>
  <c r="O20" i="20"/>
  <c r="O19" i="20"/>
  <c r="O18" i="20"/>
  <c r="O130" i="19"/>
  <c r="O128" i="19"/>
  <c r="O127" i="19"/>
  <c r="O126" i="19"/>
  <c r="O125" i="19"/>
  <c r="O124" i="19"/>
  <c r="O123" i="19"/>
  <c r="O122" i="19"/>
  <c r="O121" i="19"/>
  <c r="O120" i="19"/>
  <c r="O119" i="19"/>
  <c r="O117" i="19"/>
  <c r="O116" i="19"/>
  <c r="O115" i="19"/>
  <c r="O114" i="19"/>
  <c r="O113" i="19"/>
  <c r="O112" i="19"/>
  <c r="O111" i="19"/>
  <c r="O110" i="19"/>
  <c r="O109" i="19"/>
  <c r="O108" i="19"/>
  <c r="O106" i="19"/>
  <c r="O105" i="19"/>
  <c r="O104" i="19"/>
  <c r="O103" i="19"/>
  <c r="O102" i="19"/>
  <c r="O101" i="19"/>
  <c r="O100" i="19"/>
  <c r="O99" i="19"/>
  <c r="O98" i="19"/>
  <c r="O97" i="19"/>
  <c r="O95" i="19"/>
  <c r="O94" i="19"/>
  <c r="O93" i="19"/>
  <c r="O92" i="19"/>
  <c r="O91" i="19"/>
  <c r="O90" i="19"/>
  <c r="O89" i="19"/>
  <c r="O88" i="19"/>
  <c r="O87" i="19"/>
  <c r="O86" i="19"/>
  <c r="O84" i="19"/>
  <c r="O83" i="19"/>
  <c r="O82" i="19"/>
  <c r="O81" i="19"/>
  <c r="O80" i="19"/>
  <c r="O79" i="19"/>
  <c r="O78" i="19"/>
  <c r="O77" i="19"/>
  <c r="O76" i="19"/>
  <c r="O75" i="19"/>
  <c r="O73" i="19"/>
  <c r="O72" i="19"/>
  <c r="O71" i="19"/>
  <c r="O70" i="19"/>
  <c r="O69" i="19"/>
  <c r="O68" i="19"/>
  <c r="O67" i="19"/>
  <c r="O66" i="19"/>
  <c r="O65" i="19"/>
  <c r="O64" i="19"/>
  <c r="O62" i="19"/>
  <c r="O61" i="19"/>
  <c r="O60" i="19"/>
  <c r="O59" i="19"/>
  <c r="O58" i="19"/>
  <c r="O57" i="19"/>
  <c r="O56" i="19"/>
  <c r="O55" i="19"/>
  <c r="O54" i="19"/>
  <c r="O53" i="19"/>
  <c r="O52" i="19"/>
  <c r="O51" i="19"/>
  <c r="O50" i="19"/>
  <c r="O49" i="19"/>
  <c r="O48" i="19"/>
  <c r="O47" i="19"/>
  <c r="O46" i="19"/>
  <c r="O45" i="19"/>
  <c r="O44" i="19"/>
  <c r="O43" i="19"/>
  <c r="O42" i="19"/>
  <c r="O41" i="19"/>
  <c r="O39" i="19"/>
  <c r="O38" i="19"/>
  <c r="O37" i="19"/>
  <c r="O36" i="19"/>
  <c r="O35" i="19"/>
  <c r="O34" i="19"/>
  <c r="O33" i="19"/>
  <c r="O32" i="19"/>
  <c r="O31" i="19"/>
  <c r="O30" i="19"/>
  <c r="O29" i="19"/>
  <c r="O28" i="19"/>
  <c r="O27" i="19"/>
  <c r="O26" i="19"/>
  <c r="O25" i="19"/>
  <c r="O24" i="19"/>
  <c r="O23" i="19"/>
  <c r="O22" i="19"/>
  <c r="O21" i="19"/>
  <c r="O20" i="19"/>
  <c r="O19" i="19"/>
  <c r="O18" i="19"/>
  <c r="O130" i="7"/>
  <c r="O128" i="7"/>
  <c r="O127" i="7"/>
  <c r="O126" i="7"/>
  <c r="O125" i="7"/>
  <c r="O124" i="7"/>
  <c r="O123" i="7"/>
  <c r="O122" i="7"/>
  <c r="O121" i="7"/>
  <c r="O120" i="7"/>
  <c r="O119" i="7"/>
  <c r="O117" i="7"/>
  <c r="O116" i="7"/>
  <c r="O115" i="7"/>
  <c r="O114" i="7"/>
  <c r="O113" i="7"/>
  <c r="O112" i="7"/>
  <c r="O111" i="7"/>
  <c r="O110" i="7"/>
  <c r="O109" i="7"/>
  <c r="O108" i="7"/>
  <c r="O106" i="7"/>
  <c r="O105" i="7"/>
  <c r="O104" i="7"/>
  <c r="O103" i="7"/>
  <c r="O102" i="7"/>
  <c r="O101" i="7"/>
  <c r="O100" i="7"/>
  <c r="O99" i="7"/>
  <c r="O98" i="7"/>
  <c r="O97" i="7"/>
  <c r="O95" i="7"/>
  <c r="O94" i="7"/>
  <c r="O93" i="7"/>
  <c r="O92" i="7"/>
  <c r="O91" i="7"/>
  <c r="O90" i="7"/>
  <c r="O89" i="7"/>
  <c r="O88" i="7"/>
  <c r="O87" i="7"/>
  <c r="O86" i="7"/>
  <c r="O84" i="7"/>
  <c r="O83" i="7"/>
  <c r="O82" i="7"/>
  <c r="O81" i="7"/>
  <c r="O80" i="7"/>
  <c r="O79" i="7"/>
  <c r="O78" i="7"/>
  <c r="O77" i="7"/>
  <c r="O76" i="7"/>
  <c r="O75" i="7"/>
  <c r="O73" i="7"/>
  <c r="O72" i="7"/>
  <c r="O71" i="7"/>
  <c r="O70" i="7"/>
  <c r="O69" i="7"/>
  <c r="O68" i="7"/>
  <c r="O67" i="7"/>
  <c r="O66" i="7"/>
  <c r="O65" i="7"/>
  <c r="O64" i="7"/>
  <c r="O62" i="7"/>
  <c r="O61" i="7"/>
  <c r="O60" i="7"/>
  <c r="O59" i="7"/>
  <c r="O58" i="7"/>
  <c r="O57" i="7"/>
  <c r="O56" i="7"/>
  <c r="O55" i="7"/>
  <c r="O54" i="7"/>
  <c r="O53" i="7"/>
  <c r="O52" i="7"/>
  <c r="O51" i="7"/>
  <c r="O50" i="7"/>
  <c r="O49" i="7"/>
  <c r="O48" i="7"/>
  <c r="O47" i="7"/>
  <c r="O46" i="7"/>
  <c r="O45" i="7"/>
  <c r="O44" i="7"/>
  <c r="O43" i="7"/>
  <c r="O42" i="7"/>
  <c r="O41" i="7"/>
  <c r="O39" i="7"/>
  <c r="O38" i="7"/>
  <c r="O37" i="7"/>
  <c r="O36" i="7"/>
  <c r="O35" i="7"/>
  <c r="O34" i="7"/>
  <c r="O33" i="7"/>
  <c r="O32" i="7"/>
  <c r="O31" i="7"/>
  <c r="O30" i="7"/>
  <c r="O29" i="7"/>
  <c r="O28" i="7"/>
  <c r="O27" i="7"/>
  <c r="O26" i="7"/>
  <c r="O25" i="7"/>
  <c r="O24" i="7"/>
  <c r="O23" i="7"/>
  <c r="O22" i="7"/>
  <c r="O21" i="7"/>
  <c r="O20" i="7"/>
  <c r="O19" i="7"/>
  <c r="O18" i="7"/>
  <c r="O130" i="6"/>
  <c r="O128" i="6"/>
  <c r="O127" i="6"/>
  <c r="O126" i="6"/>
  <c r="O125" i="6"/>
  <c r="O124" i="6"/>
  <c r="O123" i="6"/>
  <c r="O122" i="6"/>
  <c r="O121" i="6"/>
  <c r="O120" i="6"/>
  <c r="O119" i="6"/>
  <c r="O117" i="6"/>
  <c r="O116" i="6"/>
  <c r="O115" i="6"/>
  <c r="O114" i="6"/>
  <c r="O113" i="6"/>
  <c r="O112" i="6"/>
  <c r="O111" i="6"/>
  <c r="O110" i="6"/>
  <c r="O109" i="6"/>
  <c r="O108" i="6"/>
  <c r="O106" i="6"/>
  <c r="O105" i="6"/>
  <c r="O104" i="6"/>
  <c r="O103" i="6"/>
  <c r="O102" i="6"/>
  <c r="O101" i="6"/>
  <c r="O100" i="6"/>
  <c r="O99" i="6"/>
  <c r="O98" i="6"/>
  <c r="O97" i="6"/>
  <c r="O95" i="6"/>
  <c r="O94" i="6"/>
  <c r="O93" i="6"/>
  <c r="O92" i="6"/>
  <c r="O91" i="6"/>
  <c r="O90" i="6"/>
  <c r="O89" i="6"/>
  <c r="O88" i="6"/>
  <c r="O87" i="6"/>
  <c r="O86" i="6"/>
  <c r="O84" i="6"/>
  <c r="O83" i="6"/>
  <c r="O82" i="6"/>
  <c r="O81" i="6"/>
  <c r="O80" i="6"/>
  <c r="O79" i="6"/>
  <c r="O78" i="6"/>
  <c r="O77" i="6"/>
  <c r="O76" i="6"/>
  <c r="O75" i="6"/>
  <c r="O73" i="6"/>
  <c r="O72" i="6"/>
  <c r="O71" i="6"/>
  <c r="O70" i="6"/>
  <c r="O69" i="6"/>
  <c r="O68" i="6"/>
  <c r="O67" i="6"/>
  <c r="O66" i="6"/>
  <c r="O65" i="6"/>
  <c r="O64" i="6"/>
  <c r="O62" i="6"/>
  <c r="O61" i="6"/>
  <c r="O60" i="6"/>
  <c r="O59" i="6"/>
  <c r="O58" i="6"/>
  <c r="O57" i="6"/>
  <c r="O56" i="6"/>
  <c r="O55" i="6"/>
  <c r="O54" i="6"/>
  <c r="O53" i="6"/>
  <c r="O52" i="6"/>
  <c r="O51" i="6"/>
  <c r="O50" i="6"/>
  <c r="O49" i="6"/>
  <c r="O48" i="6"/>
  <c r="O47" i="6"/>
  <c r="O46" i="6"/>
  <c r="O45" i="6"/>
  <c r="O44" i="6"/>
  <c r="O43" i="6"/>
  <c r="O42" i="6"/>
  <c r="O41" i="6"/>
  <c r="O39" i="6"/>
  <c r="O38" i="6"/>
  <c r="O37" i="6"/>
  <c r="O36" i="6"/>
  <c r="O35" i="6"/>
  <c r="O34" i="6"/>
  <c r="O33" i="6"/>
  <c r="O32" i="6"/>
  <c r="O31" i="6"/>
  <c r="O30" i="6"/>
  <c r="O29" i="6"/>
  <c r="O28" i="6"/>
  <c r="O27" i="6"/>
  <c r="O26" i="6"/>
  <c r="O25" i="6"/>
  <c r="O24" i="6"/>
  <c r="O23" i="6"/>
  <c r="O22" i="6"/>
  <c r="O21" i="6"/>
  <c r="O20" i="6"/>
  <c r="O19" i="6"/>
  <c r="O18" i="6"/>
  <c r="O18" i="5"/>
  <c r="O52" i="5"/>
  <c r="O132" i="5"/>
  <c r="O130" i="5"/>
  <c r="O128" i="5"/>
  <c r="O127" i="5"/>
  <c r="O126" i="5"/>
  <c r="O125" i="5"/>
  <c r="O124" i="5"/>
  <c r="O123" i="5"/>
  <c r="O122" i="5"/>
  <c r="O121" i="5"/>
  <c r="O120" i="5"/>
  <c r="O119" i="5"/>
  <c r="O117" i="5"/>
  <c r="O116" i="5"/>
  <c r="O115" i="5"/>
  <c r="O114" i="5"/>
  <c r="O113" i="5"/>
  <c r="O112" i="5"/>
  <c r="O111" i="5"/>
  <c r="O110" i="5"/>
  <c r="O109" i="5"/>
  <c r="O108" i="5"/>
  <c r="O106" i="5"/>
  <c r="O105" i="5"/>
  <c r="O104" i="5"/>
  <c r="O103" i="5"/>
  <c r="O102" i="5"/>
  <c r="O101" i="5"/>
  <c r="O100" i="5"/>
  <c r="O99" i="5"/>
  <c r="O98" i="5"/>
  <c r="O97" i="5"/>
  <c r="O95" i="5"/>
  <c r="O94" i="5"/>
  <c r="O93" i="5"/>
  <c r="O92" i="5"/>
  <c r="O91" i="5"/>
  <c r="O90" i="5"/>
  <c r="O89" i="5"/>
  <c r="O88" i="5"/>
  <c r="O87" i="5"/>
  <c r="O86" i="5"/>
  <c r="O84" i="5"/>
  <c r="O83" i="5"/>
  <c r="O82" i="5"/>
  <c r="O81" i="5"/>
  <c r="O80" i="5"/>
  <c r="O79" i="5"/>
  <c r="O78" i="5"/>
  <c r="O77" i="5"/>
  <c r="O76" i="5"/>
  <c r="O75" i="5"/>
  <c r="O73" i="5"/>
  <c r="O72" i="5"/>
  <c r="O71" i="5"/>
  <c r="O70" i="5"/>
  <c r="O69" i="5"/>
  <c r="O68" i="5"/>
  <c r="O67" i="5"/>
  <c r="O66" i="5"/>
  <c r="O65" i="5"/>
  <c r="O64" i="5"/>
  <c r="O62" i="5"/>
  <c r="O61" i="5"/>
  <c r="O60" i="5"/>
  <c r="O59" i="5"/>
  <c r="O58" i="5"/>
  <c r="O57" i="5"/>
  <c r="O56" i="5"/>
  <c r="O55" i="5"/>
  <c r="O54" i="5"/>
  <c r="O53" i="5"/>
  <c r="O51" i="5"/>
  <c r="O50" i="5"/>
  <c r="O49" i="5"/>
  <c r="O48" i="5"/>
  <c r="O47" i="5"/>
  <c r="O46" i="5"/>
  <c r="O45" i="5"/>
  <c r="O44" i="5"/>
  <c r="O43" i="5"/>
  <c r="O42" i="5"/>
  <c r="O41" i="5"/>
  <c r="O39" i="5"/>
  <c r="O38" i="5"/>
  <c r="O37" i="5"/>
  <c r="O36" i="5"/>
  <c r="O35" i="5"/>
  <c r="O34" i="5"/>
  <c r="O33" i="5"/>
  <c r="O32" i="5"/>
  <c r="O31" i="5"/>
  <c r="O30" i="5"/>
  <c r="O29" i="5"/>
  <c r="O28" i="5"/>
  <c r="O27" i="5"/>
  <c r="O26" i="5"/>
  <c r="O25" i="5"/>
  <c r="O24" i="5"/>
  <c r="O23" i="5"/>
  <c r="O22" i="5"/>
  <c r="O21" i="5"/>
  <c r="O20" i="5"/>
  <c r="O19" i="5"/>
  <c r="O18" i="1"/>
  <c r="O19" i="1"/>
  <c r="O20" i="1"/>
  <c r="O21" i="1"/>
  <c r="O22" i="1"/>
  <c r="O23" i="1"/>
  <c r="O24" i="1"/>
  <c r="O25" i="1"/>
  <c r="O26" i="1"/>
  <c r="O27" i="1"/>
  <c r="O28" i="1"/>
  <c r="O29" i="1"/>
  <c r="O30" i="1"/>
  <c r="O31" i="1"/>
  <c r="O32" i="1"/>
  <c r="O33" i="1"/>
  <c r="O34" i="1"/>
  <c r="O35" i="1"/>
  <c r="O36" i="1"/>
  <c r="O37" i="1"/>
  <c r="O38" i="1"/>
  <c r="O39" i="1"/>
  <c r="O41" i="1"/>
  <c r="O42" i="1"/>
  <c r="O43" i="1"/>
  <c r="O44" i="1"/>
  <c r="O45" i="1"/>
  <c r="O46" i="1"/>
  <c r="O47" i="1"/>
  <c r="O48" i="1"/>
  <c r="O49" i="1"/>
  <c r="O50" i="1"/>
  <c r="O51" i="1"/>
  <c r="O52" i="1"/>
  <c r="O53" i="1"/>
  <c r="O54" i="1"/>
  <c r="O55" i="1"/>
  <c r="O56" i="1"/>
  <c r="O57" i="1"/>
  <c r="O58" i="1"/>
  <c r="O59" i="1"/>
  <c r="O60" i="1"/>
  <c r="O61" i="1"/>
  <c r="O62" i="1"/>
  <c r="O64" i="1"/>
  <c r="O65" i="1"/>
  <c r="O66" i="1"/>
  <c r="O67" i="1"/>
  <c r="O68" i="1"/>
  <c r="O69" i="1"/>
  <c r="O70" i="1"/>
  <c r="O71" i="1"/>
  <c r="O72" i="1"/>
  <c r="O73" i="1"/>
  <c r="O75" i="1"/>
  <c r="O76" i="1"/>
  <c r="O77" i="1"/>
  <c r="O78" i="1"/>
  <c r="O79" i="1"/>
  <c r="O80" i="1"/>
  <c r="O81" i="1"/>
  <c r="O82" i="1"/>
  <c r="O83" i="1"/>
  <c r="O84" i="1"/>
  <c r="O86" i="1"/>
  <c r="O87" i="1"/>
  <c r="O88" i="1"/>
  <c r="O89" i="1"/>
  <c r="O90" i="1"/>
  <c r="O91" i="1"/>
  <c r="O92" i="1"/>
  <c r="O93" i="1"/>
  <c r="O94" i="1"/>
  <c r="O95" i="1"/>
  <c r="O97" i="1"/>
  <c r="O98" i="1"/>
  <c r="O99" i="1"/>
  <c r="O100" i="1"/>
  <c r="O101" i="1"/>
  <c r="O102" i="1"/>
  <c r="O103" i="1"/>
  <c r="O104" i="1"/>
  <c r="O105" i="1"/>
  <c r="O106" i="1"/>
  <c r="O108" i="1"/>
  <c r="O109" i="1"/>
  <c r="O110" i="1"/>
  <c r="O111" i="1"/>
  <c r="O112" i="1"/>
  <c r="O113" i="1"/>
  <c r="O114" i="1"/>
  <c r="O115" i="1"/>
  <c r="O116" i="1"/>
  <c r="O117" i="1"/>
  <c r="O119" i="1"/>
  <c r="O120" i="1"/>
  <c r="O121" i="1"/>
  <c r="O122" i="1"/>
  <c r="O123" i="1"/>
  <c r="O124" i="1"/>
  <c r="O125" i="1"/>
  <c r="O126" i="1"/>
  <c r="O127" i="1"/>
  <c r="O128" i="1"/>
  <c r="O130" i="1"/>
  <c r="B20" i="31"/>
  <c r="B24" i="34" s="1"/>
  <c r="B40" i="34" s="1"/>
  <c r="B19" i="31"/>
  <c r="B23" i="34" s="1"/>
  <c r="B39" i="34" s="1"/>
  <c r="B18" i="31"/>
  <c r="B22" i="34" s="1"/>
  <c r="B38" i="34" s="1"/>
  <c r="B17" i="31"/>
  <c r="B21" i="34" s="1"/>
  <c r="B37" i="34" s="1"/>
  <c r="B16" i="31"/>
  <c r="B20" i="34" s="1"/>
  <c r="B36" i="34" s="1"/>
  <c r="B15" i="31"/>
  <c r="B19" i="34" s="1"/>
  <c r="B35" i="34" s="1"/>
  <c r="B14" i="31"/>
  <c r="B18" i="34" s="1"/>
  <c r="B34" i="34" s="1"/>
  <c r="B13" i="31"/>
  <c r="B17" i="34" s="1"/>
  <c r="B33" i="34" s="1"/>
  <c r="B12" i="31"/>
  <c r="B16" i="34" s="1"/>
  <c r="B32" i="34" s="1"/>
  <c r="B59" i="34" l="1"/>
  <c r="B70" i="34" s="1"/>
  <c r="AG70" i="34" s="1"/>
  <c r="B46" i="34"/>
  <c r="AA46" i="34" s="1"/>
  <c r="B51" i="34"/>
  <c r="B64" i="34"/>
  <c r="B75" i="34" s="1"/>
  <c r="AG75" i="34" s="1"/>
  <c r="B56" i="34"/>
  <c r="B67" i="34" s="1"/>
  <c r="AG67" i="34" s="1"/>
  <c r="B43" i="34"/>
  <c r="AA43" i="34" s="1"/>
  <c r="B49" i="34"/>
  <c r="B62" i="34"/>
  <c r="B73" i="34" s="1"/>
  <c r="AG73" i="34" s="1"/>
  <c r="B57" i="34"/>
  <c r="B68" i="34" s="1"/>
  <c r="AG68" i="34" s="1"/>
  <c r="B44" i="34"/>
  <c r="AA44" i="34" s="1"/>
  <c r="B58" i="34"/>
  <c r="B69" i="34" s="1"/>
  <c r="AG69" i="34" s="1"/>
  <c r="B45" i="34"/>
  <c r="AA45" i="34" s="1"/>
  <c r="B61" i="34"/>
  <c r="B72" i="34" s="1"/>
  <c r="AG72" i="34" s="1"/>
  <c r="B48" i="34"/>
  <c r="B60" i="34"/>
  <c r="B71" i="34" s="1"/>
  <c r="AG71" i="34" s="1"/>
  <c r="B47" i="34"/>
  <c r="C54" i="17"/>
  <c r="T54" i="17" s="1"/>
  <c r="P45" i="35"/>
  <c r="B50" i="34"/>
  <c r="B63" i="34"/>
  <c r="B74" i="34" s="1"/>
  <c r="AG74" i="34" s="1"/>
  <c r="M109" i="8"/>
  <c r="M76" i="8"/>
  <c r="M65" i="8"/>
  <c r="M87" i="8"/>
  <c r="M98" i="8"/>
  <c r="M31" i="8"/>
  <c r="M8" i="8"/>
  <c r="L8" i="8"/>
  <c r="N8" i="8"/>
  <c r="O8" i="8"/>
  <c r="L31" i="8"/>
  <c r="N31" i="8"/>
  <c r="O31" i="8"/>
  <c r="L54" i="8"/>
  <c r="M54" i="8"/>
  <c r="N54" i="8"/>
  <c r="N122" i="8" s="1"/>
  <c r="AX8" i="8" s="1"/>
  <c r="O54" i="8"/>
  <c r="L65" i="8"/>
  <c r="N65" i="8"/>
  <c r="O65" i="8"/>
  <c r="L76" i="8"/>
  <c r="N76" i="8"/>
  <c r="O76" i="8"/>
  <c r="L87" i="8"/>
  <c r="N87" i="8"/>
  <c r="O87" i="8"/>
  <c r="L98" i="8"/>
  <c r="N98" i="8"/>
  <c r="O98" i="8"/>
  <c r="L109" i="8"/>
  <c r="N109" i="8"/>
  <c r="O109" i="8"/>
  <c r="L120" i="8"/>
  <c r="M120" i="8"/>
  <c r="N120" i="8"/>
  <c r="O120" i="8"/>
  <c r="J132" i="30"/>
  <c r="F129" i="30"/>
  <c r="P129" i="30" s="1"/>
  <c r="O20" i="31" s="1"/>
  <c r="O24" i="34" s="1"/>
  <c r="F118" i="30"/>
  <c r="F107" i="30"/>
  <c r="F96" i="30"/>
  <c r="F85" i="30"/>
  <c r="F74" i="30"/>
  <c r="P74" i="30" s="1"/>
  <c r="O15" i="31" s="1"/>
  <c r="O19" i="34" s="1"/>
  <c r="F63" i="30"/>
  <c r="P63" i="30" s="1"/>
  <c r="O14" i="31" s="1"/>
  <c r="O18" i="34" s="1"/>
  <c r="F40" i="30"/>
  <c r="F17" i="30"/>
  <c r="AG17" i="30" s="1"/>
  <c r="B8" i="30"/>
  <c r="F6" i="30"/>
  <c r="B6" i="30"/>
  <c r="J4" i="30"/>
  <c r="F4" i="30"/>
  <c r="J132" i="29"/>
  <c r="F129" i="29"/>
  <c r="O129" i="29" s="1"/>
  <c r="N20" i="31" s="1"/>
  <c r="N24" i="34" s="1"/>
  <c r="F118" i="29"/>
  <c r="O118" i="29" s="1"/>
  <c r="N19" i="31" s="1"/>
  <c r="N23" i="34" s="1"/>
  <c r="F107" i="29"/>
  <c r="O107" i="29" s="1"/>
  <c r="N18" i="31" s="1"/>
  <c r="N22" i="34" s="1"/>
  <c r="F96" i="29"/>
  <c r="O96" i="29" s="1"/>
  <c r="N17" i="31" s="1"/>
  <c r="N21" i="34" s="1"/>
  <c r="F85" i="29"/>
  <c r="O85" i="29" s="1"/>
  <c r="N16" i="31" s="1"/>
  <c r="N20" i="34" s="1"/>
  <c r="F74" i="29"/>
  <c r="O74" i="29" s="1"/>
  <c r="N15" i="31" s="1"/>
  <c r="N19" i="34" s="1"/>
  <c r="F63" i="29"/>
  <c r="O63" i="29" s="1"/>
  <c r="N14" i="31" s="1"/>
  <c r="N18" i="34" s="1"/>
  <c r="F40" i="29"/>
  <c r="O40" i="29" s="1"/>
  <c r="N13" i="31" s="1"/>
  <c r="N17" i="34" s="1"/>
  <c r="F17" i="29"/>
  <c r="B8" i="29"/>
  <c r="F6" i="29"/>
  <c r="B6" i="29"/>
  <c r="J4" i="29"/>
  <c r="F4" i="29"/>
  <c r="J132" i="28"/>
  <c r="F129" i="28"/>
  <c r="O129" i="28" s="1"/>
  <c r="M20" i="31" s="1"/>
  <c r="M24" i="34" s="1"/>
  <c r="F118" i="28"/>
  <c r="O118" i="28" s="1"/>
  <c r="M19" i="31" s="1"/>
  <c r="M23" i="34" s="1"/>
  <c r="F107" i="28"/>
  <c r="O107" i="28" s="1"/>
  <c r="M18" i="31" s="1"/>
  <c r="M22" i="34" s="1"/>
  <c r="F96" i="28"/>
  <c r="O96" i="28" s="1"/>
  <c r="M17" i="31" s="1"/>
  <c r="M21" i="34" s="1"/>
  <c r="F85" i="28"/>
  <c r="O85" i="28" s="1"/>
  <c r="M16" i="31" s="1"/>
  <c r="M20" i="34" s="1"/>
  <c r="F74" i="28"/>
  <c r="O74" i="28" s="1"/>
  <c r="M15" i="31" s="1"/>
  <c r="M19" i="34" s="1"/>
  <c r="F63" i="28"/>
  <c r="O63" i="28" s="1"/>
  <c r="M14" i="31" s="1"/>
  <c r="M18" i="34" s="1"/>
  <c r="F40" i="28"/>
  <c r="O40" i="28" s="1"/>
  <c r="M13" i="31" s="1"/>
  <c r="M17" i="34" s="1"/>
  <c r="F17" i="28"/>
  <c r="F131" i="28" s="1"/>
  <c r="B8" i="28"/>
  <c r="F6" i="28"/>
  <c r="B6" i="28"/>
  <c r="J4" i="28"/>
  <c r="F4" i="28"/>
  <c r="J132" i="27"/>
  <c r="F129" i="27"/>
  <c r="O129" i="27" s="1"/>
  <c r="L20" i="31" s="1"/>
  <c r="L24" i="34" s="1"/>
  <c r="F118" i="27"/>
  <c r="O118" i="27" s="1"/>
  <c r="L19" i="31" s="1"/>
  <c r="L23" i="34" s="1"/>
  <c r="F107" i="27"/>
  <c r="O107" i="27" s="1"/>
  <c r="L18" i="31" s="1"/>
  <c r="L22" i="34" s="1"/>
  <c r="F96" i="27"/>
  <c r="F85" i="27"/>
  <c r="F74" i="27"/>
  <c r="O74" i="27" s="1"/>
  <c r="L15" i="31" s="1"/>
  <c r="L19" i="34" s="1"/>
  <c r="F63" i="27"/>
  <c r="O63" i="27" s="1"/>
  <c r="L14" i="31" s="1"/>
  <c r="L18" i="34" s="1"/>
  <c r="F40" i="27"/>
  <c r="F17" i="27"/>
  <c r="AF17" i="27" s="1"/>
  <c r="B8" i="27"/>
  <c r="F6" i="27"/>
  <c r="B6" i="27"/>
  <c r="J4" i="27"/>
  <c r="F4" i="27"/>
  <c r="P118" i="30" l="1"/>
  <c r="O19" i="31" s="1"/>
  <c r="O23" i="34" s="1"/>
  <c r="AG118" i="30"/>
  <c r="P107" i="30"/>
  <c r="O18" i="31" s="1"/>
  <c r="O22" i="34" s="1"/>
  <c r="AG107" i="30"/>
  <c r="P96" i="30"/>
  <c r="O17" i="31" s="1"/>
  <c r="AG96" i="30"/>
  <c r="P85" i="30"/>
  <c r="O16" i="31" s="1"/>
  <c r="O20" i="34" s="1"/>
  <c r="AG85" i="30"/>
  <c r="P40" i="30"/>
  <c r="O13" i="31" s="1"/>
  <c r="O17" i="34" s="1"/>
  <c r="AG40" i="30"/>
  <c r="O96" i="27"/>
  <c r="L17" i="31" s="1"/>
  <c r="L21" i="34" s="1"/>
  <c r="AF96" i="27"/>
  <c r="O85" i="27"/>
  <c r="L16" i="31" s="1"/>
  <c r="L20" i="34" s="1"/>
  <c r="AF85" i="27"/>
  <c r="O40" i="27"/>
  <c r="L13" i="31" s="1"/>
  <c r="L17" i="34" s="1"/>
  <c r="AF40" i="27"/>
  <c r="F131" i="27"/>
  <c r="AF131" i="27" s="1"/>
  <c r="F131" i="30"/>
  <c r="F131" i="29"/>
  <c r="O21" i="34"/>
  <c r="P17" i="30"/>
  <c r="O12" i="31" s="1"/>
  <c r="O16" i="34" s="1"/>
  <c r="O17" i="29"/>
  <c r="N12" i="31" s="1"/>
  <c r="N16" i="34" s="1"/>
  <c r="O17" i="28"/>
  <c r="M12" i="31" s="1"/>
  <c r="M16" i="34" s="1"/>
  <c r="O17" i="27"/>
  <c r="L12" i="31" s="1"/>
  <c r="L16" i="34" s="1"/>
  <c r="AX9" i="8"/>
  <c r="AY9" i="8" s="1"/>
  <c r="AZ9" i="8" s="1"/>
  <c r="AY8" i="8"/>
  <c r="AZ8" i="8" s="1"/>
  <c r="N123" i="8"/>
  <c r="M122" i="8"/>
  <c r="AU8" i="8" s="1"/>
  <c r="O122" i="8"/>
  <c r="L122" i="8"/>
  <c r="B41" i="17"/>
  <c r="B42" i="17"/>
  <c r="B43" i="17"/>
  <c r="B44" i="17"/>
  <c r="B45" i="17"/>
  <c r="B36" i="17"/>
  <c r="B37" i="17"/>
  <c r="B38" i="17"/>
  <c r="B39" i="17"/>
  <c r="B40" i="17"/>
  <c r="H12" i="15"/>
  <c r="G12" i="15"/>
  <c r="I12" i="15"/>
  <c r="J12" i="15"/>
  <c r="J132" i="22"/>
  <c r="J132" i="21"/>
  <c r="J132" i="20"/>
  <c r="J132" i="19"/>
  <c r="J132" i="7"/>
  <c r="J132" i="6"/>
  <c r="J132" i="5"/>
  <c r="J132" i="1"/>
  <c r="B31" i="17"/>
  <c r="P131" i="30" l="1"/>
  <c r="AG131" i="30"/>
  <c r="O56" i="31"/>
  <c r="Q45" i="31"/>
  <c r="P45" i="31" a="1"/>
  <c r="P45" i="31" s="1"/>
  <c r="AX10" i="8"/>
  <c r="O123" i="8"/>
  <c r="BA8" i="8"/>
  <c r="AR8" i="8"/>
  <c r="L123" i="8"/>
  <c r="AV8" i="8"/>
  <c r="AW8" i="8" s="1"/>
  <c r="AU9" i="8"/>
  <c r="AX11" i="8"/>
  <c r="AY10" i="8"/>
  <c r="AZ10" i="8" s="1"/>
  <c r="B7" i="17"/>
  <c r="I49" i="5"/>
  <c r="I49" i="6" s="1"/>
  <c r="I49" i="7" s="1"/>
  <c r="I49" i="19" s="1"/>
  <c r="I49" i="20" s="1"/>
  <c r="I49" i="21" s="1"/>
  <c r="I49" i="22" s="1"/>
  <c r="I49" i="27" s="1"/>
  <c r="I49" i="28" s="1"/>
  <c r="I49" i="29" s="1"/>
  <c r="I49" i="30" s="1"/>
  <c r="I52" i="5"/>
  <c r="I52" i="6" s="1"/>
  <c r="I52" i="7" s="1"/>
  <c r="I52" i="19" s="1"/>
  <c r="I52" i="20" s="1"/>
  <c r="I52" i="21" s="1"/>
  <c r="I52" i="22" s="1"/>
  <c r="I52" i="27" s="1"/>
  <c r="I52" i="28" s="1"/>
  <c r="I52" i="29" s="1"/>
  <c r="I52" i="30" s="1"/>
  <c r="I23" i="1"/>
  <c r="I23" i="5" s="1"/>
  <c r="I23" i="6" s="1"/>
  <c r="I23" i="7" s="1"/>
  <c r="I23" i="19" s="1"/>
  <c r="I23" i="20" s="1"/>
  <c r="I23" i="21" s="1"/>
  <c r="I24" i="1"/>
  <c r="I24" i="5" s="1"/>
  <c r="I24" i="6" s="1"/>
  <c r="I24" i="7" s="1"/>
  <c r="I24" i="19" s="1"/>
  <c r="I24" i="20" s="1"/>
  <c r="I24" i="21" s="1"/>
  <c r="I24" i="22" s="1"/>
  <c r="I24" i="27" s="1"/>
  <c r="I24" i="28" s="1"/>
  <c r="I24" i="29" s="1"/>
  <c r="I24" i="30" s="1"/>
  <c r="I25" i="1"/>
  <c r="I25" i="5" s="1"/>
  <c r="I25" i="6" s="1"/>
  <c r="I25" i="7" s="1"/>
  <c r="I25" i="19" s="1"/>
  <c r="I25" i="20" s="1"/>
  <c r="I25" i="21" s="1"/>
  <c r="I25" i="22" s="1"/>
  <c r="I25" i="27" s="1"/>
  <c r="I25" i="28" s="1"/>
  <c r="I25" i="29" s="1"/>
  <c r="I25" i="30" s="1"/>
  <c r="I26" i="1"/>
  <c r="I26" i="5" s="1"/>
  <c r="I26" i="6" s="1"/>
  <c r="I26" i="7" s="1"/>
  <c r="I26" i="19" s="1"/>
  <c r="I26" i="20" s="1"/>
  <c r="I26" i="21" s="1"/>
  <c r="I26" i="22" s="1"/>
  <c r="I26" i="27" s="1"/>
  <c r="I26" i="28" s="1"/>
  <c r="I26" i="29" s="1"/>
  <c r="I26" i="30" s="1"/>
  <c r="I27" i="1"/>
  <c r="I27" i="5" s="1"/>
  <c r="I27" i="6" s="1"/>
  <c r="I27" i="7" s="1"/>
  <c r="I27" i="19" s="1"/>
  <c r="I27" i="20" s="1"/>
  <c r="I27" i="21" s="1"/>
  <c r="I27" i="22" s="1"/>
  <c r="I27" i="27" s="1"/>
  <c r="I27" i="28" s="1"/>
  <c r="I27" i="29" s="1"/>
  <c r="I27" i="30" s="1"/>
  <c r="I28" i="1"/>
  <c r="I28" i="5" s="1"/>
  <c r="I28" i="6" s="1"/>
  <c r="I28" i="7" s="1"/>
  <c r="I28" i="19" s="1"/>
  <c r="I28" i="20" s="1"/>
  <c r="I28" i="21" s="1"/>
  <c r="I28" i="22" s="1"/>
  <c r="I28" i="27" s="1"/>
  <c r="I28" i="28" s="1"/>
  <c r="I28" i="29" s="1"/>
  <c r="I28" i="30" s="1"/>
  <c r="I29" i="1"/>
  <c r="I29" i="5" s="1"/>
  <c r="I29" i="6" s="1"/>
  <c r="I29" i="7" s="1"/>
  <c r="I29" i="19" s="1"/>
  <c r="I29" i="20" s="1"/>
  <c r="I29" i="21" s="1"/>
  <c r="I29" i="22" s="1"/>
  <c r="I29" i="27" s="1"/>
  <c r="I29" i="28" s="1"/>
  <c r="I29" i="29" s="1"/>
  <c r="I29" i="30" s="1"/>
  <c r="I30" i="1"/>
  <c r="I30" i="5" s="1"/>
  <c r="I30" i="6" s="1"/>
  <c r="I30" i="7" s="1"/>
  <c r="I30" i="19" s="1"/>
  <c r="I30" i="20" s="1"/>
  <c r="I30" i="21" s="1"/>
  <c r="I30" i="22" s="1"/>
  <c r="I30" i="27" s="1"/>
  <c r="I30" i="28" s="1"/>
  <c r="I30" i="29" s="1"/>
  <c r="I30" i="30" s="1"/>
  <c r="I31" i="1"/>
  <c r="I31" i="5" s="1"/>
  <c r="I31" i="6" s="1"/>
  <c r="I31" i="7" s="1"/>
  <c r="I31" i="19" s="1"/>
  <c r="I31" i="20" s="1"/>
  <c r="I31" i="21" s="1"/>
  <c r="I31" i="22" s="1"/>
  <c r="I31" i="27" s="1"/>
  <c r="I31" i="28" s="1"/>
  <c r="I31" i="29" s="1"/>
  <c r="I31" i="30" s="1"/>
  <c r="I32" i="1"/>
  <c r="I32" i="5" s="1"/>
  <c r="I32" i="6" s="1"/>
  <c r="I32" i="7" s="1"/>
  <c r="I32" i="19" s="1"/>
  <c r="I32" i="20" s="1"/>
  <c r="I32" i="21" s="1"/>
  <c r="I32" i="22" s="1"/>
  <c r="I32" i="27" s="1"/>
  <c r="I32" i="28" s="1"/>
  <c r="I32" i="29" s="1"/>
  <c r="I32" i="30" s="1"/>
  <c r="I33" i="1"/>
  <c r="I33" i="5" s="1"/>
  <c r="I33" i="6" s="1"/>
  <c r="I33" i="7" s="1"/>
  <c r="I33" i="19" s="1"/>
  <c r="I33" i="20" s="1"/>
  <c r="I33" i="21" s="1"/>
  <c r="I33" i="22" s="1"/>
  <c r="I33" i="27" s="1"/>
  <c r="I33" i="28" s="1"/>
  <c r="I33" i="29" s="1"/>
  <c r="I33" i="30" s="1"/>
  <c r="I34" i="1"/>
  <c r="I34" i="5" s="1"/>
  <c r="I34" i="6" s="1"/>
  <c r="I34" i="7" s="1"/>
  <c r="I34" i="19" s="1"/>
  <c r="I34" i="20" s="1"/>
  <c r="I34" i="21" s="1"/>
  <c r="I34" i="22" s="1"/>
  <c r="I34" i="27" s="1"/>
  <c r="I34" i="28" s="1"/>
  <c r="I34" i="29" s="1"/>
  <c r="I34" i="30" s="1"/>
  <c r="I35" i="1"/>
  <c r="I35" i="5" s="1"/>
  <c r="I35" i="6" s="1"/>
  <c r="I35" i="7" s="1"/>
  <c r="I35" i="19" s="1"/>
  <c r="I35" i="20" s="1"/>
  <c r="I35" i="21" s="1"/>
  <c r="I35" i="22" s="1"/>
  <c r="I35" i="27" s="1"/>
  <c r="I35" i="28" s="1"/>
  <c r="I35" i="29" s="1"/>
  <c r="I35" i="30" s="1"/>
  <c r="I36" i="1"/>
  <c r="I36" i="5" s="1"/>
  <c r="I36" i="6" s="1"/>
  <c r="I36" i="7" s="1"/>
  <c r="I36" i="19" s="1"/>
  <c r="I36" i="20" s="1"/>
  <c r="I36" i="21" s="1"/>
  <c r="I36" i="22" s="1"/>
  <c r="I36" i="27" s="1"/>
  <c r="I36" i="28" s="1"/>
  <c r="I36" i="29" s="1"/>
  <c r="I36" i="30" s="1"/>
  <c r="I37" i="1"/>
  <c r="I37" i="5" s="1"/>
  <c r="I37" i="6" s="1"/>
  <c r="I37" i="7" s="1"/>
  <c r="I37" i="19" s="1"/>
  <c r="I37" i="20" s="1"/>
  <c r="I37" i="21" s="1"/>
  <c r="I37" i="22" s="1"/>
  <c r="I37" i="27" s="1"/>
  <c r="I37" i="28" s="1"/>
  <c r="I37" i="29" s="1"/>
  <c r="I37" i="30" s="1"/>
  <c r="I38" i="1"/>
  <c r="I38" i="5" s="1"/>
  <c r="I38" i="6" s="1"/>
  <c r="I38" i="7" s="1"/>
  <c r="I38" i="19" s="1"/>
  <c r="I38" i="20" s="1"/>
  <c r="I38" i="21" s="1"/>
  <c r="I38" i="22" s="1"/>
  <c r="I38" i="27" s="1"/>
  <c r="I38" i="28" s="1"/>
  <c r="I38" i="29" s="1"/>
  <c r="I38" i="30" s="1"/>
  <c r="I39" i="1"/>
  <c r="I39" i="5" s="1"/>
  <c r="I39" i="6" s="1"/>
  <c r="I39" i="7" s="1"/>
  <c r="I39" i="19" s="1"/>
  <c r="I39" i="20" s="1"/>
  <c r="I39" i="21" s="1"/>
  <c r="I39" i="22" s="1"/>
  <c r="I39" i="27" s="1"/>
  <c r="I39" i="28" s="1"/>
  <c r="I39" i="29" s="1"/>
  <c r="I39" i="30" s="1"/>
  <c r="I46" i="1"/>
  <c r="I46" i="5" s="1"/>
  <c r="I46" i="6" s="1"/>
  <c r="I46" i="7" s="1"/>
  <c r="I46" i="19" s="1"/>
  <c r="I46" i="20" s="1"/>
  <c r="I46" i="21" s="1"/>
  <c r="I46" i="22" s="1"/>
  <c r="I46" i="27" s="1"/>
  <c r="I46" i="28" s="1"/>
  <c r="I46" i="29" s="1"/>
  <c r="I46" i="30" s="1"/>
  <c r="I47" i="1"/>
  <c r="I47" i="5" s="1"/>
  <c r="I47" i="6" s="1"/>
  <c r="I47" i="7" s="1"/>
  <c r="I47" i="19" s="1"/>
  <c r="I47" i="20" s="1"/>
  <c r="I47" i="21" s="1"/>
  <c r="I47" i="22" s="1"/>
  <c r="I47" i="27" s="1"/>
  <c r="I47" i="28" s="1"/>
  <c r="I47" i="29" s="1"/>
  <c r="I47" i="30" s="1"/>
  <c r="I48" i="1"/>
  <c r="I48" i="5" s="1"/>
  <c r="I48" i="6" s="1"/>
  <c r="I48" i="7" s="1"/>
  <c r="I48" i="19" s="1"/>
  <c r="I48" i="20" s="1"/>
  <c r="I48" i="21" s="1"/>
  <c r="I48" i="22" s="1"/>
  <c r="I48" i="27" s="1"/>
  <c r="I48" i="28" s="1"/>
  <c r="I48" i="29" s="1"/>
  <c r="I48" i="30" s="1"/>
  <c r="I49" i="1"/>
  <c r="I50" i="1"/>
  <c r="I50" i="5" s="1"/>
  <c r="I50" i="6" s="1"/>
  <c r="I50" i="7" s="1"/>
  <c r="I50" i="19" s="1"/>
  <c r="I50" i="20" s="1"/>
  <c r="I50" i="21" s="1"/>
  <c r="I50" i="22" s="1"/>
  <c r="I50" i="27" s="1"/>
  <c r="I50" i="28" s="1"/>
  <c r="I50" i="29" s="1"/>
  <c r="I50" i="30" s="1"/>
  <c r="I51" i="1"/>
  <c r="I51" i="5" s="1"/>
  <c r="I51" i="6" s="1"/>
  <c r="I51" i="7" s="1"/>
  <c r="I51" i="19" s="1"/>
  <c r="I51" i="20" s="1"/>
  <c r="I51" i="21" s="1"/>
  <c r="I51" i="22" s="1"/>
  <c r="I51" i="27" s="1"/>
  <c r="I51" i="28" s="1"/>
  <c r="I51" i="29" s="1"/>
  <c r="I51" i="30" s="1"/>
  <c r="I52" i="1"/>
  <c r="I53" i="1"/>
  <c r="I53" i="5" s="1"/>
  <c r="I53" i="6" s="1"/>
  <c r="I53" i="7" s="1"/>
  <c r="I53" i="19" s="1"/>
  <c r="I53" i="20" s="1"/>
  <c r="I53" i="21" s="1"/>
  <c r="I53" i="22" s="1"/>
  <c r="I53" i="27" s="1"/>
  <c r="I53" i="28" s="1"/>
  <c r="I53" i="29" s="1"/>
  <c r="I53" i="30" s="1"/>
  <c r="I54" i="1"/>
  <c r="I54" i="5" s="1"/>
  <c r="I54" i="6" s="1"/>
  <c r="I54" i="7" s="1"/>
  <c r="I54" i="19" s="1"/>
  <c r="I54" i="20" s="1"/>
  <c r="I54" i="21" s="1"/>
  <c r="I54" i="22" s="1"/>
  <c r="I54" i="27" s="1"/>
  <c r="I54" i="28" s="1"/>
  <c r="I54" i="29" s="1"/>
  <c r="I54" i="30" s="1"/>
  <c r="I55" i="1"/>
  <c r="I55" i="5" s="1"/>
  <c r="I55" i="6" s="1"/>
  <c r="I55" i="7" s="1"/>
  <c r="I55" i="19" s="1"/>
  <c r="I55" i="20" s="1"/>
  <c r="I55" i="21" s="1"/>
  <c r="I55" i="22" s="1"/>
  <c r="I55" i="27" s="1"/>
  <c r="I55" i="28" s="1"/>
  <c r="I55" i="29" s="1"/>
  <c r="I55" i="30" s="1"/>
  <c r="I56" i="1"/>
  <c r="I56" i="5" s="1"/>
  <c r="I56" i="6" s="1"/>
  <c r="I56" i="7" s="1"/>
  <c r="I56" i="19" s="1"/>
  <c r="I56" i="20" s="1"/>
  <c r="I56" i="21" s="1"/>
  <c r="I56" i="22" s="1"/>
  <c r="I56" i="27" s="1"/>
  <c r="I56" i="28" s="1"/>
  <c r="I56" i="29" s="1"/>
  <c r="I56" i="30" s="1"/>
  <c r="I57" i="1"/>
  <c r="I57" i="5" s="1"/>
  <c r="I57" i="6" s="1"/>
  <c r="I57" i="7" s="1"/>
  <c r="I57" i="19" s="1"/>
  <c r="I57" i="20" s="1"/>
  <c r="I57" i="21" s="1"/>
  <c r="I57" i="22" s="1"/>
  <c r="I57" i="27" s="1"/>
  <c r="I57" i="28" s="1"/>
  <c r="I57" i="29" s="1"/>
  <c r="I57" i="30" s="1"/>
  <c r="I58" i="1"/>
  <c r="I58" i="5" s="1"/>
  <c r="I58" i="6" s="1"/>
  <c r="I58" i="7" s="1"/>
  <c r="I58" i="19" s="1"/>
  <c r="I58" i="20" s="1"/>
  <c r="I58" i="21" s="1"/>
  <c r="I58" i="22" s="1"/>
  <c r="I58" i="27" s="1"/>
  <c r="I58" i="28" s="1"/>
  <c r="I58" i="29" s="1"/>
  <c r="I58" i="30" s="1"/>
  <c r="I59" i="1"/>
  <c r="I59" i="5" s="1"/>
  <c r="I59" i="6" s="1"/>
  <c r="I59" i="7" s="1"/>
  <c r="I59" i="19" s="1"/>
  <c r="I59" i="20" s="1"/>
  <c r="I59" i="21" s="1"/>
  <c r="I59" i="22" s="1"/>
  <c r="I59" i="27" s="1"/>
  <c r="I59" i="28" s="1"/>
  <c r="I59" i="29" s="1"/>
  <c r="I59" i="30" s="1"/>
  <c r="I60" i="1"/>
  <c r="I60" i="5" s="1"/>
  <c r="I60" i="6" s="1"/>
  <c r="I60" i="7" s="1"/>
  <c r="I60" i="19" s="1"/>
  <c r="I60" i="20" s="1"/>
  <c r="I60" i="21" s="1"/>
  <c r="I60" i="22" s="1"/>
  <c r="I60" i="27" s="1"/>
  <c r="I60" i="28" s="1"/>
  <c r="I60" i="29" s="1"/>
  <c r="I60" i="30" s="1"/>
  <c r="I61" i="1"/>
  <c r="I61" i="5" s="1"/>
  <c r="I61" i="6" s="1"/>
  <c r="I61" i="7" s="1"/>
  <c r="I61" i="19" s="1"/>
  <c r="I61" i="20" s="1"/>
  <c r="I61" i="21" s="1"/>
  <c r="I61" i="22" s="1"/>
  <c r="I61" i="27" s="1"/>
  <c r="I61" i="28" s="1"/>
  <c r="I61" i="29" s="1"/>
  <c r="I61" i="30" s="1"/>
  <c r="I62" i="1"/>
  <c r="I62" i="5" s="1"/>
  <c r="I62" i="6" s="1"/>
  <c r="I62" i="7" s="1"/>
  <c r="I62" i="19" s="1"/>
  <c r="I62" i="20" s="1"/>
  <c r="C47" i="8"/>
  <c r="C48" i="8"/>
  <c r="C49" i="8"/>
  <c r="C50" i="8"/>
  <c r="C51" i="8"/>
  <c r="C52" i="8"/>
  <c r="C53" i="8"/>
  <c r="I45" i="1"/>
  <c r="I45" i="5" s="1"/>
  <c r="I45" i="6" s="1"/>
  <c r="I45" i="7" s="1"/>
  <c r="I45" i="19" s="1"/>
  <c r="I45" i="20" s="1"/>
  <c r="I45" i="21" s="1"/>
  <c r="I45" i="22" s="1"/>
  <c r="I45" i="27" s="1"/>
  <c r="I45" i="28" s="1"/>
  <c r="I45" i="29" s="1"/>
  <c r="I45" i="30" s="1"/>
  <c r="I43" i="1"/>
  <c r="I43" i="5" s="1"/>
  <c r="I43" i="6" s="1"/>
  <c r="I43" i="7" s="1"/>
  <c r="I43" i="19" s="1"/>
  <c r="I44" i="1"/>
  <c r="I44" i="5" s="1"/>
  <c r="I44" i="6" s="1"/>
  <c r="I44" i="7" s="1"/>
  <c r="I44" i="19" s="1"/>
  <c r="I20" i="1"/>
  <c r="I20" i="5" s="1"/>
  <c r="I20" i="6" s="1"/>
  <c r="I21" i="1"/>
  <c r="I21" i="5" s="1"/>
  <c r="I21" i="6" s="1"/>
  <c r="I21" i="7" s="1"/>
  <c r="I21" i="19" s="1"/>
  <c r="I22" i="1"/>
  <c r="I22" i="5" s="1"/>
  <c r="I22" i="6" s="1"/>
  <c r="I22" i="7" s="1"/>
  <c r="I22" i="19" s="1"/>
  <c r="D8" i="8"/>
  <c r="D31" i="8"/>
  <c r="B15" i="8"/>
  <c r="B16" i="8"/>
  <c r="B17" i="8"/>
  <c r="B18" i="8"/>
  <c r="B19" i="8"/>
  <c r="B20" i="8"/>
  <c r="B21" i="8"/>
  <c r="B22" i="8"/>
  <c r="B23" i="8"/>
  <c r="B24" i="8"/>
  <c r="C24" i="8"/>
  <c r="B25" i="8"/>
  <c r="C25" i="8"/>
  <c r="B26" i="8"/>
  <c r="C26" i="8"/>
  <c r="B27" i="8"/>
  <c r="C27" i="8"/>
  <c r="B28" i="8"/>
  <c r="C28" i="8"/>
  <c r="B29" i="8"/>
  <c r="C29" i="8"/>
  <c r="B30" i="8"/>
  <c r="C30" i="8"/>
  <c r="B52" i="17"/>
  <c r="B53" i="8" s="1"/>
  <c r="B50" i="17"/>
  <c r="B51" i="8" s="1"/>
  <c r="B37" i="8"/>
  <c r="B38" i="8"/>
  <c r="B39" i="8"/>
  <c r="B40" i="8"/>
  <c r="B41" i="8"/>
  <c r="B42" i="8"/>
  <c r="B43" i="8"/>
  <c r="B44" i="8"/>
  <c r="B45" i="8"/>
  <c r="B46" i="8"/>
  <c r="B46" i="17"/>
  <c r="B47" i="8" s="1"/>
  <c r="B47" i="17"/>
  <c r="B48" i="8" s="1"/>
  <c r="B48" i="17"/>
  <c r="B49" i="8" s="1"/>
  <c r="B49" i="17"/>
  <c r="B50" i="8" s="1"/>
  <c r="E25" i="18"/>
  <c r="I25" i="18"/>
  <c r="E26" i="18"/>
  <c r="I26" i="18"/>
  <c r="E27" i="18"/>
  <c r="I27" i="18"/>
  <c r="E28" i="18"/>
  <c r="I28" i="18"/>
  <c r="E29" i="18"/>
  <c r="I29" i="18"/>
  <c r="E30" i="18"/>
  <c r="I30" i="18"/>
  <c r="E31" i="18"/>
  <c r="I31" i="18"/>
  <c r="E32" i="18"/>
  <c r="I32" i="18"/>
  <c r="E33" i="18"/>
  <c r="I33" i="18"/>
  <c r="E34" i="18"/>
  <c r="I34" i="18"/>
  <c r="E35" i="18"/>
  <c r="I35" i="18"/>
  <c r="E36" i="18"/>
  <c r="I36" i="18"/>
  <c r="Q56" i="31" l="1"/>
  <c r="P56" i="31" a="1"/>
  <c r="P56" i="31" s="1"/>
  <c r="M35" i="18"/>
  <c r="N35" i="18"/>
  <c r="M36" i="18"/>
  <c r="N36" i="18"/>
  <c r="AV9" i="8"/>
  <c r="AW9" i="8" s="1"/>
  <c r="AU10" i="8"/>
  <c r="AR9" i="8"/>
  <c r="AS8" i="8"/>
  <c r="AT8" i="8" s="1"/>
  <c r="BA9" i="8"/>
  <c r="BB8" i="8"/>
  <c r="BC8" i="8" s="1"/>
  <c r="N34" i="18"/>
  <c r="C45" i="17" s="1"/>
  <c r="M34" i="18"/>
  <c r="M33" i="18"/>
  <c r="N33" i="18"/>
  <c r="C44" i="17" s="1"/>
  <c r="N32" i="18"/>
  <c r="C43" i="17" s="1"/>
  <c r="M32" i="18"/>
  <c r="N31" i="18"/>
  <c r="C42" i="17" s="1"/>
  <c r="M31" i="18"/>
  <c r="M30" i="18"/>
  <c r="N30" i="18"/>
  <c r="C41" i="17" s="1"/>
  <c r="N29" i="18"/>
  <c r="C40" i="17" s="1"/>
  <c r="M29" i="18"/>
  <c r="N28" i="18"/>
  <c r="C39" i="17" s="1"/>
  <c r="M28" i="18"/>
  <c r="M27" i="18"/>
  <c r="N27" i="18"/>
  <c r="C38" i="17" s="1"/>
  <c r="M26" i="18"/>
  <c r="N26" i="18"/>
  <c r="C37" i="17" s="1"/>
  <c r="M25" i="18"/>
  <c r="N25" i="18"/>
  <c r="C36" i="17" s="1"/>
  <c r="AX12" i="8"/>
  <c r="AY11" i="8"/>
  <c r="AZ11" i="8" s="1"/>
  <c r="B32" i="7"/>
  <c r="B32" i="27"/>
  <c r="B32" i="28"/>
  <c r="B32" i="29"/>
  <c r="B32" i="30"/>
  <c r="B46" i="30"/>
  <c r="B46" i="27"/>
  <c r="B46" i="29"/>
  <c r="B46" i="28"/>
  <c r="B38" i="19"/>
  <c r="B38" i="29"/>
  <c r="B38" i="27"/>
  <c r="B38" i="30"/>
  <c r="B38" i="28"/>
  <c r="B28" i="7"/>
  <c r="B28" i="29"/>
  <c r="B28" i="30"/>
  <c r="B28" i="27"/>
  <c r="B28" i="28"/>
  <c r="B53" i="22"/>
  <c r="B53" i="30"/>
  <c r="B53" i="28"/>
  <c r="B53" i="29"/>
  <c r="B53" i="27"/>
  <c r="B52" i="28"/>
  <c r="B52" i="27"/>
  <c r="B52" i="30"/>
  <c r="B52" i="29"/>
  <c r="B36" i="7"/>
  <c r="B36" i="27"/>
  <c r="B36" i="28"/>
  <c r="B36" i="30"/>
  <c r="B36" i="29"/>
  <c r="B27" i="21"/>
  <c r="B27" i="30"/>
  <c r="B27" i="27"/>
  <c r="B27" i="28"/>
  <c r="B27" i="29"/>
  <c r="B30" i="22"/>
  <c r="B30" i="29"/>
  <c r="B30" i="27"/>
  <c r="B30" i="30"/>
  <c r="B30" i="28"/>
  <c r="B39" i="22"/>
  <c r="B39" i="27"/>
  <c r="B39" i="30"/>
  <c r="B39" i="28"/>
  <c r="B39" i="29"/>
  <c r="B47" i="27"/>
  <c r="B47" i="30"/>
  <c r="B47" i="28"/>
  <c r="B47" i="29"/>
  <c r="B33" i="19"/>
  <c r="B33" i="28"/>
  <c r="B33" i="29"/>
  <c r="B33" i="27"/>
  <c r="B33" i="30"/>
  <c r="B60" i="27"/>
  <c r="B60" i="28"/>
  <c r="B60" i="30"/>
  <c r="B60" i="29"/>
  <c r="B59" i="19"/>
  <c r="B59" i="30"/>
  <c r="B59" i="29"/>
  <c r="B59" i="27"/>
  <c r="B59" i="28"/>
  <c r="B57" i="22"/>
  <c r="B57" i="29"/>
  <c r="B57" i="30"/>
  <c r="B57" i="27"/>
  <c r="B57" i="28"/>
  <c r="B54" i="27"/>
  <c r="B54" i="30"/>
  <c r="B54" i="28"/>
  <c r="B54" i="29"/>
  <c r="B50" i="29"/>
  <c r="B50" i="30"/>
  <c r="B50" i="28"/>
  <c r="B50" i="27"/>
  <c r="B49" i="22"/>
  <c r="B49" i="29"/>
  <c r="B49" i="28"/>
  <c r="B49" i="30"/>
  <c r="B49" i="27"/>
  <c r="B25" i="19"/>
  <c r="B25" i="28"/>
  <c r="B25" i="29"/>
  <c r="B25" i="27"/>
  <c r="B25" i="30"/>
  <c r="B62" i="22"/>
  <c r="B62" i="30"/>
  <c r="B62" i="27"/>
  <c r="B62" i="29"/>
  <c r="B62" i="28"/>
  <c r="B31" i="21"/>
  <c r="B31" i="27"/>
  <c r="B31" i="30"/>
  <c r="B31" i="28"/>
  <c r="B31" i="29"/>
  <c r="B58" i="29"/>
  <c r="B58" i="30"/>
  <c r="B58" i="28"/>
  <c r="B58" i="27"/>
  <c r="B56" i="28"/>
  <c r="B56" i="29"/>
  <c r="B56" i="27"/>
  <c r="B56" i="30"/>
  <c r="B29" i="19"/>
  <c r="B29" i="28"/>
  <c r="B29" i="29"/>
  <c r="B29" i="30"/>
  <c r="B29" i="27"/>
  <c r="B55" i="19"/>
  <c r="B55" i="27"/>
  <c r="B55" i="30"/>
  <c r="B55" i="28"/>
  <c r="B55" i="29"/>
  <c r="B37" i="21"/>
  <c r="B37" i="30"/>
  <c r="B37" i="28"/>
  <c r="B37" i="29"/>
  <c r="B37" i="27"/>
  <c r="B51" i="19"/>
  <c r="B51" i="30"/>
  <c r="B51" i="27"/>
  <c r="B51" i="28"/>
  <c r="B51" i="29"/>
  <c r="B26" i="22"/>
  <c r="B26" i="29"/>
  <c r="B26" i="30"/>
  <c r="B26" i="27"/>
  <c r="B26" i="28"/>
  <c r="B35" i="21"/>
  <c r="B35" i="30"/>
  <c r="B35" i="29"/>
  <c r="B35" i="28"/>
  <c r="B35" i="27"/>
  <c r="B48" i="28"/>
  <c r="B48" i="29"/>
  <c r="B48" i="27"/>
  <c r="B48" i="30"/>
  <c r="B34" i="22"/>
  <c r="B34" i="29"/>
  <c r="B34" i="27"/>
  <c r="B34" i="28"/>
  <c r="B34" i="30"/>
  <c r="B24" i="21"/>
  <c r="B24" i="27"/>
  <c r="B24" i="28"/>
  <c r="B24" i="29"/>
  <c r="B24" i="30"/>
  <c r="B30" i="6"/>
  <c r="B28" i="19"/>
  <c r="B26" i="21"/>
  <c r="B58" i="21"/>
  <c r="B58" i="19"/>
  <c r="B58" i="1"/>
  <c r="B54" i="21"/>
  <c r="B54" i="19"/>
  <c r="B54" i="1"/>
  <c r="B56" i="19"/>
  <c r="B56" i="6"/>
  <c r="B56" i="22"/>
  <c r="B56" i="5"/>
  <c r="B52" i="19"/>
  <c r="B52" i="22"/>
  <c r="B52" i="6"/>
  <c r="B48" i="19"/>
  <c r="B48" i="6"/>
  <c r="B48" i="22"/>
  <c r="B50" i="21"/>
  <c r="B50" i="1"/>
  <c r="B50" i="19"/>
  <c r="B50" i="5"/>
  <c r="B26" i="6"/>
  <c r="B34" i="21"/>
  <c r="B34" i="6"/>
  <c r="B32" i="19"/>
  <c r="B30" i="21"/>
  <c r="B38" i="1"/>
  <c r="B33" i="1"/>
  <c r="B29" i="1"/>
  <c r="B25" i="1"/>
  <c r="B35" i="5"/>
  <c r="B31" i="5"/>
  <c r="B27" i="5"/>
  <c r="B39" i="6"/>
  <c r="B35" i="7"/>
  <c r="B31" i="7"/>
  <c r="B27" i="7"/>
  <c r="B62" i="7"/>
  <c r="B57" i="7"/>
  <c r="B53" i="7"/>
  <c r="B49" i="7"/>
  <c r="B36" i="19"/>
  <c r="B38" i="20"/>
  <c r="B33" i="20"/>
  <c r="B29" i="20"/>
  <c r="B25" i="20"/>
  <c r="B62" i="20"/>
  <c r="B57" i="20"/>
  <c r="B53" i="20"/>
  <c r="B49" i="20"/>
  <c r="B39" i="21"/>
  <c r="B62" i="21"/>
  <c r="B57" i="21"/>
  <c r="B53" i="21"/>
  <c r="B49" i="21"/>
  <c r="B38" i="22"/>
  <c r="B33" i="22"/>
  <c r="B29" i="22"/>
  <c r="B25" i="22"/>
  <c r="B36" i="1"/>
  <c r="B32" i="1"/>
  <c r="B28" i="1"/>
  <c r="B62" i="1"/>
  <c r="B57" i="1"/>
  <c r="B53" i="1"/>
  <c r="B49" i="1"/>
  <c r="B39" i="5"/>
  <c r="B34" i="5"/>
  <c r="B30" i="5"/>
  <c r="B26" i="5"/>
  <c r="B53" i="5"/>
  <c r="B49" i="5"/>
  <c r="B59" i="5"/>
  <c r="B55" i="5"/>
  <c r="B38" i="6"/>
  <c r="B33" i="6"/>
  <c r="B29" i="6"/>
  <c r="B25" i="6"/>
  <c r="B59" i="6"/>
  <c r="B55" i="6"/>
  <c r="B51" i="6"/>
  <c r="B39" i="7"/>
  <c r="B34" i="7"/>
  <c r="B30" i="7"/>
  <c r="B26" i="7"/>
  <c r="B56" i="7"/>
  <c r="B52" i="7"/>
  <c r="B48" i="7"/>
  <c r="B35" i="19"/>
  <c r="B31" i="19"/>
  <c r="B27" i="19"/>
  <c r="B62" i="19"/>
  <c r="B57" i="19"/>
  <c r="B53" i="19"/>
  <c r="B49" i="19"/>
  <c r="B36" i="20"/>
  <c r="B32" i="20"/>
  <c r="B28" i="20"/>
  <c r="B56" i="20"/>
  <c r="B52" i="20"/>
  <c r="B48" i="20"/>
  <c r="B38" i="21"/>
  <c r="B33" i="21"/>
  <c r="B29" i="21"/>
  <c r="B25" i="21"/>
  <c r="B56" i="21"/>
  <c r="B52" i="21"/>
  <c r="B48" i="21"/>
  <c r="B36" i="22"/>
  <c r="B32" i="22"/>
  <c r="B28" i="22"/>
  <c r="B59" i="22"/>
  <c r="B55" i="22"/>
  <c r="B51" i="22"/>
  <c r="B35" i="1"/>
  <c r="B31" i="1"/>
  <c r="B27" i="1"/>
  <c r="B56" i="1"/>
  <c r="B52" i="1"/>
  <c r="B48" i="1"/>
  <c r="B38" i="5"/>
  <c r="B33" i="5"/>
  <c r="B29" i="5"/>
  <c r="B25" i="5"/>
  <c r="B52" i="5"/>
  <c r="B48" i="5"/>
  <c r="B58" i="5"/>
  <c r="B54" i="5"/>
  <c r="B36" i="6"/>
  <c r="B32" i="6"/>
  <c r="B28" i="6"/>
  <c r="B58" i="6"/>
  <c r="B54" i="6"/>
  <c r="B50" i="6"/>
  <c r="B38" i="7"/>
  <c r="B33" i="7"/>
  <c r="B29" i="7"/>
  <c r="B25" i="7"/>
  <c r="B59" i="7"/>
  <c r="B55" i="7"/>
  <c r="B51" i="7"/>
  <c r="B39" i="19"/>
  <c r="B34" i="19"/>
  <c r="B30" i="19"/>
  <c r="B26" i="19"/>
  <c r="B35" i="20"/>
  <c r="B31" i="20"/>
  <c r="B27" i="20"/>
  <c r="B59" i="20"/>
  <c r="B55" i="20"/>
  <c r="B51" i="20"/>
  <c r="B36" i="21"/>
  <c r="B32" i="21"/>
  <c r="B28" i="21"/>
  <c r="B59" i="21"/>
  <c r="B55" i="21"/>
  <c r="B51" i="21"/>
  <c r="B35" i="22"/>
  <c r="B31" i="22"/>
  <c r="B27" i="22"/>
  <c r="B58" i="22"/>
  <c r="B54" i="22"/>
  <c r="B50" i="22"/>
  <c r="B39" i="1"/>
  <c r="B34" i="1"/>
  <c r="B30" i="1"/>
  <c r="B26" i="1"/>
  <c r="B59" i="1"/>
  <c r="B55" i="1"/>
  <c r="B51" i="1"/>
  <c r="B36" i="5"/>
  <c r="B32" i="5"/>
  <c r="B28" i="5"/>
  <c r="B51" i="5"/>
  <c r="B62" i="5"/>
  <c r="B57" i="5"/>
  <c r="B35" i="6"/>
  <c r="B31" i="6"/>
  <c r="B27" i="6"/>
  <c r="B62" i="6"/>
  <c r="B57" i="6"/>
  <c r="B53" i="6"/>
  <c r="B49" i="6"/>
  <c r="B58" i="7"/>
  <c r="B54" i="7"/>
  <c r="B50" i="7"/>
  <c r="B39" i="20"/>
  <c r="B34" i="20"/>
  <c r="B30" i="20"/>
  <c r="B26" i="20"/>
  <c r="B58" i="20"/>
  <c r="B54" i="20"/>
  <c r="B50" i="20"/>
  <c r="B37" i="6"/>
  <c r="B37" i="7"/>
  <c r="B37" i="19"/>
  <c r="B37" i="1"/>
  <c r="B37" i="5"/>
  <c r="B60" i="19"/>
  <c r="B60" i="21"/>
  <c r="B60" i="20"/>
  <c r="B60" i="7"/>
  <c r="B60" i="1"/>
  <c r="B60" i="22"/>
  <c r="B60" i="6"/>
  <c r="B60" i="5"/>
  <c r="B37" i="20"/>
  <c r="B37" i="22"/>
  <c r="B46" i="6"/>
  <c r="B46" i="1"/>
  <c r="B46" i="20"/>
  <c r="B46" i="7"/>
  <c r="B46" i="5"/>
  <c r="B46" i="21"/>
  <c r="B46" i="22"/>
  <c r="B46" i="19"/>
  <c r="B24" i="1"/>
  <c r="B24" i="5"/>
  <c r="B24" i="22"/>
  <c r="B47" i="21"/>
  <c r="B47" i="20"/>
  <c r="B47" i="5"/>
  <c r="B47" i="19"/>
  <c r="B47" i="7"/>
  <c r="B47" i="6"/>
  <c r="B47" i="1"/>
  <c r="B47" i="22"/>
  <c r="B24" i="6"/>
  <c r="B24" i="7"/>
  <c r="B24" i="19"/>
  <c r="B24" i="20"/>
  <c r="I20" i="7"/>
  <c r="I23" i="22"/>
  <c r="I23" i="27" s="1"/>
  <c r="I23" i="28" s="1"/>
  <c r="I23" i="29" s="1"/>
  <c r="I23" i="30" s="1"/>
  <c r="I22" i="20"/>
  <c r="I21" i="20"/>
  <c r="I21" i="21" s="1"/>
  <c r="I21" i="22" s="1"/>
  <c r="I21" i="27" s="1"/>
  <c r="I21" i="28" s="1"/>
  <c r="I21" i="29" s="1"/>
  <c r="I21" i="30" s="1"/>
  <c r="I44" i="20"/>
  <c r="I43" i="20"/>
  <c r="F17" i="19"/>
  <c r="H8" i="8"/>
  <c r="I8" i="8"/>
  <c r="J8" i="8"/>
  <c r="K8" i="8"/>
  <c r="H31" i="8"/>
  <c r="I31" i="8"/>
  <c r="J31" i="8"/>
  <c r="K31" i="8"/>
  <c r="H54" i="8"/>
  <c r="I54" i="8"/>
  <c r="J54" i="8"/>
  <c r="K54" i="8"/>
  <c r="H65" i="8"/>
  <c r="I65" i="8"/>
  <c r="J65" i="8"/>
  <c r="K65" i="8"/>
  <c r="H76" i="8"/>
  <c r="I76" i="8"/>
  <c r="J76" i="8"/>
  <c r="K76" i="8"/>
  <c r="H87" i="8"/>
  <c r="I87" i="8"/>
  <c r="J87" i="8"/>
  <c r="K87" i="8"/>
  <c r="H98" i="8"/>
  <c r="I98" i="8"/>
  <c r="J98" i="8"/>
  <c r="K98" i="8"/>
  <c r="H109" i="8"/>
  <c r="I109" i="8"/>
  <c r="J109" i="8"/>
  <c r="K109" i="8"/>
  <c r="H120" i="8"/>
  <c r="I120" i="8"/>
  <c r="J120" i="8"/>
  <c r="K120" i="8"/>
  <c r="G8" i="8"/>
  <c r="F118" i="22"/>
  <c r="O118" i="22" s="1"/>
  <c r="K19" i="31" s="1"/>
  <c r="K23" i="34" s="1"/>
  <c r="F107" i="22"/>
  <c r="O107" i="22" s="1"/>
  <c r="K18" i="31" s="1"/>
  <c r="K22" i="34" s="1"/>
  <c r="F96" i="22"/>
  <c r="O96" i="22" s="1"/>
  <c r="K17" i="31" s="1"/>
  <c r="K21" i="34" s="1"/>
  <c r="F85" i="22"/>
  <c r="O85" i="22" s="1"/>
  <c r="K16" i="31" s="1"/>
  <c r="K20" i="34" s="1"/>
  <c r="F74" i="22"/>
  <c r="O74" i="22" s="1"/>
  <c r="K15" i="31" s="1"/>
  <c r="K19" i="34" s="1"/>
  <c r="F63" i="22"/>
  <c r="O63" i="22" s="1"/>
  <c r="K14" i="31" s="1"/>
  <c r="K18" i="34" s="1"/>
  <c r="F40" i="22"/>
  <c r="O40" i="22" s="1"/>
  <c r="K13" i="31" s="1"/>
  <c r="K17" i="34" s="1"/>
  <c r="F17" i="22"/>
  <c r="B8" i="22"/>
  <c r="F6" i="22"/>
  <c r="B6" i="22"/>
  <c r="J4" i="22"/>
  <c r="F4" i="22"/>
  <c r="F118" i="21"/>
  <c r="O118" i="21" s="1"/>
  <c r="J19" i="31" s="1"/>
  <c r="J23" i="34" s="1"/>
  <c r="F107" i="21"/>
  <c r="O107" i="21" s="1"/>
  <c r="J18" i="31" s="1"/>
  <c r="J22" i="34" s="1"/>
  <c r="F96" i="21"/>
  <c r="O96" i="21" s="1"/>
  <c r="J17" i="31" s="1"/>
  <c r="J21" i="34" s="1"/>
  <c r="F85" i="21"/>
  <c r="O85" i="21" s="1"/>
  <c r="J16" i="31" s="1"/>
  <c r="J20" i="34" s="1"/>
  <c r="F74" i="21"/>
  <c r="O74" i="21" s="1"/>
  <c r="J15" i="31" s="1"/>
  <c r="J19" i="34" s="1"/>
  <c r="F63" i="21"/>
  <c r="O63" i="21" s="1"/>
  <c r="J14" i="31" s="1"/>
  <c r="J18" i="34" s="1"/>
  <c r="F40" i="21"/>
  <c r="O40" i="21" s="1"/>
  <c r="J13" i="31" s="1"/>
  <c r="J17" i="34" s="1"/>
  <c r="F17" i="21"/>
  <c r="B8" i="21"/>
  <c r="F6" i="21"/>
  <c r="B6" i="21"/>
  <c r="J4" i="21"/>
  <c r="F4" i="21"/>
  <c r="F129" i="20"/>
  <c r="O129" i="20" s="1"/>
  <c r="I20" i="31" s="1"/>
  <c r="I24" i="34" s="1"/>
  <c r="F118" i="20"/>
  <c r="O118" i="20" s="1"/>
  <c r="I19" i="31" s="1"/>
  <c r="I23" i="34" s="1"/>
  <c r="F107" i="20"/>
  <c r="O107" i="20" s="1"/>
  <c r="I18" i="31" s="1"/>
  <c r="I22" i="34" s="1"/>
  <c r="F96" i="20"/>
  <c r="O96" i="20" s="1"/>
  <c r="I17" i="31" s="1"/>
  <c r="I21" i="34" s="1"/>
  <c r="F85" i="20"/>
  <c r="O85" i="20" s="1"/>
  <c r="I16" i="31" s="1"/>
  <c r="I20" i="34" s="1"/>
  <c r="F74" i="20"/>
  <c r="O74" i="20" s="1"/>
  <c r="I15" i="31" s="1"/>
  <c r="I19" i="34" s="1"/>
  <c r="F63" i="20"/>
  <c r="O63" i="20" s="1"/>
  <c r="I14" i="31" s="1"/>
  <c r="I18" i="34" s="1"/>
  <c r="F40" i="20"/>
  <c r="O40" i="20" s="1"/>
  <c r="I13" i="31" s="1"/>
  <c r="I17" i="34" s="1"/>
  <c r="F17" i="20"/>
  <c r="B8" i="20"/>
  <c r="F6" i="20"/>
  <c r="B6" i="20"/>
  <c r="J4" i="20"/>
  <c r="F4" i="20"/>
  <c r="F118" i="19"/>
  <c r="O118" i="19" s="1"/>
  <c r="H19" i="31" s="1"/>
  <c r="H23" i="34" s="1"/>
  <c r="F107" i="19"/>
  <c r="O107" i="19" s="1"/>
  <c r="H18" i="31" s="1"/>
  <c r="H22" i="34" s="1"/>
  <c r="F96" i="19"/>
  <c r="O96" i="19" s="1"/>
  <c r="H17" i="31" s="1"/>
  <c r="H21" i="34" s="1"/>
  <c r="F85" i="19"/>
  <c r="O85" i="19" s="1"/>
  <c r="H16" i="31" s="1"/>
  <c r="H20" i="34" s="1"/>
  <c r="F74" i="19"/>
  <c r="O74" i="19" s="1"/>
  <c r="H15" i="31" s="1"/>
  <c r="H19" i="34" s="1"/>
  <c r="F63" i="19"/>
  <c r="O63" i="19" s="1"/>
  <c r="H14" i="31" s="1"/>
  <c r="H18" i="34" s="1"/>
  <c r="F40" i="19"/>
  <c r="O40" i="19" s="1"/>
  <c r="H13" i="31" s="1"/>
  <c r="H17" i="34" s="1"/>
  <c r="B8" i="19"/>
  <c r="F6" i="19"/>
  <c r="B6" i="19"/>
  <c r="J4" i="19"/>
  <c r="F4" i="19"/>
  <c r="D24" i="13"/>
  <c r="I41" i="1"/>
  <c r="I42" i="1"/>
  <c r="I42" i="5" s="1"/>
  <c r="I42" i="6" s="1"/>
  <c r="C44" i="8" l="1"/>
  <c r="T43" i="17"/>
  <c r="C37" i="8"/>
  <c r="T36" i="17"/>
  <c r="C45" i="8"/>
  <c r="T44" i="17"/>
  <c r="C38" i="8"/>
  <c r="T37" i="17"/>
  <c r="C46" i="8"/>
  <c r="T45" i="17"/>
  <c r="C39" i="8"/>
  <c r="T38" i="17"/>
  <c r="C40" i="8"/>
  <c r="T39" i="17"/>
  <c r="C41" i="8"/>
  <c r="T40" i="17"/>
  <c r="C42" i="8"/>
  <c r="T41" i="17"/>
  <c r="C43" i="8"/>
  <c r="T42" i="17"/>
  <c r="O17" i="22"/>
  <c r="K12" i="31" s="1"/>
  <c r="K16" i="34" s="1"/>
  <c r="O17" i="21"/>
  <c r="J12" i="31" s="1"/>
  <c r="J16" i="34" s="1"/>
  <c r="O17" i="20"/>
  <c r="I12" i="31" s="1"/>
  <c r="I16" i="34" s="1"/>
  <c r="F131" i="20"/>
  <c r="O17" i="19"/>
  <c r="H12" i="31" s="1"/>
  <c r="H16" i="34" s="1"/>
  <c r="O36" i="18"/>
  <c r="O35" i="18"/>
  <c r="BA10" i="8"/>
  <c r="BB9" i="8"/>
  <c r="BC9" i="8" s="1"/>
  <c r="AR10" i="8"/>
  <c r="AS9" i="8"/>
  <c r="AT9" i="8" s="1"/>
  <c r="AV10" i="8"/>
  <c r="AW10" i="8" s="1"/>
  <c r="AU11" i="8"/>
  <c r="O34" i="18"/>
  <c r="C22" i="17"/>
  <c r="C21" i="17"/>
  <c r="O33" i="18"/>
  <c r="O32" i="18"/>
  <c r="C20" i="17"/>
  <c r="O31" i="18"/>
  <c r="C19" i="17"/>
  <c r="C18" i="17"/>
  <c r="O30" i="18"/>
  <c r="C17" i="17"/>
  <c r="O29" i="18"/>
  <c r="O28" i="18"/>
  <c r="C16" i="17"/>
  <c r="O27" i="18"/>
  <c r="C15" i="17"/>
  <c r="O26" i="18"/>
  <c r="C14" i="17"/>
  <c r="C13" i="17"/>
  <c r="T13" i="17" s="1"/>
  <c r="O25" i="18"/>
  <c r="N24" i="18"/>
  <c r="M24" i="18"/>
  <c r="E26" i="13"/>
  <c r="E29" i="13" s="1"/>
  <c r="M20" i="18"/>
  <c r="N20" i="18"/>
  <c r="AX13" i="8"/>
  <c r="AY12" i="8"/>
  <c r="AZ12" i="8" s="1"/>
  <c r="K122" i="8"/>
  <c r="I20" i="19"/>
  <c r="I22" i="21"/>
  <c r="I44" i="21"/>
  <c r="I43" i="21"/>
  <c r="I42" i="7"/>
  <c r="I122" i="8"/>
  <c r="I123" i="8" s="1"/>
  <c r="J122" i="8"/>
  <c r="J123" i="8" s="1"/>
  <c r="H122" i="8"/>
  <c r="H123" i="8" s="1"/>
  <c r="F129" i="22"/>
  <c r="F131" i="22" s="1"/>
  <c r="F129" i="21"/>
  <c r="F131" i="21" s="1"/>
  <c r="F129" i="19"/>
  <c r="F131" i="19" s="1"/>
  <c r="E23" i="18"/>
  <c r="E24" i="18"/>
  <c r="E37" i="18"/>
  <c r="E38" i="18"/>
  <c r="E42" i="18"/>
  <c r="E43" i="18"/>
  <c r="E44" i="18"/>
  <c r="E21" i="18"/>
  <c r="E20" i="18"/>
  <c r="C22" i="8" l="1"/>
  <c r="T21" i="17"/>
  <c r="C19" i="8"/>
  <c r="T18" i="17"/>
  <c r="C21" i="8"/>
  <c r="T20" i="17"/>
  <c r="C17" i="8"/>
  <c r="T16" i="17"/>
  <c r="C18" i="8"/>
  <c r="T17" i="17"/>
  <c r="C20" i="8"/>
  <c r="T19" i="17"/>
  <c r="C15" i="8"/>
  <c r="T14" i="17"/>
  <c r="C23" i="8"/>
  <c r="T22" i="17"/>
  <c r="C16" i="8"/>
  <c r="T15" i="17"/>
  <c r="O129" i="22"/>
  <c r="K20" i="31" s="1"/>
  <c r="K24" i="34" s="1"/>
  <c r="O129" i="21"/>
  <c r="J20" i="31" s="1"/>
  <c r="J24" i="34" s="1"/>
  <c r="O129" i="19"/>
  <c r="H20" i="31" s="1"/>
  <c r="K123" i="8"/>
  <c r="AO8" i="8"/>
  <c r="AU12" i="8"/>
  <c r="AV11" i="8"/>
  <c r="AW11" i="8" s="1"/>
  <c r="AR11" i="8"/>
  <c r="AS10" i="8"/>
  <c r="AT10" i="8" s="1"/>
  <c r="BA11" i="8"/>
  <c r="BB10" i="8"/>
  <c r="BC10" i="8" s="1"/>
  <c r="O24" i="18"/>
  <c r="O20" i="18"/>
  <c r="AX14" i="8"/>
  <c r="AY13" i="8"/>
  <c r="AZ13" i="8" s="1"/>
  <c r="AF8" i="8"/>
  <c r="AF9" i="8" s="1"/>
  <c r="AF10" i="8" s="1"/>
  <c r="AI8" i="8"/>
  <c r="AI9" i="8" s="1"/>
  <c r="AI10" i="8" s="1"/>
  <c r="AL8" i="8"/>
  <c r="AM8" i="8" s="1"/>
  <c r="AN8" i="8" s="1"/>
  <c r="I20" i="20"/>
  <c r="I22" i="22"/>
  <c r="I22" i="27" s="1"/>
  <c r="I22" i="28" s="1"/>
  <c r="I22" i="29" s="1"/>
  <c r="I22" i="30" s="1"/>
  <c r="I44" i="22"/>
  <c r="I44" i="27" s="1"/>
  <c r="I43" i="22"/>
  <c r="I43" i="27" s="1"/>
  <c r="I43" i="28" s="1"/>
  <c r="I43" i="29" s="1"/>
  <c r="I43" i="30" s="1"/>
  <c r="I42" i="19"/>
  <c r="B32" i="17"/>
  <c r="E22" i="18"/>
  <c r="I44" i="18"/>
  <c r="I43" i="18"/>
  <c r="I42" i="18"/>
  <c r="I21" i="18"/>
  <c r="I20" i="18"/>
  <c r="H24" i="34" l="1"/>
  <c r="M44" i="18"/>
  <c r="N44" i="18"/>
  <c r="N38" i="18"/>
  <c r="M38" i="18"/>
  <c r="N42" i="18"/>
  <c r="M42" i="18"/>
  <c r="M43" i="18"/>
  <c r="N43" i="18"/>
  <c r="N37" i="18"/>
  <c r="M37" i="18"/>
  <c r="BB11" i="8"/>
  <c r="BC11" i="8" s="1"/>
  <c r="BA12" i="8"/>
  <c r="AU13" i="8"/>
  <c r="AV12" i="8"/>
  <c r="AW12" i="8" s="1"/>
  <c r="AS11" i="8"/>
  <c r="AT11" i="8" s="1"/>
  <c r="AR12" i="8"/>
  <c r="AO9" i="8"/>
  <c r="AP8" i="8"/>
  <c r="AQ8" i="8" s="1"/>
  <c r="I44" i="28"/>
  <c r="M23" i="18"/>
  <c r="C11" i="17" s="1"/>
  <c r="T11" i="17" s="1"/>
  <c r="N23" i="18"/>
  <c r="M22" i="18"/>
  <c r="N22" i="18"/>
  <c r="C33" i="17" s="1"/>
  <c r="T33" i="17" s="1"/>
  <c r="M21" i="18"/>
  <c r="C9" i="17" s="1"/>
  <c r="N21" i="18"/>
  <c r="AX15" i="8"/>
  <c r="AY14" i="8"/>
  <c r="AZ14" i="8" s="1"/>
  <c r="AG8" i="8"/>
  <c r="AH8" i="8"/>
  <c r="AG9" i="8"/>
  <c r="AH9" i="8" s="1"/>
  <c r="AJ9" i="8"/>
  <c r="AK9" i="8" s="1"/>
  <c r="AJ8" i="8"/>
  <c r="AK8" i="8" s="1"/>
  <c r="AL9" i="8"/>
  <c r="AL10" i="8" s="1"/>
  <c r="AM10" i="8" s="1"/>
  <c r="AN10" i="8" s="1"/>
  <c r="I20" i="21"/>
  <c r="I42" i="20"/>
  <c r="AG10" i="8"/>
  <c r="AH10" i="8" s="1"/>
  <c r="AF11" i="8"/>
  <c r="AJ10" i="8"/>
  <c r="AK10" i="8" s="1"/>
  <c r="AI11" i="8"/>
  <c r="C34" i="17"/>
  <c r="T34" i="17" s="1"/>
  <c r="C12" i="17"/>
  <c r="T12" i="17" s="1"/>
  <c r="C35" i="17"/>
  <c r="T35" i="17" s="1"/>
  <c r="I38" i="18"/>
  <c r="I22" i="18"/>
  <c r="C8" i="17"/>
  <c r="C31" i="17"/>
  <c r="T31" i="17" s="1"/>
  <c r="I37" i="18"/>
  <c r="I23" i="18"/>
  <c r="I24" i="18"/>
  <c r="T8" i="17" l="1"/>
  <c r="O37" i="18"/>
  <c r="O38" i="18"/>
  <c r="O42" i="18"/>
  <c r="O43" i="18"/>
  <c r="O44" i="18"/>
  <c r="AO10" i="8"/>
  <c r="AP9" i="8"/>
  <c r="AQ9" i="8" s="1"/>
  <c r="AS12" i="8"/>
  <c r="AT12" i="8" s="1"/>
  <c r="AR13" i="8"/>
  <c r="AV13" i="8"/>
  <c r="AW13" i="8" s="1"/>
  <c r="AU14" i="8"/>
  <c r="BB12" i="8"/>
  <c r="BC12" i="8" s="1"/>
  <c r="BA13" i="8"/>
  <c r="I44" i="29"/>
  <c r="O23" i="18"/>
  <c r="O22" i="18"/>
  <c r="C10" i="17"/>
  <c r="T10" i="17" s="1"/>
  <c r="O21" i="18"/>
  <c r="C32" i="17"/>
  <c r="AX16" i="8"/>
  <c r="AY15" i="8"/>
  <c r="AZ15" i="8" s="1"/>
  <c r="AL11" i="8"/>
  <c r="AL12" i="8" s="1"/>
  <c r="AM9" i="8"/>
  <c r="AN9" i="8" s="1"/>
  <c r="I20" i="22"/>
  <c r="I20" i="27" s="1"/>
  <c r="I20" i="28" s="1"/>
  <c r="I20" i="29" s="1"/>
  <c r="I20" i="30" s="1"/>
  <c r="I42" i="21"/>
  <c r="C36" i="8"/>
  <c r="C35" i="8"/>
  <c r="C34" i="8"/>
  <c r="AG11" i="8"/>
  <c r="AH11" i="8" s="1"/>
  <c r="AF12" i="8"/>
  <c r="AJ11" i="8"/>
  <c r="AK11" i="8" s="1"/>
  <c r="AI12" i="8"/>
  <c r="B14" i="8"/>
  <c r="G67" i="14"/>
  <c r="P55" i="14" s="1"/>
  <c r="D67" i="14"/>
  <c r="P54" i="14" s="1"/>
  <c r="H65" i="14"/>
  <c r="H63" i="14"/>
  <c r="H61" i="14"/>
  <c r="H59" i="14"/>
  <c r="H57" i="14"/>
  <c r="H55" i="14"/>
  <c r="H53" i="14"/>
  <c r="H51" i="14"/>
  <c r="H49" i="14"/>
  <c r="C33" i="8" l="1"/>
  <c r="T32" i="17"/>
  <c r="C7" i="17"/>
  <c r="T7" i="17" s="1"/>
  <c r="P50" i="14"/>
  <c r="AM11" i="8"/>
  <c r="AN11" i="8" s="1"/>
  <c r="AS13" i="8"/>
  <c r="AT13" i="8" s="1"/>
  <c r="AR14" i="8"/>
  <c r="BA14" i="8"/>
  <c r="BB13" i="8"/>
  <c r="BC13" i="8" s="1"/>
  <c r="AU15" i="8"/>
  <c r="AV14" i="8"/>
  <c r="AW14" i="8" s="1"/>
  <c r="AP10" i="8"/>
  <c r="AQ10" i="8" s="1"/>
  <c r="AO11" i="8"/>
  <c r="I44" i="30"/>
  <c r="C30" i="17"/>
  <c r="T30" i="17" s="1"/>
  <c r="AX17" i="8"/>
  <c r="AY16" i="8"/>
  <c r="AZ16" i="8" s="1"/>
  <c r="B23" i="27"/>
  <c r="B23" i="30"/>
  <c r="B23" i="28"/>
  <c r="B23" i="29"/>
  <c r="B23" i="7"/>
  <c r="B23" i="21"/>
  <c r="B23" i="6"/>
  <c r="B23" i="19"/>
  <c r="B23" i="5"/>
  <c r="B23" i="1"/>
  <c r="B23" i="22"/>
  <c r="B23" i="20"/>
  <c r="I42" i="22"/>
  <c r="I42" i="27" s="1"/>
  <c r="I42" i="28" s="1"/>
  <c r="I42" i="29" s="1"/>
  <c r="I42" i="30" s="1"/>
  <c r="AF13" i="8"/>
  <c r="AG12" i="8"/>
  <c r="AH12" i="8" s="1"/>
  <c r="AI13" i="8"/>
  <c r="AJ12" i="8"/>
  <c r="AK12" i="8" s="1"/>
  <c r="AL13" i="8"/>
  <c r="AM12" i="8"/>
  <c r="AN12" i="8" s="1"/>
  <c r="H67" i="14"/>
  <c r="AU16" i="8" l="1"/>
  <c r="AV15" i="8"/>
  <c r="AW15" i="8" s="1"/>
  <c r="BB14" i="8"/>
  <c r="BC14" i="8" s="1"/>
  <c r="BA15" i="8"/>
  <c r="AR15" i="8"/>
  <c r="AS14" i="8"/>
  <c r="AT14" i="8" s="1"/>
  <c r="AO12" i="8"/>
  <c r="AP11" i="8"/>
  <c r="AQ11" i="8" s="1"/>
  <c r="AY17" i="8"/>
  <c r="AZ17" i="8" s="1"/>
  <c r="AX18" i="8"/>
  <c r="AF14" i="8"/>
  <c r="AG13" i="8"/>
  <c r="AH13" i="8" s="1"/>
  <c r="AI14" i="8"/>
  <c r="AJ13" i="8"/>
  <c r="AK13" i="8" s="1"/>
  <c r="AL14" i="8"/>
  <c r="AM13" i="8"/>
  <c r="AN13" i="8" s="1"/>
  <c r="G39" i="14"/>
  <c r="P27" i="14" s="1"/>
  <c r="D39" i="14"/>
  <c r="P26" i="14" s="1"/>
  <c r="H37" i="14"/>
  <c r="H35" i="14"/>
  <c r="H33" i="14"/>
  <c r="H31" i="14"/>
  <c r="H29" i="14"/>
  <c r="H27" i="14"/>
  <c r="H25" i="14"/>
  <c r="H23" i="14"/>
  <c r="H21" i="14"/>
  <c r="B51" i="17"/>
  <c r="B52" i="8" s="1"/>
  <c r="AR16" i="8" l="1"/>
  <c r="AS15" i="8"/>
  <c r="AT15" i="8" s="1"/>
  <c r="AO13" i="8"/>
  <c r="AP12" i="8"/>
  <c r="AQ12" i="8" s="1"/>
  <c r="BA16" i="8"/>
  <c r="BB15" i="8"/>
  <c r="BC15" i="8" s="1"/>
  <c r="AV16" i="8"/>
  <c r="AW16" i="8" s="1"/>
  <c r="AU17" i="8"/>
  <c r="AY18" i="8"/>
  <c r="AZ18" i="8" s="1"/>
  <c r="AX19" i="8"/>
  <c r="B61" i="30"/>
  <c r="B61" i="28"/>
  <c r="B61" i="27"/>
  <c r="B61" i="29"/>
  <c r="B61" i="19"/>
  <c r="B61" i="5"/>
  <c r="B61" i="22"/>
  <c r="B61" i="20"/>
  <c r="B61" i="21"/>
  <c r="B61" i="6"/>
  <c r="B61" i="1"/>
  <c r="B61" i="7"/>
  <c r="AF15" i="8"/>
  <c r="AG14" i="8"/>
  <c r="AH14" i="8" s="1"/>
  <c r="AI15" i="8"/>
  <c r="AJ14" i="8"/>
  <c r="AK14" i="8" s="1"/>
  <c r="AM14" i="8"/>
  <c r="AN14" i="8" s="1"/>
  <c r="AL15" i="8"/>
  <c r="P22" i="14"/>
  <c r="H39" i="14"/>
  <c r="D63" i="13"/>
  <c r="E65" i="13" s="1"/>
  <c r="E68" i="13" l="1"/>
  <c r="AV17" i="8"/>
  <c r="AW17" i="8" s="1"/>
  <c r="AU18" i="8"/>
  <c r="BA17" i="8"/>
  <c r="BB16" i="8"/>
  <c r="BC16" i="8" s="1"/>
  <c r="AP13" i="8"/>
  <c r="AQ13" i="8" s="1"/>
  <c r="AO14" i="8"/>
  <c r="AS16" i="8"/>
  <c r="AT16" i="8" s="1"/>
  <c r="AR17" i="8"/>
  <c r="AX20" i="8"/>
  <c r="AY19" i="8"/>
  <c r="AZ19" i="8" s="1"/>
  <c r="AF16" i="8"/>
  <c r="AF17" i="8" s="1"/>
  <c r="AG15" i="8"/>
  <c r="AH15" i="8" s="1"/>
  <c r="AJ15" i="8"/>
  <c r="AK15" i="8" s="1"/>
  <c r="AI16" i="8"/>
  <c r="AI17" i="8" s="1"/>
  <c r="AM15" i="8"/>
  <c r="AN15" i="8" s="1"/>
  <c r="AL16" i="8"/>
  <c r="AL17" i="8" s="1"/>
  <c r="BB17" i="8" l="1"/>
  <c r="BC17" i="8" s="1"/>
  <c r="BA18" i="8"/>
  <c r="AP14" i="8"/>
  <c r="AQ14" i="8" s="1"/>
  <c r="AO15" i="8"/>
  <c r="AV18" i="8"/>
  <c r="AW18" i="8" s="1"/>
  <c r="AU19" i="8"/>
  <c r="AR18" i="8"/>
  <c r="AS17" i="8"/>
  <c r="AT17" i="8" s="1"/>
  <c r="AY20" i="8"/>
  <c r="AZ20" i="8" s="1"/>
  <c r="AX21" i="8"/>
  <c r="AM17" i="8"/>
  <c r="AN17" i="8" s="1"/>
  <c r="AL18" i="8"/>
  <c r="AG17" i="8"/>
  <c r="AH17" i="8" s="1"/>
  <c r="AF18" i="8"/>
  <c r="AJ17" i="8"/>
  <c r="AK17" i="8" s="1"/>
  <c r="AI18" i="8"/>
  <c r="AG16" i="8"/>
  <c r="AH16" i="8" s="1"/>
  <c r="AJ16" i="8"/>
  <c r="AK16" i="8" s="1"/>
  <c r="AM16" i="8"/>
  <c r="AN16" i="8" s="1"/>
  <c r="B35" i="17"/>
  <c r="B36" i="8" s="1"/>
  <c r="B34" i="17"/>
  <c r="B35" i="8" s="1"/>
  <c r="B33" i="8"/>
  <c r="B33" i="17"/>
  <c r="B34" i="8" s="1"/>
  <c r="AS18" i="8" l="1"/>
  <c r="AT18" i="8" s="1"/>
  <c r="AR19" i="8"/>
  <c r="AV19" i="8"/>
  <c r="AW19" i="8" s="1"/>
  <c r="AU20" i="8"/>
  <c r="BA19" i="8"/>
  <c r="BB18" i="8"/>
  <c r="BC18" i="8" s="1"/>
  <c r="AO16" i="8"/>
  <c r="AP15" i="8"/>
  <c r="AQ15" i="8" s="1"/>
  <c r="AX22" i="8"/>
  <c r="AY21" i="8"/>
  <c r="AZ21" i="8" s="1"/>
  <c r="B45" i="27"/>
  <c r="B45" i="30"/>
  <c r="B45" i="28"/>
  <c r="B45" i="29"/>
  <c r="B42" i="27"/>
  <c r="B42" i="30"/>
  <c r="B42" i="28"/>
  <c r="B42" i="29"/>
  <c r="B44" i="27"/>
  <c r="B44" i="28"/>
  <c r="B44" i="30"/>
  <c r="B44" i="29"/>
  <c r="B43" i="30"/>
  <c r="B43" i="29"/>
  <c r="B43" i="27"/>
  <c r="B43" i="28"/>
  <c r="B43" i="1"/>
  <c r="B43" i="21"/>
  <c r="B43" i="5"/>
  <c r="B43" i="19"/>
  <c r="B43" i="7"/>
  <c r="B43" i="6"/>
  <c r="B43" i="22"/>
  <c r="B43" i="20"/>
  <c r="B42" i="1"/>
  <c r="B42" i="19"/>
  <c r="B42" i="7"/>
  <c r="B42" i="6"/>
  <c r="B42" i="5"/>
  <c r="B42" i="22"/>
  <c r="B42" i="21"/>
  <c r="B42" i="20"/>
  <c r="B44" i="1"/>
  <c r="B44" i="20"/>
  <c r="B44" i="21"/>
  <c r="B44" i="5"/>
  <c r="B44" i="19"/>
  <c r="B44" i="7"/>
  <c r="B44" i="6"/>
  <c r="B44" i="22"/>
  <c r="B45" i="1"/>
  <c r="B45" i="22"/>
  <c r="B45" i="20"/>
  <c r="B45" i="6"/>
  <c r="B45" i="21"/>
  <c r="B45" i="5"/>
  <c r="B45" i="19"/>
  <c r="B45" i="7"/>
  <c r="AM18" i="8"/>
  <c r="AN18" i="8" s="1"/>
  <c r="AL19" i="8"/>
  <c r="AF19" i="8"/>
  <c r="AG18" i="8"/>
  <c r="AH18" i="8" s="1"/>
  <c r="AJ18" i="8"/>
  <c r="AK18" i="8" s="1"/>
  <c r="AI19" i="8"/>
  <c r="BA20" i="8" l="1"/>
  <c r="BB19" i="8"/>
  <c r="BC19" i="8" s="1"/>
  <c r="AV20" i="8"/>
  <c r="AW20" i="8" s="1"/>
  <c r="AU21" i="8"/>
  <c r="AO17" i="8"/>
  <c r="AP16" i="8"/>
  <c r="AQ16" i="8" s="1"/>
  <c r="AR20" i="8"/>
  <c r="AS19" i="8"/>
  <c r="AT19" i="8" s="1"/>
  <c r="AY22" i="8"/>
  <c r="AZ22" i="8" s="1"/>
  <c r="AX23" i="8"/>
  <c r="AM19" i="8"/>
  <c r="AN19" i="8" s="1"/>
  <c r="AL20" i="8"/>
  <c r="AF20" i="8"/>
  <c r="AG19" i="8"/>
  <c r="AH19" i="8" s="1"/>
  <c r="AJ19" i="8"/>
  <c r="AK19" i="8" s="1"/>
  <c r="AI20" i="8"/>
  <c r="B5" i="8"/>
  <c r="AS20" i="8" l="1"/>
  <c r="AT20" i="8" s="1"/>
  <c r="AR21" i="8"/>
  <c r="AP17" i="8"/>
  <c r="AQ17" i="8" s="1"/>
  <c r="AO18" i="8"/>
  <c r="AV21" i="8"/>
  <c r="AW21" i="8" s="1"/>
  <c r="AU22" i="8"/>
  <c r="BA21" i="8"/>
  <c r="BB20" i="8"/>
  <c r="BC20" i="8" s="1"/>
  <c r="AX24" i="8"/>
  <c r="AY23" i="8"/>
  <c r="AZ23" i="8" s="1"/>
  <c r="B4" i="30"/>
  <c r="B4" i="27"/>
  <c r="B4" i="29"/>
  <c r="B4" i="28"/>
  <c r="AL21" i="8"/>
  <c r="AM20" i="8"/>
  <c r="AN20" i="8" s="1"/>
  <c r="AF21" i="8"/>
  <c r="AG20" i="8"/>
  <c r="AH20" i="8" s="1"/>
  <c r="AI21" i="8"/>
  <c r="AJ20" i="8"/>
  <c r="AK20" i="8" s="1"/>
  <c r="B4" i="22"/>
  <c r="B4" i="21"/>
  <c r="B4" i="19"/>
  <c r="B4" i="20"/>
  <c r="D109" i="8"/>
  <c r="D98" i="8"/>
  <c r="D87" i="8"/>
  <c r="D76" i="8"/>
  <c r="D65" i="8"/>
  <c r="D54" i="8"/>
  <c r="B64" i="17"/>
  <c r="BB21" i="8" l="1"/>
  <c r="BC21" i="8" s="1"/>
  <c r="BA22" i="8"/>
  <c r="AP18" i="8"/>
  <c r="AQ18" i="8" s="1"/>
  <c r="AO19" i="8"/>
  <c r="AV22" i="8"/>
  <c r="AW22" i="8" s="1"/>
  <c r="AU23" i="8"/>
  <c r="AS21" i="8"/>
  <c r="AT21" i="8" s="1"/>
  <c r="AR22" i="8"/>
  <c r="AY24" i="8"/>
  <c r="AZ24" i="8" s="1"/>
  <c r="AX25" i="8"/>
  <c r="AM21" i="8"/>
  <c r="AN21" i="8" s="1"/>
  <c r="AL22" i="8"/>
  <c r="AG21" i="8"/>
  <c r="AH21" i="8" s="1"/>
  <c r="AF22" i="8"/>
  <c r="AI22" i="8"/>
  <c r="AJ21" i="8"/>
  <c r="AK21" i="8" s="1"/>
  <c r="F129" i="7"/>
  <c r="O129" i="7" s="1"/>
  <c r="G20" i="31" s="1"/>
  <c r="G24" i="34" s="1"/>
  <c r="F118" i="7"/>
  <c r="O118" i="7" s="1"/>
  <c r="G19" i="31" s="1"/>
  <c r="G23" i="34" s="1"/>
  <c r="F107" i="7"/>
  <c r="O107" i="7" s="1"/>
  <c r="G18" i="31" s="1"/>
  <c r="F96" i="7"/>
  <c r="O96" i="7" s="1"/>
  <c r="G17" i="31" s="1"/>
  <c r="G21" i="34" s="1"/>
  <c r="F85" i="7"/>
  <c r="O85" i="7" s="1"/>
  <c r="G16" i="31" s="1"/>
  <c r="G20" i="34" s="1"/>
  <c r="F74" i="7"/>
  <c r="O74" i="7" s="1"/>
  <c r="G15" i="31" s="1"/>
  <c r="G19" i="34" s="1"/>
  <c r="F63" i="7"/>
  <c r="O63" i="7" s="1"/>
  <c r="G14" i="31" s="1"/>
  <c r="G18" i="34" s="1"/>
  <c r="F40" i="7"/>
  <c r="O40" i="7" s="1"/>
  <c r="G13" i="31" s="1"/>
  <c r="G17" i="34" s="1"/>
  <c r="F17" i="7"/>
  <c r="AF17" i="7" s="1"/>
  <c r="F129" i="6"/>
  <c r="O129" i="6" s="1"/>
  <c r="F20" i="31" s="1"/>
  <c r="F24" i="34" s="1"/>
  <c r="F118" i="6"/>
  <c r="O118" i="6" s="1"/>
  <c r="F19" i="31" s="1"/>
  <c r="F107" i="6"/>
  <c r="O107" i="6" s="1"/>
  <c r="F18" i="31" s="1"/>
  <c r="F22" i="34" s="1"/>
  <c r="F96" i="6"/>
  <c r="O96" i="6" s="1"/>
  <c r="F17" i="31" s="1"/>
  <c r="F21" i="34" s="1"/>
  <c r="F85" i="6"/>
  <c r="O85" i="6" s="1"/>
  <c r="F16" i="31" s="1"/>
  <c r="F20" i="34" s="1"/>
  <c r="F74" i="6"/>
  <c r="O74" i="6" s="1"/>
  <c r="F15" i="31" s="1"/>
  <c r="F19" i="34" s="1"/>
  <c r="F63" i="6"/>
  <c r="O63" i="6" s="1"/>
  <c r="F14" i="31" s="1"/>
  <c r="F18" i="34" s="1"/>
  <c r="F40" i="6"/>
  <c r="O40" i="6" s="1"/>
  <c r="F13" i="31" s="1"/>
  <c r="F17" i="34" s="1"/>
  <c r="F17" i="6"/>
  <c r="O17" i="6" s="1"/>
  <c r="F12" i="31" s="1"/>
  <c r="F16" i="34" s="1"/>
  <c r="F129" i="5"/>
  <c r="O129" i="5" s="1"/>
  <c r="E20" i="31" s="1"/>
  <c r="E24" i="34" s="1"/>
  <c r="F118" i="5"/>
  <c r="O118" i="5" s="1"/>
  <c r="E19" i="31" s="1"/>
  <c r="E23" i="34" s="1"/>
  <c r="F107" i="5"/>
  <c r="O107" i="5" s="1"/>
  <c r="E18" i="31" s="1"/>
  <c r="E22" i="34" s="1"/>
  <c r="F96" i="5"/>
  <c r="O96" i="5" s="1"/>
  <c r="E17" i="31" s="1"/>
  <c r="E21" i="34" s="1"/>
  <c r="F85" i="5"/>
  <c r="O85" i="5" s="1"/>
  <c r="E16" i="31" s="1"/>
  <c r="E20" i="34" s="1"/>
  <c r="F74" i="5"/>
  <c r="O74" i="5" s="1"/>
  <c r="E15" i="31" s="1"/>
  <c r="E19" i="34" s="1"/>
  <c r="F63" i="5"/>
  <c r="O63" i="5" s="1"/>
  <c r="E14" i="31" s="1"/>
  <c r="E18" i="34" s="1"/>
  <c r="F40" i="5"/>
  <c r="O40" i="5" s="1"/>
  <c r="E13" i="31" s="1"/>
  <c r="E17" i="34" s="1"/>
  <c r="F129" i="1"/>
  <c r="F118" i="1"/>
  <c r="F107" i="1"/>
  <c r="F96" i="1"/>
  <c r="F85" i="1"/>
  <c r="F74" i="1"/>
  <c r="F63" i="1"/>
  <c r="F40" i="1"/>
  <c r="O17" i="7" l="1"/>
  <c r="G12" i="31" s="1"/>
  <c r="G16" i="34" s="1"/>
  <c r="F131" i="7"/>
  <c r="AF131" i="7" s="1"/>
  <c r="AF129" i="1"/>
  <c r="O129" i="1"/>
  <c r="D20" i="31" s="1"/>
  <c r="AF118" i="1"/>
  <c r="O118" i="1"/>
  <c r="D19" i="31" s="1"/>
  <c r="D23" i="34" s="1"/>
  <c r="D39" i="34" s="1"/>
  <c r="AB50" i="34" s="1"/>
  <c r="AF107" i="1"/>
  <c r="O107" i="1"/>
  <c r="D18" i="31" s="1"/>
  <c r="D22" i="34" s="1"/>
  <c r="D38" i="34" s="1"/>
  <c r="AB49" i="34" s="1"/>
  <c r="O96" i="1"/>
  <c r="D17" i="31" s="1"/>
  <c r="D21" i="34" s="1"/>
  <c r="D37" i="34" s="1"/>
  <c r="AB48" i="34" s="1"/>
  <c r="AF96" i="1"/>
  <c r="O85" i="1"/>
  <c r="D16" i="31" s="1"/>
  <c r="D20" i="34" s="1"/>
  <c r="D36" i="34" s="1"/>
  <c r="AB47" i="34" s="1"/>
  <c r="AF85" i="1"/>
  <c r="O74" i="1"/>
  <c r="D15" i="31" s="1"/>
  <c r="S15" i="31" s="1"/>
  <c r="AF74" i="1"/>
  <c r="O63" i="1"/>
  <c r="D14" i="31" s="1"/>
  <c r="S14" i="31" s="1"/>
  <c r="AF63" i="1"/>
  <c r="O40" i="1"/>
  <c r="D13" i="31" s="1"/>
  <c r="D17" i="34" s="1"/>
  <c r="D33" i="34" s="1"/>
  <c r="AF40" i="1"/>
  <c r="G22" i="34"/>
  <c r="F23" i="34"/>
  <c r="AO20" i="8"/>
  <c r="AP19" i="8"/>
  <c r="AQ19" i="8" s="1"/>
  <c r="AV23" i="8"/>
  <c r="AW23" i="8" s="1"/>
  <c r="AU24" i="8"/>
  <c r="BB22" i="8"/>
  <c r="BC22" i="8" s="1"/>
  <c r="BA23" i="8"/>
  <c r="AS22" i="8"/>
  <c r="AT22" i="8" s="1"/>
  <c r="AR23" i="8"/>
  <c r="AX26" i="8"/>
  <c r="AY25" i="8"/>
  <c r="AZ25" i="8" s="1"/>
  <c r="AM22" i="8"/>
  <c r="AN22" i="8" s="1"/>
  <c r="AL23" i="8"/>
  <c r="AF23" i="8"/>
  <c r="AG22" i="8"/>
  <c r="AH22" i="8" s="1"/>
  <c r="AI23" i="8"/>
  <c r="AJ22" i="8"/>
  <c r="AK22" i="8" s="1"/>
  <c r="F131" i="6"/>
  <c r="F17" i="5"/>
  <c r="S16" i="31" l="1"/>
  <c r="D19" i="34"/>
  <c r="D35" i="34" s="1"/>
  <c r="D18" i="34"/>
  <c r="D34" i="34" s="1"/>
  <c r="S17" i="31"/>
  <c r="S19" i="31"/>
  <c r="S13" i="31"/>
  <c r="D24" i="34"/>
  <c r="D40" i="34" s="1"/>
  <c r="S20" i="31"/>
  <c r="S18" i="31"/>
  <c r="F131" i="5"/>
  <c r="O131" i="5" s="1"/>
  <c r="O17" i="5"/>
  <c r="E12" i="31" s="1"/>
  <c r="F131" i="1"/>
  <c r="AF131" i="1" s="1"/>
  <c r="O17" i="1"/>
  <c r="AS23" i="8"/>
  <c r="AT23" i="8" s="1"/>
  <c r="AR24" i="8"/>
  <c r="BB23" i="8"/>
  <c r="BC23" i="8" s="1"/>
  <c r="BA24" i="8"/>
  <c r="AU25" i="8"/>
  <c r="AV24" i="8"/>
  <c r="AW24" i="8" s="1"/>
  <c r="AP20" i="8"/>
  <c r="AQ20" i="8" s="1"/>
  <c r="AO21" i="8"/>
  <c r="AX27" i="8"/>
  <c r="AY26" i="8"/>
  <c r="AZ26" i="8" s="1"/>
  <c r="AM23" i="8"/>
  <c r="AN23" i="8" s="1"/>
  <c r="AL24" i="8"/>
  <c r="AF24" i="8"/>
  <c r="AG23" i="8"/>
  <c r="AH23" i="8" s="1"/>
  <c r="AJ23" i="8"/>
  <c r="AK23" i="8" s="1"/>
  <c r="AI24" i="8"/>
  <c r="B8" i="8"/>
  <c r="E21" i="31" l="1"/>
  <c r="E25" i="34" s="1"/>
  <c r="E16" i="34"/>
  <c r="L21" i="31"/>
  <c r="L25" i="34" s="1"/>
  <c r="M21" i="31"/>
  <c r="M25" i="34" s="1"/>
  <c r="G21" i="31"/>
  <c r="G25" i="34" s="1"/>
  <c r="N21" i="31"/>
  <c r="N25" i="34" s="1"/>
  <c r="I21" i="31"/>
  <c r="I25" i="34" s="1"/>
  <c r="K21" i="31"/>
  <c r="K25" i="34" s="1"/>
  <c r="O21" i="31"/>
  <c r="O25" i="34" s="1"/>
  <c r="F21" i="31"/>
  <c r="F25" i="34" s="1"/>
  <c r="H21" i="31"/>
  <c r="H25" i="34" s="1"/>
  <c r="D12" i="31"/>
  <c r="J21" i="31"/>
  <c r="J25" i="34" s="1"/>
  <c r="I131" i="1"/>
  <c r="I131" i="5" s="1"/>
  <c r="I131" i="6" s="1"/>
  <c r="O131" i="1"/>
  <c r="AP21" i="8"/>
  <c r="AQ21" i="8" s="1"/>
  <c r="AO22" i="8"/>
  <c r="AU26" i="8"/>
  <c r="AV25" i="8"/>
  <c r="AW25" i="8" s="1"/>
  <c r="AR25" i="8"/>
  <c r="AS24" i="8"/>
  <c r="AT24" i="8" s="1"/>
  <c r="BA25" i="8"/>
  <c r="BB24" i="8"/>
  <c r="BC24" i="8" s="1"/>
  <c r="AX28" i="8"/>
  <c r="AY27" i="8"/>
  <c r="AZ27" i="8" s="1"/>
  <c r="B17" i="28"/>
  <c r="B17" i="27"/>
  <c r="B17" i="29"/>
  <c r="B17" i="30"/>
  <c r="AL25" i="8"/>
  <c r="AM24" i="8"/>
  <c r="AN24" i="8" s="1"/>
  <c r="AF25" i="8"/>
  <c r="AG24" i="8"/>
  <c r="AH24" i="8" s="1"/>
  <c r="AJ24" i="8"/>
  <c r="AK24" i="8" s="1"/>
  <c r="AI25" i="8"/>
  <c r="B17" i="22"/>
  <c r="B17" i="21"/>
  <c r="B17" i="20"/>
  <c r="B17" i="19"/>
  <c r="B119" i="17"/>
  <c r="B97" i="17"/>
  <c r="B98" i="8" s="1"/>
  <c r="B86" i="17"/>
  <c r="B108" i="17"/>
  <c r="B109" i="8" s="1"/>
  <c r="B75" i="17"/>
  <c r="B76" i="8" s="1"/>
  <c r="B54" i="8"/>
  <c r="B30" i="17"/>
  <c r="B31" i="8" s="1"/>
  <c r="G120" i="8"/>
  <c r="F109" i="8"/>
  <c r="G109" i="8"/>
  <c r="E109" i="8"/>
  <c r="F98" i="8"/>
  <c r="G98" i="8"/>
  <c r="E98" i="8"/>
  <c r="F87" i="8"/>
  <c r="G87" i="8"/>
  <c r="E87" i="8"/>
  <c r="F76" i="8"/>
  <c r="G76" i="8"/>
  <c r="E76" i="8"/>
  <c r="F65" i="8"/>
  <c r="G65" i="8"/>
  <c r="E65" i="8"/>
  <c r="B9" i="8"/>
  <c r="B18" i="1" s="1"/>
  <c r="B10" i="8"/>
  <c r="B11" i="8"/>
  <c r="B12" i="8"/>
  <c r="B13" i="8"/>
  <c r="B32" i="8"/>
  <c r="B55" i="8"/>
  <c r="C55" i="8"/>
  <c r="B56" i="8"/>
  <c r="C56" i="8"/>
  <c r="B57" i="8"/>
  <c r="C57" i="8"/>
  <c r="B58" i="8"/>
  <c r="C58" i="8"/>
  <c r="B59" i="8"/>
  <c r="C59" i="8"/>
  <c r="B60" i="8"/>
  <c r="C60" i="8"/>
  <c r="B61" i="8"/>
  <c r="C61" i="8"/>
  <c r="B62" i="8"/>
  <c r="C62" i="8"/>
  <c r="B63" i="8"/>
  <c r="C63" i="8"/>
  <c r="B64" i="8"/>
  <c r="C64" i="8"/>
  <c r="B65" i="8"/>
  <c r="B66" i="8"/>
  <c r="C66" i="8"/>
  <c r="B67" i="8"/>
  <c r="C67" i="8"/>
  <c r="B68" i="8"/>
  <c r="C68" i="8"/>
  <c r="B69" i="8"/>
  <c r="C69" i="8"/>
  <c r="B70" i="8"/>
  <c r="C70" i="8"/>
  <c r="B71" i="8"/>
  <c r="C71" i="8"/>
  <c r="B72" i="8"/>
  <c r="C72" i="8"/>
  <c r="B73" i="8"/>
  <c r="C73" i="8"/>
  <c r="B74" i="8"/>
  <c r="C74" i="8"/>
  <c r="B75" i="8"/>
  <c r="C75" i="8"/>
  <c r="B77" i="8"/>
  <c r="C77" i="8"/>
  <c r="B78" i="8"/>
  <c r="C78" i="8"/>
  <c r="B79" i="8"/>
  <c r="C79" i="8"/>
  <c r="B80" i="8"/>
  <c r="C80" i="8"/>
  <c r="B81" i="8"/>
  <c r="C81" i="8"/>
  <c r="B82" i="8"/>
  <c r="C82" i="8"/>
  <c r="B83" i="8"/>
  <c r="C83" i="8"/>
  <c r="B84" i="8"/>
  <c r="C84" i="8"/>
  <c r="B85" i="8"/>
  <c r="C85" i="8"/>
  <c r="B86" i="8"/>
  <c r="C86" i="8"/>
  <c r="B88" i="8"/>
  <c r="C88" i="8"/>
  <c r="B89" i="8"/>
  <c r="C89" i="8"/>
  <c r="B90" i="8"/>
  <c r="C90" i="8"/>
  <c r="B91" i="8"/>
  <c r="C91" i="8"/>
  <c r="B92" i="8"/>
  <c r="C92" i="8"/>
  <c r="B93" i="8"/>
  <c r="C93" i="8"/>
  <c r="B94" i="8"/>
  <c r="C94" i="8"/>
  <c r="B95" i="8"/>
  <c r="C95" i="8"/>
  <c r="B96" i="8"/>
  <c r="C96" i="8"/>
  <c r="B97" i="8"/>
  <c r="C97" i="8"/>
  <c r="B99" i="8"/>
  <c r="C99" i="8"/>
  <c r="B100" i="8"/>
  <c r="C100" i="8"/>
  <c r="B101" i="8"/>
  <c r="C101" i="8"/>
  <c r="B102" i="8"/>
  <c r="C102" i="8"/>
  <c r="B103" i="8"/>
  <c r="C103" i="8"/>
  <c r="B104" i="8"/>
  <c r="C104" i="8"/>
  <c r="B105" i="8"/>
  <c r="C105" i="8"/>
  <c r="B106" i="8"/>
  <c r="C106" i="8"/>
  <c r="B107" i="8"/>
  <c r="C107" i="8"/>
  <c r="B108" i="8"/>
  <c r="C108" i="8"/>
  <c r="B110" i="8"/>
  <c r="C110" i="8"/>
  <c r="B111" i="8"/>
  <c r="C111" i="8"/>
  <c r="B112" i="8"/>
  <c r="C112" i="8"/>
  <c r="B113" i="8"/>
  <c r="C113" i="8"/>
  <c r="B114" i="8"/>
  <c r="C114" i="8"/>
  <c r="B115" i="8"/>
  <c r="C115" i="8"/>
  <c r="B116" i="8"/>
  <c r="C116" i="8"/>
  <c r="B117" i="8"/>
  <c r="C117" i="8"/>
  <c r="B118" i="8"/>
  <c r="C118" i="8"/>
  <c r="B119" i="8"/>
  <c r="C119" i="8"/>
  <c r="B120" i="8"/>
  <c r="B121" i="8"/>
  <c r="F54" i="8"/>
  <c r="G54" i="8"/>
  <c r="E54" i="8"/>
  <c r="F8" i="8"/>
  <c r="E8" i="8"/>
  <c r="G31" i="8"/>
  <c r="F31" i="8"/>
  <c r="E31" i="8"/>
  <c r="C108" i="17"/>
  <c r="T108" i="17" s="1"/>
  <c r="C97" i="17"/>
  <c r="T97" i="17" s="1"/>
  <c r="C86" i="17"/>
  <c r="T86" i="17" s="1"/>
  <c r="C75" i="17"/>
  <c r="T75" i="17" s="1"/>
  <c r="C64" i="17"/>
  <c r="T64" i="17" s="1"/>
  <c r="C53" i="17"/>
  <c r="T53" i="17" s="1"/>
  <c r="B3" i="8"/>
  <c r="B4" i="1"/>
  <c r="C3" i="34" s="1" a="1"/>
  <c r="C3" i="34" s="1"/>
  <c r="B3" i="34" s="1"/>
  <c r="B122" i="8"/>
  <c r="O40" i="34" l="1" a="1"/>
  <c r="O40" i="34" s="1"/>
  <c r="O35" i="34" a="1"/>
  <c r="O35" i="34" s="1"/>
  <c r="O34" i="34" a="1"/>
  <c r="O34" i="34" s="1"/>
  <c r="N41" i="34" a="1"/>
  <c r="N41" i="34" s="1"/>
  <c r="N32" i="34" a="1"/>
  <c r="N32" i="34" s="1"/>
  <c r="N33" i="34" a="1"/>
  <c r="N33" i="34" s="1"/>
  <c r="N35" i="34" a="1"/>
  <c r="N35" i="34" s="1"/>
  <c r="N37" i="34" a="1"/>
  <c r="N37" i="34" s="1"/>
  <c r="N34" i="34" a="1"/>
  <c r="N34" i="34" s="1"/>
  <c r="N38" i="34" a="1"/>
  <c r="N38" i="34" s="1"/>
  <c r="N36" i="34" a="1"/>
  <c r="N36" i="34" s="1"/>
  <c r="N40" i="34" a="1"/>
  <c r="N40" i="34" s="1"/>
  <c r="N39" i="34" a="1"/>
  <c r="N39" i="34" s="1"/>
  <c r="M37" i="34" a="1"/>
  <c r="M37" i="34" s="1"/>
  <c r="M34" i="34" a="1"/>
  <c r="M34" i="34" s="1"/>
  <c r="M40" i="34" a="1"/>
  <c r="M40" i="34" s="1"/>
  <c r="M32" i="34" a="1"/>
  <c r="M32" i="34" s="1"/>
  <c r="M38" i="34" a="1"/>
  <c r="M38" i="34" s="1"/>
  <c r="M35" i="34" a="1"/>
  <c r="M35" i="34" s="1"/>
  <c r="M36" i="34" a="1"/>
  <c r="M36" i="34" s="1"/>
  <c r="M33" i="34" a="1"/>
  <c r="M33" i="34" s="1"/>
  <c r="M41" i="34" a="1"/>
  <c r="M41" i="34" s="1"/>
  <c r="M39" i="34" a="1"/>
  <c r="M39" i="34" s="1"/>
  <c r="L34" i="34" a="1"/>
  <c r="L34" i="34" s="1"/>
  <c r="L35" i="34" a="1"/>
  <c r="L35" i="34" s="1"/>
  <c r="L40" i="34" a="1"/>
  <c r="L40" i="34" s="1"/>
  <c r="K37" i="34" a="1"/>
  <c r="K37" i="34" s="1"/>
  <c r="K40" i="34" a="1"/>
  <c r="K40" i="34" s="1"/>
  <c r="K34" i="34" a="1"/>
  <c r="K34" i="34" s="1"/>
  <c r="K35" i="34" a="1"/>
  <c r="K35" i="34" s="1"/>
  <c r="K33" i="34" a="1"/>
  <c r="K33" i="34" s="1"/>
  <c r="K41" i="34" a="1"/>
  <c r="K41" i="34" s="1"/>
  <c r="K38" i="34" a="1"/>
  <c r="K38" i="34" s="1"/>
  <c r="K32" i="34" a="1"/>
  <c r="K32" i="34" s="1"/>
  <c r="K39" i="34" a="1"/>
  <c r="K39" i="34" s="1"/>
  <c r="K36" i="34" a="1"/>
  <c r="K36" i="34" s="1"/>
  <c r="J39" i="34" a="1"/>
  <c r="J39" i="34" s="1"/>
  <c r="J34" i="34" a="1"/>
  <c r="J34" i="34" s="1"/>
  <c r="J37" i="34" a="1"/>
  <c r="J37" i="34" s="1"/>
  <c r="J32" i="34" a="1"/>
  <c r="J32" i="34" s="1"/>
  <c r="J41" i="34" a="1"/>
  <c r="J41" i="34" s="1"/>
  <c r="J40" i="34" a="1"/>
  <c r="J40" i="34" s="1"/>
  <c r="J38" i="34" a="1"/>
  <c r="J38" i="34" s="1"/>
  <c r="J33" i="34" a="1"/>
  <c r="J33" i="34" s="1"/>
  <c r="J35" i="34" a="1"/>
  <c r="J35" i="34" s="1"/>
  <c r="J36" i="34" a="1"/>
  <c r="J36" i="34" s="1"/>
  <c r="I34" i="34" a="1"/>
  <c r="I34" i="34" s="1"/>
  <c r="I33" i="34" a="1"/>
  <c r="I33" i="34" s="1"/>
  <c r="I38" i="34" a="1"/>
  <c r="I38" i="34" s="1"/>
  <c r="AG49" i="34" s="1"/>
  <c r="I32" i="34" a="1"/>
  <c r="I32" i="34" s="1"/>
  <c r="I39" i="34" a="1"/>
  <c r="I39" i="34" s="1"/>
  <c r="AG50" i="34" s="1"/>
  <c r="I35" i="34" a="1"/>
  <c r="I35" i="34" s="1"/>
  <c r="I40" i="34" a="1"/>
  <c r="I40" i="34" s="1"/>
  <c r="I37" i="34" a="1"/>
  <c r="I37" i="34" s="1"/>
  <c r="AG48" i="34" s="1"/>
  <c r="I36" i="34" a="1"/>
  <c r="I36" i="34" s="1"/>
  <c r="AG47" i="34" s="1"/>
  <c r="I41" i="34" a="1"/>
  <c r="I41" i="34" s="1"/>
  <c r="AG52" i="34" s="1"/>
  <c r="H36" i="34" a="1"/>
  <c r="H36" i="34" s="1"/>
  <c r="AF47" i="34" s="1"/>
  <c r="H38" i="34" a="1"/>
  <c r="H38" i="34" s="1"/>
  <c r="AF49" i="34" s="1"/>
  <c r="H40" i="34" a="1"/>
  <c r="H40" i="34" s="1"/>
  <c r="H34" i="34" a="1"/>
  <c r="H34" i="34" s="1"/>
  <c r="H41" i="34" a="1"/>
  <c r="H41" i="34" s="1"/>
  <c r="AF52" i="34" s="1"/>
  <c r="H33" i="34" a="1"/>
  <c r="H33" i="34" s="1"/>
  <c r="H35" i="34" a="1"/>
  <c r="H35" i="34" s="1"/>
  <c r="H37" i="34" a="1"/>
  <c r="H37" i="34" s="1"/>
  <c r="AF48" i="34" s="1"/>
  <c r="H39" i="34" a="1"/>
  <c r="H39" i="34" s="1"/>
  <c r="AF50" i="34" s="1"/>
  <c r="H32" i="34" a="1"/>
  <c r="H32" i="34" s="1"/>
  <c r="G34" i="34" a="1"/>
  <c r="G34" i="34" s="1"/>
  <c r="G36" i="34" a="1"/>
  <c r="G36" i="34" s="1"/>
  <c r="AE47" i="34" s="1"/>
  <c r="G39" i="34" a="1"/>
  <c r="G39" i="34" s="1"/>
  <c r="AE50" i="34" s="1"/>
  <c r="G41" i="34" a="1"/>
  <c r="G41" i="34" s="1"/>
  <c r="AE52" i="34" s="1"/>
  <c r="G33" i="34" a="1"/>
  <c r="G33" i="34" s="1"/>
  <c r="G37" i="34" a="1"/>
  <c r="G37" i="34" s="1"/>
  <c r="AE48" i="34" s="1"/>
  <c r="G40" i="34" a="1"/>
  <c r="G40" i="34" s="1"/>
  <c r="AE51" i="34" s="1"/>
  <c r="G32" i="34" a="1"/>
  <c r="G32" i="34" s="1"/>
  <c r="G38" i="34" a="1"/>
  <c r="G38" i="34" s="1"/>
  <c r="AE49" i="34" s="1"/>
  <c r="G35" i="34" a="1"/>
  <c r="G35" i="34" s="1"/>
  <c r="F41" i="34" a="1"/>
  <c r="F41" i="34" s="1"/>
  <c r="AD52" i="34" s="1"/>
  <c r="F39" i="34" a="1"/>
  <c r="F39" i="34" s="1"/>
  <c r="AD50" i="34" s="1"/>
  <c r="F36" i="34" a="1"/>
  <c r="F36" i="34" s="1"/>
  <c r="AD47" i="34" s="1"/>
  <c r="F35" i="34" a="1"/>
  <c r="F35" i="34" s="1"/>
  <c r="F32" i="34" a="1"/>
  <c r="F32" i="34" s="1"/>
  <c r="F37" i="34" a="1"/>
  <c r="F37" i="34" s="1"/>
  <c r="AD48" i="34" s="1"/>
  <c r="F33" i="34" a="1"/>
  <c r="F33" i="34" s="1"/>
  <c r="F34" i="34" a="1"/>
  <c r="F34" i="34" s="1"/>
  <c r="F40" i="34" a="1"/>
  <c r="F40" i="34" s="1"/>
  <c r="F38" i="34" a="1"/>
  <c r="F38" i="34" s="1"/>
  <c r="AD49" i="34" s="1"/>
  <c r="D16" i="34"/>
  <c r="S12" i="31"/>
  <c r="D21" i="31"/>
  <c r="AR26" i="8"/>
  <c r="AS25" i="8"/>
  <c r="AT25" i="8" s="1"/>
  <c r="BB25" i="8"/>
  <c r="BC25" i="8" s="1"/>
  <c r="BA26" i="8"/>
  <c r="AU27" i="8"/>
  <c r="AV26" i="8"/>
  <c r="AW26" i="8" s="1"/>
  <c r="AO23" i="8"/>
  <c r="AP22" i="8"/>
  <c r="AQ22" i="8" s="1"/>
  <c r="AX29" i="8"/>
  <c r="AY28" i="8"/>
  <c r="AZ28" i="8" s="1"/>
  <c r="B66" i="27"/>
  <c r="B66" i="28"/>
  <c r="B66" i="30"/>
  <c r="B66" i="29"/>
  <c r="B126" i="27"/>
  <c r="B126" i="29"/>
  <c r="B126" i="30"/>
  <c r="B126" i="28"/>
  <c r="B82" i="29"/>
  <c r="B82" i="30"/>
  <c r="B82" i="28"/>
  <c r="B82" i="27"/>
  <c r="B116" i="27"/>
  <c r="B116" i="29"/>
  <c r="B116" i="28"/>
  <c r="B116" i="30"/>
  <c r="B99" i="30"/>
  <c r="B99" i="29"/>
  <c r="B99" i="28"/>
  <c r="B99" i="27"/>
  <c r="B115" i="30"/>
  <c r="B115" i="28"/>
  <c r="B115" i="29"/>
  <c r="B115" i="27"/>
  <c r="B98" i="28"/>
  <c r="B98" i="29"/>
  <c r="B98" i="30"/>
  <c r="B98" i="27"/>
  <c r="B41" i="29"/>
  <c r="B41" i="28"/>
  <c r="B41" i="30"/>
  <c r="B41" i="27"/>
  <c r="B114" i="30"/>
  <c r="B114" i="27"/>
  <c r="B114" i="28"/>
  <c r="B114" i="29"/>
  <c r="B88" i="27"/>
  <c r="B88" i="28"/>
  <c r="B88" i="29"/>
  <c r="B88" i="30"/>
  <c r="B113" i="29"/>
  <c r="B113" i="30"/>
  <c r="B113" i="27"/>
  <c r="B113" i="28"/>
  <c r="B78" i="30"/>
  <c r="B78" i="27"/>
  <c r="B78" i="29"/>
  <c r="B78" i="28"/>
  <c r="B129" i="27"/>
  <c r="B129" i="29"/>
  <c r="B129" i="30"/>
  <c r="B129" i="28"/>
  <c r="B121" i="28"/>
  <c r="B121" i="29"/>
  <c r="B121" i="27"/>
  <c r="B121" i="30"/>
  <c r="B112" i="28"/>
  <c r="B112" i="29"/>
  <c r="B112" i="30"/>
  <c r="B112" i="27"/>
  <c r="B103" i="27"/>
  <c r="B103" i="28"/>
  <c r="B103" i="29"/>
  <c r="B103" i="30"/>
  <c r="B94" i="27"/>
  <c r="B94" i="29"/>
  <c r="B94" i="28"/>
  <c r="B94" i="30"/>
  <c r="B86" i="27"/>
  <c r="B86" i="29"/>
  <c r="B86" i="28"/>
  <c r="B86" i="30"/>
  <c r="B77" i="29"/>
  <c r="B77" i="30"/>
  <c r="B77" i="27"/>
  <c r="B77" i="28"/>
  <c r="B40" i="27"/>
  <c r="B40" i="28"/>
  <c r="B40" i="29"/>
  <c r="B40" i="30"/>
  <c r="B109" i="30"/>
  <c r="B109" i="28"/>
  <c r="B109" i="27"/>
  <c r="B109" i="29"/>
  <c r="B65" i="29"/>
  <c r="B65" i="30"/>
  <c r="B65" i="27"/>
  <c r="B65" i="28"/>
  <c r="B108" i="28"/>
  <c r="B108" i="30"/>
  <c r="B108" i="29"/>
  <c r="B108" i="27"/>
  <c r="B72" i="28"/>
  <c r="B72" i="29"/>
  <c r="B72" i="27"/>
  <c r="B72" i="30"/>
  <c r="B80" i="28"/>
  <c r="B80" i="29"/>
  <c r="B80" i="27"/>
  <c r="B80" i="30"/>
  <c r="B123" i="30"/>
  <c r="B123" i="27"/>
  <c r="B123" i="28"/>
  <c r="B123" i="29"/>
  <c r="B97" i="29"/>
  <c r="B97" i="28"/>
  <c r="B97" i="27"/>
  <c r="B97" i="30"/>
  <c r="B104" i="28"/>
  <c r="B104" i="27"/>
  <c r="B104" i="29"/>
  <c r="B104" i="30"/>
  <c r="B130" i="30"/>
  <c r="B130" i="28"/>
  <c r="B130" i="27"/>
  <c r="B130" i="29"/>
  <c r="B18" i="29"/>
  <c r="B18" i="27"/>
  <c r="B18" i="30"/>
  <c r="B18" i="28"/>
  <c r="B68" i="27"/>
  <c r="B68" i="28"/>
  <c r="B68" i="30"/>
  <c r="B68" i="29"/>
  <c r="B63" i="27"/>
  <c r="B63" i="30"/>
  <c r="B63" i="28"/>
  <c r="B63" i="29"/>
  <c r="B74" i="30"/>
  <c r="B74" i="28"/>
  <c r="B74" i="27"/>
  <c r="B74" i="29"/>
  <c r="B73" i="29"/>
  <c r="B73" i="28"/>
  <c r="B73" i="30"/>
  <c r="B73" i="27"/>
  <c r="B125" i="28"/>
  <c r="B125" i="27"/>
  <c r="B125" i="29"/>
  <c r="B125" i="30"/>
  <c r="B81" i="29"/>
  <c r="B81" i="30"/>
  <c r="B81" i="27"/>
  <c r="B81" i="28"/>
  <c r="B124" i="27"/>
  <c r="B124" i="29"/>
  <c r="B124" i="28"/>
  <c r="B124" i="30"/>
  <c r="B22" i="27"/>
  <c r="B22" i="30"/>
  <c r="B22" i="29"/>
  <c r="B22" i="28"/>
  <c r="B20" i="27"/>
  <c r="B20" i="28"/>
  <c r="B20" i="29"/>
  <c r="B20" i="30"/>
  <c r="B69" i="30"/>
  <c r="B69" i="28"/>
  <c r="B69" i="29"/>
  <c r="B69" i="27"/>
  <c r="B120" i="28"/>
  <c r="B120" i="29"/>
  <c r="B120" i="27"/>
  <c r="B120" i="30"/>
  <c r="B111" i="27"/>
  <c r="B111" i="28"/>
  <c r="B111" i="29"/>
  <c r="B111" i="30"/>
  <c r="B102" i="30"/>
  <c r="B102" i="27"/>
  <c r="B102" i="29"/>
  <c r="B102" i="28"/>
  <c r="B93" i="28"/>
  <c r="B93" i="29"/>
  <c r="B93" i="30"/>
  <c r="B93" i="27"/>
  <c r="B84" i="29"/>
  <c r="B84" i="27"/>
  <c r="B84" i="30"/>
  <c r="B84" i="28"/>
  <c r="B76" i="27"/>
  <c r="B76" i="28"/>
  <c r="B76" i="29"/>
  <c r="B76" i="30"/>
  <c r="B85" i="29"/>
  <c r="B85" i="27"/>
  <c r="B85" i="28"/>
  <c r="B85" i="30"/>
  <c r="B107" i="30"/>
  <c r="B107" i="27"/>
  <c r="B107" i="28"/>
  <c r="B107" i="29"/>
  <c r="B91" i="30"/>
  <c r="B91" i="27"/>
  <c r="B91" i="28"/>
  <c r="B91" i="29"/>
  <c r="B90" i="27"/>
  <c r="B90" i="28"/>
  <c r="B90" i="30"/>
  <c r="B90" i="29"/>
  <c r="B64" i="28"/>
  <c r="B64" i="29"/>
  <c r="B64" i="30"/>
  <c r="B64" i="27"/>
  <c r="B105" i="29"/>
  <c r="B105" i="27"/>
  <c r="B105" i="28"/>
  <c r="B105" i="30"/>
  <c r="B79" i="30"/>
  <c r="B79" i="27"/>
  <c r="B79" i="28"/>
  <c r="B79" i="29"/>
  <c r="B21" i="30"/>
  <c r="B21" i="29"/>
  <c r="B21" i="28"/>
  <c r="B21" i="27"/>
  <c r="B122" i="29"/>
  <c r="B122" i="30"/>
  <c r="B122" i="27"/>
  <c r="B122" i="28"/>
  <c r="B87" i="27"/>
  <c r="B87" i="28"/>
  <c r="B87" i="30"/>
  <c r="B87" i="29"/>
  <c r="B19" i="30"/>
  <c r="B19" i="28"/>
  <c r="B19" i="27"/>
  <c r="B19" i="29"/>
  <c r="B128" i="28"/>
  <c r="B128" i="29"/>
  <c r="B128" i="27"/>
  <c r="B128" i="30"/>
  <c r="B67" i="30"/>
  <c r="B67" i="27"/>
  <c r="B67" i="29"/>
  <c r="B67" i="28"/>
  <c r="B118" i="30"/>
  <c r="B118" i="29"/>
  <c r="B118" i="27"/>
  <c r="B118" i="28"/>
  <c r="B117" i="28"/>
  <c r="B117" i="30"/>
  <c r="B117" i="29"/>
  <c r="B117" i="27"/>
  <c r="B100" i="30"/>
  <c r="B100" i="27"/>
  <c r="B100" i="28"/>
  <c r="B100" i="29"/>
  <c r="B106" i="27"/>
  <c r="B106" i="30"/>
  <c r="B106" i="29"/>
  <c r="B106" i="28"/>
  <c r="B89" i="29"/>
  <c r="B89" i="28"/>
  <c r="B89" i="30"/>
  <c r="B89" i="27"/>
  <c r="B71" i="27"/>
  <c r="B71" i="30"/>
  <c r="B71" i="28"/>
  <c r="B71" i="29"/>
  <c r="B70" i="29"/>
  <c r="B70" i="27"/>
  <c r="B70" i="30"/>
  <c r="B70" i="28"/>
  <c r="B95" i="27"/>
  <c r="B95" i="30"/>
  <c r="B95" i="28"/>
  <c r="B95" i="29"/>
  <c r="C2" i="29"/>
  <c r="C2" i="27"/>
  <c r="C2" i="30"/>
  <c r="C2" i="28"/>
  <c r="B127" i="27"/>
  <c r="B127" i="30"/>
  <c r="B127" i="28"/>
  <c r="B127" i="29"/>
  <c r="B119" i="27"/>
  <c r="B119" i="28"/>
  <c r="B119" i="30"/>
  <c r="B119" i="29"/>
  <c r="B110" i="29"/>
  <c r="B110" i="27"/>
  <c r="B110" i="30"/>
  <c r="B110" i="28"/>
  <c r="B101" i="28"/>
  <c r="B101" i="30"/>
  <c r="B101" i="27"/>
  <c r="B101" i="29"/>
  <c r="B92" i="29"/>
  <c r="B92" i="30"/>
  <c r="B92" i="28"/>
  <c r="B92" i="27"/>
  <c r="B83" i="30"/>
  <c r="B83" i="29"/>
  <c r="B83" i="27"/>
  <c r="B83" i="28"/>
  <c r="B75" i="30"/>
  <c r="B75" i="27"/>
  <c r="B75" i="29"/>
  <c r="B75" i="28"/>
  <c r="B20" i="1"/>
  <c r="B20" i="6"/>
  <c r="B20" i="20"/>
  <c r="B20" i="7"/>
  <c r="B20" i="22"/>
  <c r="B20" i="5"/>
  <c r="B20" i="21"/>
  <c r="B20" i="19"/>
  <c r="B19" i="1"/>
  <c r="B19" i="22"/>
  <c r="B19" i="6"/>
  <c r="B19" i="21"/>
  <c r="B19" i="20"/>
  <c r="B19" i="19"/>
  <c r="B22" i="1"/>
  <c r="B22" i="22"/>
  <c r="B22" i="5"/>
  <c r="B22" i="21"/>
  <c r="B22" i="20"/>
  <c r="B22" i="19"/>
  <c r="B22" i="7"/>
  <c r="B22" i="6"/>
  <c r="B21" i="1"/>
  <c r="B21" i="21"/>
  <c r="B21" i="20"/>
  <c r="B21" i="19"/>
  <c r="B21" i="7"/>
  <c r="B21" i="6"/>
  <c r="B21" i="22"/>
  <c r="B21" i="5"/>
  <c r="AL26" i="8"/>
  <c r="AM25" i="8"/>
  <c r="AN25" i="8" s="1"/>
  <c r="AG25" i="8"/>
  <c r="AH25" i="8" s="1"/>
  <c r="AF26" i="8"/>
  <c r="AI26" i="8"/>
  <c r="AJ25" i="8"/>
  <c r="AK25" i="8" s="1"/>
  <c r="G122" i="8"/>
  <c r="G123" i="8" s="1"/>
  <c r="C2" i="22"/>
  <c r="C2" i="20"/>
  <c r="C2" i="19"/>
  <c r="C2" i="21"/>
  <c r="B130" i="21"/>
  <c r="B130" i="22"/>
  <c r="B130" i="20"/>
  <c r="B130" i="19"/>
  <c r="B84" i="22"/>
  <c r="B84" i="21"/>
  <c r="B84" i="19"/>
  <c r="B84" i="20"/>
  <c r="B82" i="22"/>
  <c r="B82" i="19"/>
  <c r="B82" i="20"/>
  <c r="B82" i="21"/>
  <c r="B80" i="22"/>
  <c r="B80" i="21"/>
  <c r="B80" i="20"/>
  <c r="B80" i="19"/>
  <c r="B78" i="22"/>
  <c r="B78" i="20"/>
  <c r="B78" i="21"/>
  <c r="B78" i="19"/>
  <c r="B76" i="22"/>
  <c r="B76" i="21"/>
  <c r="B76" i="20"/>
  <c r="B76" i="19"/>
  <c r="B63" i="21"/>
  <c r="B63" i="22"/>
  <c r="B63" i="19"/>
  <c r="B63" i="20"/>
  <c r="B107" i="21"/>
  <c r="B107" i="22"/>
  <c r="B107" i="20"/>
  <c r="B107" i="19"/>
  <c r="B129" i="22"/>
  <c r="B129" i="20"/>
  <c r="B129" i="19"/>
  <c r="B129" i="21"/>
  <c r="B127" i="22"/>
  <c r="B127" i="20"/>
  <c r="B127" i="19"/>
  <c r="B127" i="21"/>
  <c r="B125" i="22"/>
  <c r="B125" i="21"/>
  <c r="B125" i="20"/>
  <c r="B125" i="19"/>
  <c r="B123" i="22"/>
  <c r="B123" i="21"/>
  <c r="B123" i="20"/>
  <c r="B123" i="19"/>
  <c r="B121" i="22"/>
  <c r="B121" i="20"/>
  <c r="B121" i="19"/>
  <c r="B121" i="21"/>
  <c r="B119" i="22"/>
  <c r="B119" i="21"/>
  <c r="B119" i="19"/>
  <c r="B119" i="20"/>
  <c r="B116" i="21"/>
  <c r="B116" i="22"/>
  <c r="B116" i="19"/>
  <c r="B116" i="20"/>
  <c r="B114" i="22"/>
  <c r="B114" i="21"/>
  <c r="B114" i="20"/>
  <c r="B114" i="19"/>
  <c r="B112" i="21"/>
  <c r="B112" i="20"/>
  <c r="B112" i="19"/>
  <c r="B112" i="22"/>
  <c r="B110" i="22"/>
  <c r="B110" i="21"/>
  <c r="B110" i="20"/>
  <c r="B110" i="19"/>
  <c r="B108" i="22"/>
  <c r="B108" i="21"/>
  <c r="B108" i="20"/>
  <c r="B108" i="19"/>
  <c r="B105" i="22"/>
  <c r="B105" i="19"/>
  <c r="B105" i="20"/>
  <c r="B105" i="21"/>
  <c r="B103" i="22"/>
  <c r="B103" i="19"/>
  <c r="B103" i="20"/>
  <c r="B103" i="21"/>
  <c r="B101" i="22"/>
  <c r="B101" i="19"/>
  <c r="B101" i="20"/>
  <c r="B101" i="21"/>
  <c r="B99" i="22"/>
  <c r="B99" i="19"/>
  <c r="B99" i="20"/>
  <c r="B99" i="21"/>
  <c r="B97" i="22"/>
  <c r="B97" i="19"/>
  <c r="B97" i="20"/>
  <c r="B97" i="21"/>
  <c r="B94" i="22"/>
  <c r="B94" i="20"/>
  <c r="B94" i="19"/>
  <c r="B94" i="21"/>
  <c r="B92" i="22"/>
  <c r="B92" i="21"/>
  <c r="B92" i="19"/>
  <c r="B92" i="20"/>
  <c r="B90" i="22"/>
  <c r="B90" i="21"/>
  <c r="B90" i="19"/>
  <c r="B90" i="20"/>
  <c r="B88" i="22"/>
  <c r="B88" i="21"/>
  <c r="B88" i="19"/>
  <c r="B88" i="20"/>
  <c r="B86" i="22"/>
  <c r="B86" i="21"/>
  <c r="B86" i="20"/>
  <c r="B86" i="19"/>
  <c r="B73" i="22"/>
  <c r="B73" i="21"/>
  <c r="B73" i="20"/>
  <c r="B73" i="19"/>
  <c r="B71" i="22"/>
  <c r="B71" i="21"/>
  <c r="B71" i="20"/>
  <c r="B71" i="19"/>
  <c r="B69" i="22"/>
  <c r="B69" i="21"/>
  <c r="B69" i="20"/>
  <c r="B69" i="19"/>
  <c r="B67" i="22"/>
  <c r="B67" i="21"/>
  <c r="B67" i="19"/>
  <c r="B67" i="20"/>
  <c r="B65" i="22"/>
  <c r="B65" i="21"/>
  <c r="B65" i="20"/>
  <c r="B65" i="19"/>
  <c r="B41" i="20"/>
  <c r="B41" i="22"/>
  <c r="B41" i="21"/>
  <c r="B41" i="19"/>
  <c r="B85" i="21"/>
  <c r="B85" i="20"/>
  <c r="B85" i="22"/>
  <c r="B85" i="19"/>
  <c r="B83" i="21"/>
  <c r="B83" i="19"/>
  <c r="B83" i="22"/>
  <c r="B83" i="20"/>
  <c r="B81" i="21"/>
  <c r="B81" i="20"/>
  <c r="B81" i="19"/>
  <c r="B81" i="22"/>
  <c r="B79" i="22"/>
  <c r="B79" i="21"/>
  <c r="B79" i="19"/>
  <c r="B79" i="20"/>
  <c r="B77" i="21"/>
  <c r="B77" i="22"/>
  <c r="B77" i="19"/>
  <c r="B77" i="20"/>
  <c r="B75" i="21"/>
  <c r="B75" i="20"/>
  <c r="B75" i="22"/>
  <c r="B75" i="19"/>
  <c r="B18" i="22"/>
  <c r="B18" i="19"/>
  <c r="B18" i="21"/>
  <c r="B18" i="20"/>
  <c r="B118" i="21"/>
  <c r="B118" i="22"/>
  <c r="B118" i="20"/>
  <c r="B118" i="19"/>
  <c r="B128" i="22"/>
  <c r="B128" i="21"/>
  <c r="B128" i="20"/>
  <c r="B128" i="19"/>
  <c r="B126" i="22"/>
  <c r="B126" i="19"/>
  <c r="B126" i="21"/>
  <c r="B126" i="20"/>
  <c r="B124" i="22"/>
  <c r="B124" i="21"/>
  <c r="B124" i="20"/>
  <c r="B124" i="19"/>
  <c r="B122" i="21"/>
  <c r="B122" i="22"/>
  <c r="B122" i="19"/>
  <c r="B122" i="20"/>
  <c r="B120" i="22"/>
  <c r="B120" i="20"/>
  <c r="B120" i="21"/>
  <c r="B120" i="19"/>
  <c r="B117" i="21"/>
  <c r="B117" i="22"/>
  <c r="B117" i="20"/>
  <c r="B117" i="19"/>
  <c r="B115" i="21"/>
  <c r="B115" i="19"/>
  <c r="B115" i="22"/>
  <c r="B115" i="20"/>
  <c r="B113" i="21"/>
  <c r="B113" i="22"/>
  <c r="B113" i="19"/>
  <c r="B113" i="20"/>
  <c r="B111" i="21"/>
  <c r="B111" i="19"/>
  <c r="B111" i="22"/>
  <c r="B111" i="20"/>
  <c r="B109" i="21"/>
  <c r="B109" i="22"/>
  <c r="B109" i="20"/>
  <c r="B109" i="19"/>
  <c r="B106" i="22"/>
  <c r="B106" i="20"/>
  <c r="B106" i="21"/>
  <c r="B106" i="19"/>
  <c r="B104" i="22"/>
  <c r="B104" i="21"/>
  <c r="B104" i="19"/>
  <c r="B104" i="20"/>
  <c r="B102" i="22"/>
  <c r="B102" i="21"/>
  <c r="B102" i="20"/>
  <c r="B102" i="19"/>
  <c r="B100" i="22"/>
  <c r="B100" i="20"/>
  <c r="B100" i="19"/>
  <c r="B100" i="21"/>
  <c r="B98" i="22"/>
  <c r="B98" i="21"/>
  <c r="B98" i="20"/>
  <c r="B98" i="19"/>
  <c r="B95" i="22"/>
  <c r="B95" i="21"/>
  <c r="B95" i="20"/>
  <c r="B95" i="19"/>
  <c r="B93" i="22"/>
  <c r="B93" i="21"/>
  <c r="B93" i="19"/>
  <c r="B93" i="20"/>
  <c r="B91" i="22"/>
  <c r="B91" i="19"/>
  <c r="B91" i="20"/>
  <c r="B91" i="21"/>
  <c r="B89" i="22"/>
  <c r="B89" i="20"/>
  <c r="B89" i="19"/>
  <c r="B89" i="21"/>
  <c r="B87" i="22"/>
  <c r="B87" i="21"/>
  <c r="B87" i="19"/>
  <c r="B87" i="20"/>
  <c r="B74" i="22"/>
  <c r="B74" i="21"/>
  <c r="B74" i="20"/>
  <c r="B74" i="19"/>
  <c r="B72" i="22"/>
  <c r="B72" i="21"/>
  <c r="B72" i="19"/>
  <c r="B72" i="20"/>
  <c r="B70" i="22"/>
  <c r="B70" i="21"/>
  <c r="B70" i="19"/>
  <c r="B70" i="20"/>
  <c r="B68" i="22"/>
  <c r="B68" i="21"/>
  <c r="B68" i="20"/>
  <c r="B68" i="19"/>
  <c r="B66" i="22"/>
  <c r="B66" i="21"/>
  <c r="B66" i="20"/>
  <c r="B66" i="19"/>
  <c r="B64" i="22"/>
  <c r="B64" i="21"/>
  <c r="B64" i="19"/>
  <c r="B64" i="20"/>
  <c r="B40" i="21"/>
  <c r="B40" i="20"/>
  <c r="B40" i="22"/>
  <c r="B40" i="19"/>
  <c r="C87" i="8"/>
  <c r="C54" i="8"/>
  <c r="C76" i="8"/>
  <c r="C98" i="8"/>
  <c r="C65" i="8"/>
  <c r="C109" i="8"/>
  <c r="F12" i="15"/>
  <c r="E13" i="15"/>
  <c r="E16" i="15" s="1"/>
  <c r="F6" i="15" s="1"/>
  <c r="C120" i="17"/>
  <c r="T120" i="17" s="1"/>
  <c r="C11" i="8"/>
  <c r="D25" i="34" l="1"/>
  <c r="S21" i="31"/>
  <c r="P51" i="14" s="1"/>
  <c r="AV27" i="8"/>
  <c r="AW27" i="8" s="1"/>
  <c r="AU28" i="8"/>
  <c r="BB26" i="8"/>
  <c r="BC26" i="8" s="1"/>
  <c r="BA27" i="8"/>
  <c r="AO24" i="8"/>
  <c r="AP23" i="8"/>
  <c r="AQ23" i="8" s="1"/>
  <c r="AS26" i="8"/>
  <c r="AT26" i="8" s="1"/>
  <c r="AR27" i="8"/>
  <c r="AX30" i="8"/>
  <c r="AY29" i="8"/>
  <c r="AZ29" i="8" s="1"/>
  <c r="AC8" i="8"/>
  <c r="AC9" i="8" s="1"/>
  <c r="AC10" i="8" s="1"/>
  <c r="AM26" i="8"/>
  <c r="AN26" i="8" s="1"/>
  <c r="AL27" i="8"/>
  <c r="AG26" i="8"/>
  <c r="AH26" i="8" s="1"/>
  <c r="AF27" i="8"/>
  <c r="AJ26" i="8"/>
  <c r="AK26" i="8" s="1"/>
  <c r="AI27" i="8"/>
  <c r="C119" i="17"/>
  <c r="T119" i="17" s="1"/>
  <c r="C13" i="8"/>
  <c r="F13" i="15"/>
  <c r="F16" i="15" s="1"/>
  <c r="G6" i="15" s="1"/>
  <c r="G13" i="15" s="1"/>
  <c r="G16" i="15" s="1"/>
  <c r="H6" i="15" s="1"/>
  <c r="H13" i="15" s="1"/>
  <c r="H16" i="15" s="1"/>
  <c r="I6" i="15" s="1"/>
  <c r="AS27" i="8" l="1"/>
  <c r="AT27" i="8" s="1"/>
  <c r="AR28" i="8"/>
  <c r="AP24" i="8"/>
  <c r="AQ24" i="8" s="1"/>
  <c r="AO25" i="8"/>
  <c r="BB27" i="8"/>
  <c r="BC27" i="8" s="1"/>
  <c r="BA28" i="8"/>
  <c r="AV28" i="8"/>
  <c r="AW28" i="8" s="1"/>
  <c r="AU29" i="8"/>
  <c r="AX31" i="8"/>
  <c r="AY30" i="8"/>
  <c r="AZ30" i="8" s="1"/>
  <c r="I13" i="15"/>
  <c r="I16" i="15" s="1"/>
  <c r="J6" i="15" s="1"/>
  <c r="J13" i="15" s="1"/>
  <c r="J16" i="15" s="1"/>
  <c r="AM27" i="8"/>
  <c r="AN27" i="8" s="1"/>
  <c r="AL28" i="8"/>
  <c r="AF28" i="8"/>
  <c r="AG27" i="8"/>
  <c r="AH27" i="8" s="1"/>
  <c r="AI28" i="8"/>
  <c r="AJ27" i="8"/>
  <c r="AK27" i="8" s="1"/>
  <c r="C121" i="8"/>
  <c r="C120" i="8" s="1"/>
  <c r="F120" i="8"/>
  <c r="F122" i="8" s="1"/>
  <c r="F123" i="8" s="1"/>
  <c r="E120" i="8"/>
  <c r="E122" i="8" s="1"/>
  <c r="E123" i="8" s="1"/>
  <c r="D120" i="8"/>
  <c r="D122" i="8" s="1"/>
  <c r="D123" i="8" s="1"/>
  <c r="C12" i="8"/>
  <c r="C10" i="8"/>
  <c r="C14" i="8"/>
  <c r="C9" i="8"/>
  <c r="K6" i="15" l="1"/>
  <c r="K13" i="15" s="1"/>
  <c r="K16" i="15" s="1"/>
  <c r="L6" i="15" s="1"/>
  <c r="L13" i="15" s="1"/>
  <c r="BB28" i="8"/>
  <c r="BC28" i="8" s="1"/>
  <c r="BA29" i="8"/>
  <c r="AS28" i="8"/>
  <c r="AT28" i="8" s="1"/>
  <c r="AR29" i="8"/>
  <c r="AU30" i="8"/>
  <c r="AV29" i="8"/>
  <c r="AW29" i="8" s="1"/>
  <c r="AP25" i="8"/>
  <c r="AQ25" i="8" s="1"/>
  <c r="AO26" i="8"/>
  <c r="AX32" i="8"/>
  <c r="AY31" i="8"/>
  <c r="AZ31" i="8" s="1"/>
  <c r="W8" i="8"/>
  <c r="T8" i="8"/>
  <c r="U8" i="8" s="1"/>
  <c r="V8" i="8" s="1"/>
  <c r="AL29" i="8"/>
  <c r="AM28" i="8"/>
  <c r="AN28" i="8" s="1"/>
  <c r="AG28" i="8"/>
  <c r="AH28" i="8" s="1"/>
  <c r="AF29" i="8"/>
  <c r="AI29" i="8"/>
  <c r="AJ28" i="8"/>
  <c r="AK28" i="8" s="1"/>
  <c r="C8" i="8"/>
  <c r="C32" i="8"/>
  <c r="C31" i="8" s="1"/>
  <c r="B4" i="7"/>
  <c r="B4" i="6"/>
  <c r="B4" i="5"/>
  <c r="C2" i="7"/>
  <c r="C2" i="6"/>
  <c r="C2" i="5"/>
  <c r="C2" i="1"/>
  <c r="F6" i="7"/>
  <c r="F6" i="6"/>
  <c r="J4" i="5"/>
  <c r="F6" i="5"/>
  <c r="B18" i="5"/>
  <c r="B19" i="5"/>
  <c r="F4" i="5"/>
  <c r="B6" i="5"/>
  <c r="B8" i="5"/>
  <c r="B17" i="5"/>
  <c r="B40" i="5"/>
  <c r="B41"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41" i="7"/>
  <c r="B40" i="7"/>
  <c r="B19" i="7"/>
  <c r="B18" i="7"/>
  <c r="B17" i="7"/>
  <c r="B8" i="7"/>
  <c r="B6" i="7"/>
  <c r="J4" i="7"/>
  <c r="F4" i="7"/>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41" i="6"/>
  <c r="B40" i="6"/>
  <c r="B18" i="6"/>
  <c r="B17" i="6"/>
  <c r="B8" i="6"/>
  <c r="B6" i="6"/>
  <c r="J4" i="6"/>
  <c r="F4" i="6"/>
  <c r="I130" i="1"/>
  <c r="I130" i="5" s="1"/>
  <c r="I129" i="5" s="1"/>
  <c r="B130" i="1"/>
  <c r="B129" i="1"/>
  <c r="I128" i="1"/>
  <c r="I128" i="5" s="1"/>
  <c r="I128" i="6" s="1"/>
  <c r="I128" i="7" s="1"/>
  <c r="I128" i="19" s="1"/>
  <c r="I128" i="20" s="1"/>
  <c r="I128" i="21" s="1"/>
  <c r="I128" i="22" s="1"/>
  <c r="I128" i="27" s="1"/>
  <c r="I128" i="28" s="1"/>
  <c r="I128" i="29" s="1"/>
  <c r="I128" i="30" s="1"/>
  <c r="B128" i="1"/>
  <c r="I127" i="1"/>
  <c r="I127" i="5" s="1"/>
  <c r="I127" i="6" s="1"/>
  <c r="I127" i="7" s="1"/>
  <c r="I127" i="19" s="1"/>
  <c r="I127" i="20" s="1"/>
  <c r="I127" i="21" s="1"/>
  <c r="I127" i="22" s="1"/>
  <c r="I127" i="27" s="1"/>
  <c r="I127" i="28" s="1"/>
  <c r="I127" i="29" s="1"/>
  <c r="I127" i="30" s="1"/>
  <c r="B127" i="1"/>
  <c r="I126" i="1"/>
  <c r="I126" i="5" s="1"/>
  <c r="I126" i="6" s="1"/>
  <c r="I126" i="7" s="1"/>
  <c r="I126" i="19" s="1"/>
  <c r="I126" i="20" s="1"/>
  <c r="I126" i="21" s="1"/>
  <c r="I126" i="22" s="1"/>
  <c r="I126" i="27" s="1"/>
  <c r="I126" i="28" s="1"/>
  <c r="I126" i="29" s="1"/>
  <c r="I126" i="30" s="1"/>
  <c r="B126" i="1"/>
  <c r="I125" i="1"/>
  <c r="I125" i="5" s="1"/>
  <c r="I125" i="6" s="1"/>
  <c r="I125" i="7" s="1"/>
  <c r="I125" i="19" s="1"/>
  <c r="I125" i="20" s="1"/>
  <c r="I125" i="21" s="1"/>
  <c r="I125" i="22" s="1"/>
  <c r="I125" i="27" s="1"/>
  <c r="I125" i="28" s="1"/>
  <c r="I125" i="29" s="1"/>
  <c r="I125" i="30" s="1"/>
  <c r="B125" i="1"/>
  <c r="I124" i="1"/>
  <c r="I124" i="5" s="1"/>
  <c r="I124" i="6" s="1"/>
  <c r="I124" i="7" s="1"/>
  <c r="I124" i="19" s="1"/>
  <c r="I124" i="20" s="1"/>
  <c r="I124" i="21" s="1"/>
  <c r="I124" i="22" s="1"/>
  <c r="I124" i="27" s="1"/>
  <c r="I124" i="28" s="1"/>
  <c r="I124" i="29" s="1"/>
  <c r="I124" i="30" s="1"/>
  <c r="B124" i="1"/>
  <c r="I123" i="1"/>
  <c r="B123" i="1"/>
  <c r="I122" i="1"/>
  <c r="I122" i="5" s="1"/>
  <c r="I122" i="6" s="1"/>
  <c r="I122" i="7" s="1"/>
  <c r="I122" i="19" s="1"/>
  <c r="B122" i="1"/>
  <c r="I121" i="1"/>
  <c r="I121" i="5" s="1"/>
  <c r="I121" i="6" s="1"/>
  <c r="I121" i="7" s="1"/>
  <c r="I121" i="19" s="1"/>
  <c r="I121" i="20" s="1"/>
  <c r="I121" i="21" s="1"/>
  <c r="I121" i="22" s="1"/>
  <c r="I121" i="27" s="1"/>
  <c r="I121" i="28" s="1"/>
  <c r="I121" i="29" s="1"/>
  <c r="I121" i="30" s="1"/>
  <c r="B121" i="1"/>
  <c r="I120" i="1"/>
  <c r="I120" i="5" s="1"/>
  <c r="I120" i="6" s="1"/>
  <c r="I120" i="7" s="1"/>
  <c r="I120" i="19" s="1"/>
  <c r="I120" i="20" s="1"/>
  <c r="I120" i="21" s="1"/>
  <c r="I120" i="22" s="1"/>
  <c r="I120" i="27" s="1"/>
  <c r="I120" i="28" s="1"/>
  <c r="I120" i="29" s="1"/>
  <c r="I120" i="30" s="1"/>
  <c r="B120" i="1"/>
  <c r="I119" i="1"/>
  <c r="I119" i="5" s="1"/>
  <c r="I119" i="6" s="1"/>
  <c r="I119" i="7" s="1"/>
  <c r="I119" i="19" s="1"/>
  <c r="I119" i="20" s="1"/>
  <c r="B119" i="1"/>
  <c r="B118" i="1"/>
  <c r="I117" i="1"/>
  <c r="I117" i="5" s="1"/>
  <c r="I117" i="6" s="1"/>
  <c r="I117" i="7" s="1"/>
  <c r="I117" i="19" s="1"/>
  <c r="I117" i="20" s="1"/>
  <c r="I117" i="21" s="1"/>
  <c r="I117" i="22" s="1"/>
  <c r="I117" i="27" s="1"/>
  <c r="I117" i="28" s="1"/>
  <c r="I117" i="29" s="1"/>
  <c r="I117" i="30" s="1"/>
  <c r="B117" i="1"/>
  <c r="I116" i="1"/>
  <c r="I116" i="5" s="1"/>
  <c r="I116" i="6" s="1"/>
  <c r="I116" i="7" s="1"/>
  <c r="I116" i="19" s="1"/>
  <c r="I116" i="20" s="1"/>
  <c r="I116" i="21" s="1"/>
  <c r="I116" i="22" s="1"/>
  <c r="I116" i="27" s="1"/>
  <c r="I116" i="28" s="1"/>
  <c r="I116" i="29" s="1"/>
  <c r="I116" i="30" s="1"/>
  <c r="B116" i="1"/>
  <c r="I115" i="1"/>
  <c r="I115" i="5" s="1"/>
  <c r="I115" i="6" s="1"/>
  <c r="I115" i="7" s="1"/>
  <c r="I115" i="19" s="1"/>
  <c r="I115" i="20" s="1"/>
  <c r="I115" i="21" s="1"/>
  <c r="I115" i="22" s="1"/>
  <c r="I115" i="27" s="1"/>
  <c r="I115" i="28" s="1"/>
  <c r="I115" i="29" s="1"/>
  <c r="I115" i="30" s="1"/>
  <c r="B115" i="1"/>
  <c r="I114" i="1"/>
  <c r="I114" i="5" s="1"/>
  <c r="I114" i="6" s="1"/>
  <c r="I114" i="7" s="1"/>
  <c r="I114" i="19" s="1"/>
  <c r="I114" i="20" s="1"/>
  <c r="I114" i="21" s="1"/>
  <c r="I114" i="22" s="1"/>
  <c r="I114" i="27" s="1"/>
  <c r="I114" i="28" s="1"/>
  <c r="I114" i="29" s="1"/>
  <c r="I114" i="30" s="1"/>
  <c r="B114" i="1"/>
  <c r="I113" i="1"/>
  <c r="I113" i="5" s="1"/>
  <c r="I113" i="6" s="1"/>
  <c r="I113" i="7" s="1"/>
  <c r="I113" i="19" s="1"/>
  <c r="I113" i="20" s="1"/>
  <c r="I113" i="21" s="1"/>
  <c r="I113" i="22" s="1"/>
  <c r="I113" i="27" s="1"/>
  <c r="B113" i="1"/>
  <c r="I112" i="1"/>
  <c r="I112" i="5" s="1"/>
  <c r="I112" i="6" s="1"/>
  <c r="I112" i="7" s="1"/>
  <c r="I112" i="19" s="1"/>
  <c r="I112" i="20" s="1"/>
  <c r="I112" i="21" s="1"/>
  <c r="I112" i="22" s="1"/>
  <c r="I112" i="27" s="1"/>
  <c r="I112" i="28" s="1"/>
  <c r="I112" i="29" s="1"/>
  <c r="I112" i="30" s="1"/>
  <c r="B112" i="1"/>
  <c r="I111" i="1"/>
  <c r="I111" i="5" s="1"/>
  <c r="I111" i="6" s="1"/>
  <c r="I111" i="7" s="1"/>
  <c r="I111" i="19" s="1"/>
  <c r="B111" i="1"/>
  <c r="I110" i="1"/>
  <c r="I110" i="5" s="1"/>
  <c r="I110" i="6" s="1"/>
  <c r="I110" i="7" s="1"/>
  <c r="I110" i="19" s="1"/>
  <c r="I110" i="20" s="1"/>
  <c r="I110" i="21" s="1"/>
  <c r="B110" i="1"/>
  <c r="I109" i="1"/>
  <c r="I109" i="5" s="1"/>
  <c r="I109" i="6" s="1"/>
  <c r="I109" i="7" s="1"/>
  <c r="I109" i="19" s="1"/>
  <c r="I109" i="20" s="1"/>
  <c r="I109" i="21" s="1"/>
  <c r="I109" i="22" s="1"/>
  <c r="I109" i="27" s="1"/>
  <c r="I109" i="28" s="1"/>
  <c r="I109" i="29" s="1"/>
  <c r="I109" i="30" s="1"/>
  <c r="B109" i="1"/>
  <c r="I108" i="1"/>
  <c r="B108" i="1"/>
  <c r="B107" i="1"/>
  <c r="I106" i="1"/>
  <c r="I106" i="5" s="1"/>
  <c r="I106" i="6" s="1"/>
  <c r="I106" i="7" s="1"/>
  <c r="I106" i="19" s="1"/>
  <c r="I106" i="20" s="1"/>
  <c r="I106" i="21" s="1"/>
  <c r="I106" i="22" s="1"/>
  <c r="I106" i="27" s="1"/>
  <c r="I106" i="28" s="1"/>
  <c r="I106" i="29" s="1"/>
  <c r="I106" i="30" s="1"/>
  <c r="B106" i="1"/>
  <c r="I105" i="1"/>
  <c r="I105" i="5" s="1"/>
  <c r="I105" i="6" s="1"/>
  <c r="I105" i="7" s="1"/>
  <c r="I105" i="19" s="1"/>
  <c r="I105" i="20" s="1"/>
  <c r="I105" i="21" s="1"/>
  <c r="I105" i="22" s="1"/>
  <c r="I105" i="27" s="1"/>
  <c r="I105" i="28" s="1"/>
  <c r="I105" i="29" s="1"/>
  <c r="I105" i="30" s="1"/>
  <c r="B105" i="1"/>
  <c r="I104" i="1"/>
  <c r="I104" i="5" s="1"/>
  <c r="I104" i="6" s="1"/>
  <c r="I104" i="7" s="1"/>
  <c r="I104" i="19" s="1"/>
  <c r="I104" i="20" s="1"/>
  <c r="I104" i="21" s="1"/>
  <c r="I104" i="22" s="1"/>
  <c r="I104" i="27" s="1"/>
  <c r="I104" i="28" s="1"/>
  <c r="I104" i="29" s="1"/>
  <c r="I104" i="30" s="1"/>
  <c r="B104" i="1"/>
  <c r="I103" i="1"/>
  <c r="I103" i="5" s="1"/>
  <c r="I103" i="6" s="1"/>
  <c r="I103" i="7" s="1"/>
  <c r="I103" i="19" s="1"/>
  <c r="I103" i="20" s="1"/>
  <c r="I103" i="21" s="1"/>
  <c r="I103" i="22" s="1"/>
  <c r="I103" i="27" s="1"/>
  <c r="I103" i="28" s="1"/>
  <c r="I103" i="29" s="1"/>
  <c r="I103" i="30" s="1"/>
  <c r="B103" i="1"/>
  <c r="I102" i="1"/>
  <c r="I102" i="5" s="1"/>
  <c r="I102" i="6" s="1"/>
  <c r="I102" i="7" s="1"/>
  <c r="I102" i="19" s="1"/>
  <c r="I102" i="20" s="1"/>
  <c r="I102" i="21" s="1"/>
  <c r="I102" i="22" s="1"/>
  <c r="I102" i="27" s="1"/>
  <c r="I102" i="28" s="1"/>
  <c r="I102" i="29" s="1"/>
  <c r="I102" i="30" s="1"/>
  <c r="B102" i="1"/>
  <c r="I101" i="1"/>
  <c r="I101" i="5" s="1"/>
  <c r="I101" i="6" s="1"/>
  <c r="I101" i="7" s="1"/>
  <c r="I101" i="19" s="1"/>
  <c r="I101" i="20" s="1"/>
  <c r="B101" i="1"/>
  <c r="I100" i="1"/>
  <c r="I100" i="5" s="1"/>
  <c r="I100" i="6" s="1"/>
  <c r="I100" i="7" s="1"/>
  <c r="I100" i="19" s="1"/>
  <c r="I100" i="20" s="1"/>
  <c r="I100" i="21" s="1"/>
  <c r="I100" i="22" s="1"/>
  <c r="I100" i="27" s="1"/>
  <c r="I100" i="28" s="1"/>
  <c r="I100" i="29" s="1"/>
  <c r="I100" i="30" s="1"/>
  <c r="B100" i="1"/>
  <c r="I99" i="1"/>
  <c r="I99" i="5" s="1"/>
  <c r="I99" i="6" s="1"/>
  <c r="I99" i="7" s="1"/>
  <c r="I99" i="19" s="1"/>
  <c r="I99" i="20" s="1"/>
  <c r="I99" i="21" s="1"/>
  <c r="I99" i="22" s="1"/>
  <c r="I99" i="27" s="1"/>
  <c r="I99" i="28" s="1"/>
  <c r="I99" i="29" s="1"/>
  <c r="I99" i="30" s="1"/>
  <c r="B99" i="1"/>
  <c r="I98" i="1"/>
  <c r="I98" i="5" s="1"/>
  <c r="I98" i="6" s="1"/>
  <c r="I98" i="7" s="1"/>
  <c r="I98" i="19" s="1"/>
  <c r="B98" i="1"/>
  <c r="I97" i="1"/>
  <c r="B97" i="1"/>
  <c r="I95" i="1"/>
  <c r="I95" i="5" s="1"/>
  <c r="I95" i="6" s="1"/>
  <c r="I95" i="7" s="1"/>
  <c r="I95" i="19" s="1"/>
  <c r="I95" i="20" s="1"/>
  <c r="I95" i="21" s="1"/>
  <c r="I95" i="22" s="1"/>
  <c r="I95" i="27" s="1"/>
  <c r="B95" i="1"/>
  <c r="I94" i="1"/>
  <c r="I94" i="5" s="1"/>
  <c r="I94" i="6" s="1"/>
  <c r="I94" i="7" s="1"/>
  <c r="I94" i="19" s="1"/>
  <c r="I94" i="20" s="1"/>
  <c r="I94" i="21" s="1"/>
  <c r="I94" i="22" s="1"/>
  <c r="I94" i="27" s="1"/>
  <c r="I94" i="28" s="1"/>
  <c r="I94" i="29" s="1"/>
  <c r="I94" i="30" s="1"/>
  <c r="B94" i="1"/>
  <c r="I93" i="1"/>
  <c r="I93" i="5" s="1"/>
  <c r="I93" i="6" s="1"/>
  <c r="I93" i="7" s="1"/>
  <c r="I93" i="19" s="1"/>
  <c r="I93" i="20" s="1"/>
  <c r="I93" i="21" s="1"/>
  <c r="I93" i="22" s="1"/>
  <c r="I93" i="27" s="1"/>
  <c r="I93" i="28" s="1"/>
  <c r="I93" i="29" s="1"/>
  <c r="I93" i="30" s="1"/>
  <c r="B93" i="1"/>
  <c r="I92" i="1"/>
  <c r="I92" i="5" s="1"/>
  <c r="I92" i="6" s="1"/>
  <c r="I92" i="7" s="1"/>
  <c r="I92" i="19" s="1"/>
  <c r="I92" i="20" s="1"/>
  <c r="I92" i="21" s="1"/>
  <c r="I92" i="22" s="1"/>
  <c r="I92" i="27" s="1"/>
  <c r="I92" i="28" s="1"/>
  <c r="I92" i="29" s="1"/>
  <c r="I92" i="30" s="1"/>
  <c r="B92" i="1"/>
  <c r="I91" i="1"/>
  <c r="I91" i="5" s="1"/>
  <c r="I91" i="6" s="1"/>
  <c r="I91" i="7" s="1"/>
  <c r="I91" i="19" s="1"/>
  <c r="I91" i="20" s="1"/>
  <c r="I91" i="21" s="1"/>
  <c r="I91" i="22" s="1"/>
  <c r="I91" i="27" s="1"/>
  <c r="I91" i="28" s="1"/>
  <c r="I91" i="29" s="1"/>
  <c r="I91" i="30" s="1"/>
  <c r="B91" i="1"/>
  <c r="I90" i="1"/>
  <c r="I90" i="5" s="1"/>
  <c r="I90" i="6" s="1"/>
  <c r="I90" i="7" s="1"/>
  <c r="I90" i="19" s="1"/>
  <c r="I90" i="20" s="1"/>
  <c r="B90" i="1"/>
  <c r="I89" i="1"/>
  <c r="I89" i="5" s="1"/>
  <c r="I89" i="6" s="1"/>
  <c r="I89" i="7" s="1"/>
  <c r="I89" i="19" s="1"/>
  <c r="I89" i="20" s="1"/>
  <c r="I89" i="21" s="1"/>
  <c r="I89" i="22" s="1"/>
  <c r="I89" i="27" s="1"/>
  <c r="I89" i="28" s="1"/>
  <c r="I89" i="29" s="1"/>
  <c r="I89" i="30" s="1"/>
  <c r="B89" i="1"/>
  <c r="I88" i="1"/>
  <c r="I88" i="5" s="1"/>
  <c r="I88" i="6" s="1"/>
  <c r="I88" i="7" s="1"/>
  <c r="I88" i="19" s="1"/>
  <c r="B88" i="1"/>
  <c r="I87" i="1"/>
  <c r="I87" i="5" s="1"/>
  <c r="I87" i="6" s="1"/>
  <c r="I87" i="7" s="1"/>
  <c r="I87" i="19" s="1"/>
  <c r="I87" i="20" s="1"/>
  <c r="I87" i="21" s="1"/>
  <c r="I87" i="22" s="1"/>
  <c r="I87" i="27" s="1"/>
  <c r="I87" i="28" s="1"/>
  <c r="B87" i="1"/>
  <c r="I86" i="1"/>
  <c r="B86" i="1"/>
  <c r="B85" i="1"/>
  <c r="I84" i="1"/>
  <c r="I84" i="5" s="1"/>
  <c r="I84" i="6" s="1"/>
  <c r="I84" i="7" s="1"/>
  <c r="I84" i="19" s="1"/>
  <c r="I84" i="20" s="1"/>
  <c r="I84" i="21" s="1"/>
  <c r="I84" i="22" s="1"/>
  <c r="I84" i="27" s="1"/>
  <c r="I84" i="28" s="1"/>
  <c r="I84" i="29" s="1"/>
  <c r="I84" i="30" s="1"/>
  <c r="B84" i="1"/>
  <c r="I83" i="1"/>
  <c r="I83" i="5" s="1"/>
  <c r="I83" i="6" s="1"/>
  <c r="I83" i="7" s="1"/>
  <c r="I83" i="19" s="1"/>
  <c r="I83" i="20" s="1"/>
  <c r="I83" i="21" s="1"/>
  <c r="I83" i="22" s="1"/>
  <c r="I83" i="27" s="1"/>
  <c r="I83" i="28" s="1"/>
  <c r="I83" i="29" s="1"/>
  <c r="I83" i="30" s="1"/>
  <c r="B83" i="1"/>
  <c r="I82" i="1"/>
  <c r="I82" i="5" s="1"/>
  <c r="I82" i="6" s="1"/>
  <c r="I82" i="7" s="1"/>
  <c r="I82" i="19" s="1"/>
  <c r="I82" i="20" s="1"/>
  <c r="I82" i="21" s="1"/>
  <c r="I82" i="22" s="1"/>
  <c r="I82" i="27" s="1"/>
  <c r="I82" i="28" s="1"/>
  <c r="I82" i="29" s="1"/>
  <c r="I82" i="30" s="1"/>
  <c r="B82" i="1"/>
  <c r="I81" i="1"/>
  <c r="I81" i="5" s="1"/>
  <c r="I81" i="6" s="1"/>
  <c r="I81" i="7" s="1"/>
  <c r="I81" i="19" s="1"/>
  <c r="I81" i="20" s="1"/>
  <c r="I81" i="21" s="1"/>
  <c r="I81" i="22" s="1"/>
  <c r="I81" i="27" s="1"/>
  <c r="I81" i="28" s="1"/>
  <c r="I81" i="29" s="1"/>
  <c r="I81" i="30" s="1"/>
  <c r="B81" i="1"/>
  <c r="I80" i="1"/>
  <c r="I80" i="5" s="1"/>
  <c r="I80" i="6" s="1"/>
  <c r="I80" i="7" s="1"/>
  <c r="I80" i="19" s="1"/>
  <c r="I80" i="20" s="1"/>
  <c r="I80" i="21" s="1"/>
  <c r="I80" i="22" s="1"/>
  <c r="I80" i="27" s="1"/>
  <c r="I80" i="28" s="1"/>
  <c r="I80" i="29" s="1"/>
  <c r="I80" i="30" s="1"/>
  <c r="B80" i="1"/>
  <c r="I79" i="1"/>
  <c r="I79" i="5" s="1"/>
  <c r="I79" i="6" s="1"/>
  <c r="I79" i="7" s="1"/>
  <c r="I79" i="19" s="1"/>
  <c r="I79" i="20" s="1"/>
  <c r="I79" i="21" s="1"/>
  <c r="I79" i="22" s="1"/>
  <c r="I79" i="27" s="1"/>
  <c r="I79" i="28" s="1"/>
  <c r="I79" i="29" s="1"/>
  <c r="I79" i="30" s="1"/>
  <c r="B79" i="1"/>
  <c r="I78" i="1"/>
  <c r="I78" i="5" s="1"/>
  <c r="I78" i="6" s="1"/>
  <c r="I78" i="7" s="1"/>
  <c r="I78" i="19" s="1"/>
  <c r="I78" i="20" s="1"/>
  <c r="B78" i="1"/>
  <c r="I77" i="1"/>
  <c r="I77" i="5" s="1"/>
  <c r="I77" i="6" s="1"/>
  <c r="I77" i="7" s="1"/>
  <c r="I77" i="19" s="1"/>
  <c r="I77" i="20" s="1"/>
  <c r="I77" i="21" s="1"/>
  <c r="I77" i="22" s="1"/>
  <c r="I77" i="27" s="1"/>
  <c r="I77" i="28" s="1"/>
  <c r="I77" i="29" s="1"/>
  <c r="I77" i="30" s="1"/>
  <c r="B77" i="1"/>
  <c r="I76" i="1"/>
  <c r="I76" i="5" s="1"/>
  <c r="I76" i="6" s="1"/>
  <c r="I76" i="7" s="1"/>
  <c r="I76" i="19" s="1"/>
  <c r="I76" i="20" s="1"/>
  <c r="I76" i="21" s="1"/>
  <c r="I76" i="22" s="1"/>
  <c r="I76" i="27" s="1"/>
  <c r="I76" i="28" s="1"/>
  <c r="I76" i="29" s="1"/>
  <c r="I76" i="30" s="1"/>
  <c r="B76" i="1"/>
  <c r="I75" i="1"/>
  <c r="I75" i="5" s="1"/>
  <c r="I75" i="6" s="1"/>
  <c r="B75" i="1"/>
  <c r="B74" i="1"/>
  <c r="I73" i="1"/>
  <c r="I73" i="5" s="1"/>
  <c r="I73" i="6" s="1"/>
  <c r="I73" i="7" s="1"/>
  <c r="I73" i="19" s="1"/>
  <c r="I73" i="20" s="1"/>
  <c r="I73" i="21" s="1"/>
  <c r="I73" i="22" s="1"/>
  <c r="I73" i="27" s="1"/>
  <c r="I73" i="28" s="1"/>
  <c r="I73" i="29" s="1"/>
  <c r="I73" i="30" s="1"/>
  <c r="B73" i="1"/>
  <c r="I72" i="1"/>
  <c r="I72" i="5" s="1"/>
  <c r="I72" i="6" s="1"/>
  <c r="I72" i="7" s="1"/>
  <c r="I72" i="19" s="1"/>
  <c r="I72" i="20" s="1"/>
  <c r="I72" i="21" s="1"/>
  <c r="I72" i="22" s="1"/>
  <c r="I72" i="27" s="1"/>
  <c r="I72" i="28" s="1"/>
  <c r="I72" i="29" s="1"/>
  <c r="I72" i="30" s="1"/>
  <c r="B72" i="1"/>
  <c r="I71" i="1"/>
  <c r="I71" i="5" s="1"/>
  <c r="I71" i="6" s="1"/>
  <c r="I71" i="7" s="1"/>
  <c r="I71" i="19" s="1"/>
  <c r="I71" i="20" s="1"/>
  <c r="I71" i="21" s="1"/>
  <c r="I71" i="22" s="1"/>
  <c r="I71" i="27" s="1"/>
  <c r="I71" i="28" s="1"/>
  <c r="I71" i="29" s="1"/>
  <c r="I71" i="30" s="1"/>
  <c r="B71" i="1"/>
  <c r="I70" i="1"/>
  <c r="I70" i="5" s="1"/>
  <c r="I70" i="6" s="1"/>
  <c r="I70" i="7" s="1"/>
  <c r="I70" i="19" s="1"/>
  <c r="I70" i="20" s="1"/>
  <c r="I70" i="21" s="1"/>
  <c r="I70" i="22" s="1"/>
  <c r="I70" i="27" s="1"/>
  <c r="I70" i="28" s="1"/>
  <c r="I70" i="29" s="1"/>
  <c r="I70" i="30" s="1"/>
  <c r="B70" i="1"/>
  <c r="I69" i="1"/>
  <c r="I69" i="5" s="1"/>
  <c r="I69" i="6" s="1"/>
  <c r="I69" i="7" s="1"/>
  <c r="I69" i="19" s="1"/>
  <c r="I69" i="20" s="1"/>
  <c r="I69" i="21" s="1"/>
  <c r="I69" i="22" s="1"/>
  <c r="I69" i="27" s="1"/>
  <c r="I69" i="28" s="1"/>
  <c r="I69" i="29" s="1"/>
  <c r="I69" i="30" s="1"/>
  <c r="B69" i="1"/>
  <c r="I68" i="1"/>
  <c r="I68" i="5" s="1"/>
  <c r="I68" i="6" s="1"/>
  <c r="I68" i="7" s="1"/>
  <c r="I68" i="19" s="1"/>
  <c r="I68" i="20" s="1"/>
  <c r="I68" i="21" s="1"/>
  <c r="I68" i="22" s="1"/>
  <c r="I68" i="27" s="1"/>
  <c r="I68" i="28" s="1"/>
  <c r="I68" i="29" s="1"/>
  <c r="I68" i="30" s="1"/>
  <c r="B68" i="1"/>
  <c r="I67" i="1"/>
  <c r="I67" i="5" s="1"/>
  <c r="I67" i="6" s="1"/>
  <c r="I67" i="7" s="1"/>
  <c r="I67" i="19" s="1"/>
  <c r="I67" i="20" s="1"/>
  <c r="B67" i="1"/>
  <c r="I66" i="1"/>
  <c r="I66" i="5" s="1"/>
  <c r="I66" i="6" s="1"/>
  <c r="I66" i="7" s="1"/>
  <c r="I66" i="19" s="1"/>
  <c r="I66" i="20" s="1"/>
  <c r="I66" i="21" s="1"/>
  <c r="I66" i="22" s="1"/>
  <c r="I66" i="27" s="1"/>
  <c r="I66" i="28" s="1"/>
  <c r="I66" i="29" s="1"/>
  <c r="I66" i="30" s="1"/>
  <c r="B66" i="1"/>
  <c r="I65" i="1"/>
  <c r="I65" i="5" s="1"/>
  <c r="I65" i="6" s="1"/>
  <c r="I65" i="7" s="1"/>
  <c r="I65" i="19" s="1"/>
  <c r="B65" i="1"/>
  <c r="I64" i="1"/>
  <c r="B64" i="1"/>
  <c r="B63" i="1"/>
  <c r="I62" i="21"/>
  <c r="I62" i="22" s="1"/>
  <c r="I62" i="27" s="1"/>
  <c r="I62" i="28" s="1"/>
  <c r="I62" i="29" s="1"/>
  <c r="I62" i="30" s="1"/>
  <c r="B41" i="1"/>
  <c r="B40" i="1"/>
  <c r="I19" i="1"/>
  <c r="I18" i="1"/>
  <c r="I18" i="5" s="1"/>
  <c r="B17" i="1"/>
  <c r="Z8" i="8"/>
  <c r="F8" i="6" l="1"/>
  <c r="C9" i="34" a="1"/>
  <c r="C9" i="34" s="1"/>
  <c r="B9" i="34" s="1"/>
  <c r="L16" i="15"/>
  <c r="M6" i="15" s="1"/>
  <c r="M13" i="15" s="1"/>
  <c r="M16" i="15" s="1"/>
  <c r="N6" i="15" s="1"/>
  <c r="N13" i="15" s="1"/>
  <c r="N16" i="15" s="1"/>
  <c r="O6" i="15" s="1"/>
  <c r="O13" i="15" s="1"/>
  <c r="O16" i="15" s="1"/>
  <c r="P6" i="15" s="1"/>
  <c r="P13" i="15" s="1"/>
  <c r="P16" i="15" s="1"/>
  <c r="E17" i="15" s="1"/>
  <c r="AO27" i="8"/>
  <c r="AP26" i="8"/>
  <c r="AQ26" i="8" s="1"/>
  <c r="AS29" i="8"/>
  <c r="AT29" i="8" s="1"/>
  <c r="AR30" i="8"/>
  <c r="AU31" i="8"/>
  <c r="AV30" i="8"/>
  <c r="AW30" i="8" s="1"/>
  <c r="BB29" i="8"/>
  <c r="BC29" i="8" s="1"/>
  <c r="BA30" i="8"/>
  <c r="F8" i="5"/>
  <c r="F8" i="7"/>
  <c r="I95" i="28"/>
  <c r="I95" i="29" s="1"/>
  <c r="I95" i="30" s="1"/>
  <c r="I113" i="28"/>
  <c r="I113" i="29" s="1"/>
  <c r="I87" i="29"/>
  <c r="I87" i="30" s="1"/>
  <c r="AX33" i="8"/>
  <c r="AY32" i="8"/>
  <c r="AZ32" i="8" s="1"/>
  <c r="F8" i="28"/>
  <c r="F8" i="29"/>
  <c r="F8" i="27"/>
  <c r="F8" i="30"/>
  <c r="F8" i="22"/>
  <c r="F8" i="20"/>
  <c r="F8" i="21"/>
  <c r="F8" i="19"/>
  <c r="T9" i="8"/>
  <c r="T10" i="8" s="1"/>
  <c r="I88" i="20"/>
  <c r="I88" i="21" s="1"/>
  <c r="I88" i="22" s="1"/>
  <c r="I88" i="27" s="1"/>
  <c r="I88" i="28" s="1"/>
  <c r="I88" i="29" s="1"/>
  <c r="I88" i="30" s="1"/>
  <c r="I111" i="20"/>
  <c r="I111" i="21" s="1"/>
  <c r="I111" i="22" s="1"/>
  <c r="I111" i="27" s="1"/>
  <c r="I111" i="28" s="1"/>
  <c r="I111" i="29" s="1"/>
  <c r="I111" i="30" s="1"/>
  <c r="I78" i="21"/>
  <c r="I67" i="21"/>
  <c r="I67" i="22" s="1"/>
  <c r="I67" i="27" s="1"/>
  <c r="I67" i="28" s="1"/>
  <c r="I67" i="29" s="1"/>
  <c r="I67" i="30" s="1"/>
  <c r="I98" i="20"/>
  <c r="I98" i="21" s="1"/>
  <c r="I98" i="22" s="1"/>
  <c r="I98" i="27" s="1"/>
  <c r="I98" i="28" s="1"/>
  <c r="I98" i="29" s="1"/>
  <c r="I98" i="30" s="1"/>
  <c r="I90" i="21"/>
  <c r="I90" i="22" s="1"/>
  <c r="I90" i="27" s="1"/>
  <c r="I90" i="28" s="1"/>
  <c r="I90" i="29" s="1"/>
  <c r="I90" i="30" s="1"/>
  <c r="I101" i="21"/>
  <c r="I119" i="21"/>
  <c r="I119" i="22" s="1"/>
  <c r="I119" i="27" s="1"/>
  <c r="I110" i="22"/>
  <c r="I110" i="27" s="1"/>
  <c r="I110" i="28" s="1"/>
  <c r="I110" i="29" s="1"/>
  <c r="I110" i="30" s="1"/>
  <c r="I122" i="20"/>
  <c r="I122" i="21" s="1"/>
  <c r="I122" i="22" s="1"/>
  <c r="I122" i="27" s="1"/>
  <c r="I122" i="28" s="1"/>
  <c r="I65" i="20"/>
  <c r="I65" i="21" s="1"/>
  <c r="I65" i="22" s="1"/>
  <c r="I65" i="27" s="1"/>
  <c r="I65" i="28" s="1"/>
  <c r="I65" i="29" s="1"/>
  <c r="I65" i="30" s="1"/>
  <c r="AM29" i="8"/>
  <c r="AN29" i="8" s="1"/>
  <c r="AL30" i="8"/>
  <c r="AG29" i="8"/>
  <c r="AH29" i="8" s="1"/>
  <c r="AF30" i="8"/>
  <c r="AJ29" i="8"/>
  <c r="AK29" i="8" s="1"/>
  <c r="AI30" i="8"/>
  <c r="Z9" i="8"/>
  <c r="I129" i="1"/>
  <c r="C122" i="8"/>
  <c r="M123" i="8" s="1"/>
  <c r="C121" i="17"/>
  <c r="I130" i="6"/>
  <c r="I118" i="1"/>
  <c r="I107" i="1"/>
  <c r="I108" i="5"/>
  <c r="I97" i="5"/>
  <c r="I96" i="1"/>
  <c r="I85" i="1"/>
  <c r="I86" i="5"/>
  <c r="I74" i="5"/>
  <c r="I74" i="1"/>
  <c r="I75" i="7"/>
  <c r="I74" i="6"/>
  <c r="I63" i="1"/>
  <c r="I64" i="5"/>
  <c r="I41" i="5"/>
  <c r="I40" i="1"/>
  <c r="I123" i="5"/>
  <c r="I18" i="6"/>
  <c r="I19" i="5"/>
  <c r="I19" i="6" s="1"/>
  <c r="I17" i="1"/>
  <c r="AD8" i="8"/>
  <c r="AE8" i="8" s="1"/>
  <c r="AA8" i="8"/>
  <c r="AB8" i="8" s="1"/>
  <c r="W9" i="8"/>
  <c r="X8" i="8"/>
  <c r="Y8" i="8" s="1"/>
  <c r="AD9" i="8"/>
  <c r="AE9" i="8" s="1"/>
  <c r="C123" i="17" l="1"/>
  <c r="T121" i="17"/>
  <c r="BA31" i="8"/>
  <c r="BB30" i="8"/>
  <c r="BC30" i="8" s="1"/>
  <c r="AS30" i="8"/>
  <c r="AT30" i="8" s="1"/>
  <c r="AR31" i="8"/>
  <c r="AV31" i="8"/>
  <c r="AW31" i="8" s="1"/>
  <c r="AU32" i="8"/>
  <c r="AP27" i="8"/>
  <c r="AQ27" i="8" s="1"/>
  <c r="AO28" i="8"/>
  <c r="I113" i="30"/>
  <c r="I122" i="29"/>
  <c r="I119" i="28"/>
  <c r="I119" i="29" s="1"/>
  <c r="I119" i="30" s="1"/>
  <c r="AY33" i="8"/>
  <c r="AZ33" i="8" s="1"/>
  <c r="AX34" i="8"/>
  <c r="C18" i="1"/>
  <c r="C18" i="5" s="1"/>
  <c r="C18" i="6" s="1"/>
  <c r="U9" i="8"/>
  <c r="V9" i="8" s="1"/>
  <c r="I19" i="7"/>
  <c r="I101" i="22"/>
  <c r="I101" i="27" s="1"/>
  <c r="I101" i="28" s="1"/>
  <c r="I101" i="29" s="1"/>
  <c r="I101" i="30" s="1"/>
  <c r="I78" i="22"/>
  <c r="I78" i="27" s="1"/>
  <c r="AL31" i="8"/>
  <c r="AM30" i="8"/>
  <c r="AN30" i="8" s="1"/>
  <c r="AG30" i="8"/>
  <c r="AH30" i="8" s="1"/>
  <c r="AF31" i="8"/>
  <c r="AI31" i="8"/>
  <c r="AJ30" i="8"/>
  <c r="AK30" i="8" s="1"/>
  <c r="I74" i="7"/>
  <c r="I75" i="19"/>
  <c r="Z10" i="8"/>
  <c r="Z11" i="8" s="1"/>
  <c r="AA9" i="8"/>
  <c r="AB9" i="8" s="1"/>
  <c r="C19" i="1"/>
  <c r="L19" i="1" s="1"/>
  <c r="T11" i="8"/>
  <c r="C20" i="1" s="1"/>
  <c r="U10" i="8"/>
  <c r="V10" i="8" s="1"/>
  <c r="W10" i="8"/>
  <c r="P23" i="14"/>
  <c r="I130" i="7"/>
  <c r="I130" i="19" s="1"/>
  <c r="I130" i="20" s="1"/>
  <c r="I129" i="6"/>
  <c r="I108" i="6"/>
  <c r="I107" i="5"/>
  <c r="I97" i="6"/>
  <c r="I96" i="5"/>
  <c r="I86" i="6"/>
  <c r="I85" i="5"/>
  <c r="I64" i="6"/>
  <c r="I63" i="5"/>
  <c r="I41" i="6"/>
  <c r="I40" i="5"/>
  <c r="I118" i="5"/>
  <c r="I123" i="6"/>
  <c r="I17" i="5"/>
  <c r="I18" i="7"/>
  <c r="I17" i="6"/>
  <c r="X9" i="8"/>
  <c r="Y9" i="8" s="1"/>
  <c r="AC11" i="8"/>
  <c r="AD10" i="8"/>
  <c r="AE10" i="8" s="1"/>
  <c r="Y22" i="14" l="1"/>
  <c r="U11" i="14" s="1"/>
  <c r="Y23" i="14"/>
  <c r="P21" i="14"/>
  <c r="AP28" i="8"/>
  <c r="AQ28" i="8" s="1"/>
  <c r="AO29" i="8"/>
  <c r="AV32" i="8"/>
  <c r="AW32" i="8" s="1"/>
  <c r="AU33" i="8"/>
  <c r="AS31" i="8"/>
  <c r="AT31" i="8" s="1"/>
  <c r="AR32" i="8"/>
  <c r="BA32" i="8"/>
  <c r="BB31" i="8"/>
  <c r="BC31" i="8" s="1"/>
  <c r="I122" i="30"/>
  <c r="I78" i="28"/>
  <c r="AY34" i="8"/>
  <c r="AZ34" i="8" s="1"/>
  <c r="AX35" i="8"/>
  <c r="AA10" i="8"/>
  <c r="AB10" i="8" s="1"/>
  <c r="L20" i="1"/>
  <c r="I19" i="19"/>
  <c r="M20" i="1"/>
  <c r="N20" i="1" s="1"/>
  <c r="I74" i="19"/>
  <c r="I75" i="20"/>
  <c r="I129" i="20"/>
  <c r="I130" i="21"/>
  <c r="AM31" i="8"/>
  <c r="AN31" i="8" s="1"/>
  <c r="AL32" i="8"/>
  <c r="AG31" i="8"/>
  <c r="AH31" i="8" s="1"/>
  <c r="AF32" i="8"/>
  <c r="AI32" i="8"/>
  <c r="AJ31" i="8"/>
  <c r="AK31" i="8" s="1"/>
  <c r="I129" i="7"/>
  <c r="I129" i="19"/>
  <c r="I17" i="7"/>
  <c r="I18" i="19"/>
  <c r="C18" i="7"/>
  <c r="C18" i="19" s="1"/>
  <c r="C18" i="20" s="1"/>
  <c r="C18" i="21" s="1"/>
  <c r="C19" i="5"/>
  <c r="C19" i="6" s="1"/>
  <c r="X10" i="8"/>
  <c r="Y10" i="8" s="1"/>
  <c r="W11" i="8"/>
  <c r="W12" i="8" s="1"/>
  <c r="T12" i="8"/>
  <c r="U11" i="8"/>
  <c r="V11" i="8" s="1"/>
  <c r="Q8" i="8"/>
  <c r="R8" i="8" s="1"/>
  <c r="S8" i="8" s="1"/>
  <c r="I108" i="7"/>
  <c r="I107" i="6"/>
  <c r="I97" i="7"/>
  <c r="I96" i="6"/>
  <c r="I86" i="7"/>
  <c r="I85" i="6"/>
  <c r="I64" i="7"/>
  <c r="I63" i="6"/>
  <c r="I41" i="7"/>
  <c r="I40" i="6"/>
  <c r="I123" i="7"/>
  <c r="I118" i="6"/>
  <c r="Z12" i="8"/>
  <c r="AA11" i="8"/>
  <c r="AB11" i="8" s="1"/>
  <c r="AC12" i="8"/>
  <c r="AD11" i="8"/>
  <c r="AE11" i="8" s="1"/>
  <c r="C25" i="31" l="1"/>
  <c r="Q25" i="31" s="1"/>
  <c r="C126" i="17"/>
  <c r="R24" i="14"/>
  <c r="K25" i="14" s="1"/>
  <c r="BA33" i="8"/>
  <c r="BB32" i="8"/>
  <c r="BC32" i="8" s="1"/>
  <c r="AU34" i="8"/>
  <c r="AV33" i="8"/>
  <c r="AW33" i="8" s="1"/>
  <c r="AR33" i="8"/>
  <c r="AS32" i="8"/>
  <c r="AT32" i="8" s="1"/>
  <c r="AO30" i="8"/>
  <c r="AP29" i="8"/>
  <c r="AQ29" i="8" s="1"/>
  <c r="I78" i="29"/>
  <c r="I78" i="30" s="1"/>
  <c r="AY35" i="8"/>
  <c r="AZ35" i="8" s="1"/>
  <c r="AX36" i="8"/>
  <c r="C18" i="22"/>
  <c r="C18" i="27" s="1"/>
  <c r="C18" i="28" s="1"/>
  <c r="C18" i="29" s="1"/>
  <c r="C18" i="30" s="1"/>
  <c r="C20" i="5"/>
  <c r="M20" i="5" s="1"/>
  <c r="N20" i="5" s="1"/>
  <c r="C21" i="1"/>
  <c r="L21" i="1" s="1"/>
  <c r="T13" i="8"/>
  <c r="C19" i="7"/>
  <c r="M19" i="6"/>
  <c r="N19" i="6" s="1"/>
  <c r="L19" i="6"/>
  <c r="I19" i="20"/>
  <c r="I130" i="22"/>
  <c r="I129" i="21"/>
  <c r="I17" i="19"/>
  <c r="I18" i="20"/>
  <c r="M18" i="20" s="1"/>
  <c r="N18" i="20" s="1"/>
  <c r="I75" i="21"/>
  <c r="I74" i="20"/>
  <c r="I85" i="7"/>
  <c r="I86" i="19"/>
  <c r="I107" i="7"/>
  <c r="I108" i="19"/>
  <c r="I118" i="7"/>
  <c r="I123" i="19"/>
  <c r="I63" i="7"/>
  <c r="I64" i="19"/>
  <c r="I96" i="7"/>
  <c r="I97" i="19"/>
  <c r="AM32" i="8"/>
  <c r="AN32" i="8" s="1"/>
  <c r="AL33" i="8"/>
  <c r="AF33" i="8"/>
  <c r="AG32" i="8"/>
  <c r="AH32" i="8" s="1"/>
  <c r="AJ32" i="8"/>
  <c r="AK32" i="8" s="1"/>
  <c r="AI33" i="8"/>
  <c r="I40" i="7"/>
  <c r="I41" i="19"/>
  <c r="M18" i="19"/>
  <c r="N18" i="19" s="1"/>
  <c r="L18" i="19"/>
  <c r="X11" i="8"/>
  <c r="Y11" i="8" s="1"/>
  <c r="U12" i="8"/>
  <c r="V12" i="8" s="1"/>
  <c r="Q9" i="8"/>
  <c r="Z13" i="8"/>
  <c r="AA12" i="8"/>
  <c r="AB12" i="8" s="1"/>
  <c r="W13" i="8"/>
  <c r="X12" i="8"/>
  <c r="Y12" i="8" s="1"/>
  <c r="AC13" i="8"/>
  <c r="AD12" i="8"/>
  <c r="AE12" i="8" s="1"/>
  <c r="P25" i="31" l="1" a="1"/>
  <c r="P25" i="31" s="1"/>
  <c r="AU35" i="8"/>
  <c r="AV34" i="8"/>
  <c r="AW34" i="8" s="1"/>
  <c r="AP30" i="8"/>
  <c r="AQ30" i="8" s="1"/>
  <c r="AO31" i="8"/>
  <c r="AR34" i="8"/>
  <c r="AS33" i="8"/>
  <c r="AT33" i="8" s="1"/>
  <c r="BA34" i="8"/>
  <c r="BB33" i="8"/>
  <c r="BC33" i="8" s="1"/>
  <c r="I129" i="22"/>
  <c r="I130" i="27"/>
  <c r="C20" i="6"/>
  <c r="M20" i="6" s="1"/>
  <c r="N20" i="6" s="1"/>
  <c r="L20" i="5"/>
  <c r="AY36" i="8"/>
  <c r="AZ36" i="8" s="1"/>
  <c r="AX37" i="8"/>
  <c r="T14" i="8"/>
  <c r="C23" i="1" s="1"/>
  <c r="C22" i="1"/>
  <c r="L22" i="1" s="1"/>
  <c r="M21" i="1"/>
  <c r="N21" i="1" s="1"/>
  <c r="C21" i="5"/>
  <c r="M21" i="5" s="1"/>
  <c r="N21" i="5" s="1"/>
  <c r="C19" i="19"/>
  <c r="M19" i="7"/>
  <c r="N19" i="7" s="1"/>
  <c r="L19" i="7"/>
  <c r="I19" i="21"/>
  <c r="L18" i="20"/>
  <c r="I40" i="19"/>
  <c r="I41" i="20"/>
  <c r="I86" i="20"/>
  <c r="I85" i="19"/>
  <c r="I64" i="20"/>
  <c r="I63" i="19"/>
  <c r="I108" i="20"/>
  <c r="I107" i="19"/>
  <c r="I97" i="20"/>
  <c r="I96" i="19"/>
  <c r="I123" i="20"/>
  <c r="I118" i="19"/>
  <c r="I18" i="21"/>
  <c r="L18" i="21" s="1"/>
  <c r="I17" i="20"/>
  <c r="I75" i="22"/>
  <c r="I74" i="21"/>
  <c r="AL34" i="8"/>
  <c r="AM33" i="8"/>
  <c r="AN33" i="8" s="1"/>
  <c r="AF34" i="8"/>
  <c r="AG33" i="8"/>
  <c r="AH33" i="8" s="1"/>
  <c r="AJ33" i="8"/>
  <c r="AK33" i="8" s="1"/>
  <c r="AI34" i="8"/>
  <c r="U13" i="8"/>
  <c r="V13" i="8" s="1"/>
  <c r="R9" i="8"/>
  <c r="S9" i="8" s="1"/>
  <c r="Q10" i="8"/>
  <c r="AA13" i="8"/>
  <c r="AB13" i="8" s="1"/>
  <c r="Z14" i="8"/>
  <c r="AC14" i="8"/>
  <c r="AD13" i="8"/>
  <c r="AE13" i="8" s="1"/>
  <c r="W14" i="8"/>
  <c r="X13" i="8"/>
  <c r="Y13" i="8" s="1"/>
  <c r="BB34" i="8" l="1"/>
  <c r="BC34" i="8" s="1"/>
  <c r="BA35" i="8"/>
  <c r="AS34" i="8"/>
  <c r="AT34" i="8" s="1"/>
  <c r="AR35" i="8"/>
  <c r="AO32" i="8"/>
  <c r="AP31" i="8"/>
  <c r="AQ31" i="8" s="1"/>
  <c r="AU36" i="8"/>
  <c r="AV35" i="8"/>
  <c r="AW35" i="8" s="1"/>
  <c r="C22" i="5"/>
  <c r="L22" i="5" s="1"/>
  <c r="I74" i="22"/>
  <c r="I75" i="27"/>
  <c r="I130" i="28"/>
  <c r="I129" i="27"/>
  <c r="C20" i="7"/>
  <c r="C20" i="19" s="1"/>
  <c r="L20" i="6"/>
  <c r="AY37" i="8"/>
  <c r="AZ37" i="8" s="1"/>
  <c r="AX38" i="8"/>
  <c r="M22" i="1"/>
  <c r="N22" i="1" s="1"/>
  <c r="L21" i="5"/>
  <c r="C21" i="6"/>
  <c r="C21" i="7" s="1"/>
  <c r="L23" i="1"/>
  <c r="M23" i="1"/>
  <c r="N23" i="1" s="1"/>
  <c r="C23" i="5"/>
  <c r="C19" i="20"/>
  <c r="M19" i="19"/>
  <c r="N19" i="19" s="1"/>
  <c r="L19" i="19"/>
  <c r="I19" i="22"/>
  <c r="I19" i="27" s="1"/>
  <c r="I19" i="28" s="1"/>
  <c r="I19" i="29" s="1"/>
  <c r="I107" i="20"/>
  <c r="I108" i="21"/>
  <c r="I86" i="21"/>
  <c r="I85" i="20"/>
  <c r="I41" i="21"/>
  <c r="I40" i="20"/>
  <c r="I123" i="21"/>
  <c r="I118" i="20"/>
  <c r="I18" i="22"/>
  <c r="I17" i="21"/>
  <c r="M18" i="21"/>
  <c r="N18" i="21" s="1"/>
  <c r="I97" i="21"/>
  <c r="I96" i="20"/>
  <c r="I64" i="21"/>
  <c r="I63" i="20"/>
  <c r="AL35" i="8"/>
  <c r="AM34" i="8"/>
  <c r="AN34" i="8" s="1"/>
  <c r="AG34" i="8"/>
  <c r="AH34" i="8" s="1"/>
  <c r="AF35" i="8"/>
  <c r="AI35" i="8"/>
  <c r="AJ34" i="8"/>
  <c r="AK34" i="8" s="1"/>
  <c r="U14" i="8"/>
  <c r="V14" i="8" s="1"/>
  <c r="T15" i="8"/>
  <c r="C24" i="1" s="1"/>
  <c r="Q11" i="8"/>
  <c r="R10" i="8"/>
  <c r="S10" i="8" s="1"/>
  <c r="AA14" i="8"/>
  <c r="AB14" i="8" s="1"/>
  <c r="Z15" i="8"/>
  <c r="W15" i="8"/>
  <c r="X14" i="8"/>
  <c r="Y14" i="8" s="1"/>
  <c r="AC15" i="8"/>
  <c r="AD14" i="8"/>
  <c r="AE14" i="8" s="1"/>
  <c r="M20" i="7" l="1"/>
  <c r="N20" i="7" s="1"/>
  <c r="M22" i="5"/>
  <c r="N22" i="5" s="1"/>
  <c r="AO33" i="8"/>
  <c r="AP32" i="8"/>
  <c r="AQ32" i="8" s="1"/>
  <c r="AS35" i="8"/>
  <c r="AT35" i="8" s="1"/>
  <c r="AR36" i="8"/>
  <c r="C22" i="6"/>
  <c r="C22" i="7" s="1"/>
  <c r="AU37" i="8"/>
  <c r="AV36" i="8"/>
  <c r="AW36" i="8" s="1"/>
  <c r="BA36" i="8"/>
  <c r="BB35" i="8"/>
  <c r="BC35" i="8" s="1"/>
  <c r="I19" i="30"/>
  <c r="I130" i="29"/>
  <c r="I129" i="28"/>
  <c r="L20" i="7"/>
  <c r="I75" i="28"/>
  <c r="I74" i="27"/>
  <c r="L18" i="22"/>
  <c r="I18" i="27"/>
  <c r="AY38" i="8"/>
  <c r="AZ38" i="8" s="1"/>
  <c r="AX39" i="8"/>
  <c r="L21" i="6"/>
  <c r="M21" i="6"/>
  <c r="N21" i="6" s="1"/>
  <c r="C24" i="5"/>
  <c r="M24" i="1"/>
  <c r="N24" i="1" s="1"/>
  <c r="L24" i="1"/>
  <c r="M23" i="5"/>
  <c r="N23" i="5" s="1"/>
  <c r="L23" i="5"/>
  <c r="C23" i="6"/>
  <c r="C19" i="21"/>
  <c r="L19" i="20"/>
  <c r="M19" i="20"/>
  <c r="N19" i="20" s="1"/>
  <c r="C20" i="20"/>
  <c r="M20" i="19"/>
  <c r="N20" i="19" s="1"/>
  <c r="L20" i="19"/>
  <c r="C21" i="19"/>
  <c r="L21" i="7"/>
  <c r="M21" i="7"/>
  <c r="N21" i="7" s="1"/>
  <c r="I64" i="22"/>
  <c r="I63" i="21"/>
  <c r="I108" i="22"/>
  <c r="I107" i="21"/>
  <c r="I97" i="22"/>
  <c r="I96" i="21"/>
  <c r="I118" i="21"/>
  <c r="I123" i="22"/>
  <c r="I86" i="22"/>
  <c r="I85" i="21"/>
  <c r="I17" i="22"/>
  <c r="M18" i="22"/>
  <c r="N18" i="22" s="1"/>
  <c r="I41" i="22"/>
  <c r="I40" i="21"/>
  <c r="AL36" i="8"/>
  <c r="AM35" i="8"/>
  <c r="AN35" i="8" s="1"/>
  <c r="AF36" i="8"/>
  <c r="AG35" i="8"/>
  <c r="AH35" i="8" s="1"/>
  <c r="AJ35" i="8"/>
  <c r="AK35" i="8" s="1"/>
  <c r="AI36" i="8"/>
  <c r="U15" i="8"/>
  <c r="V15" i="8" s="1"/>
  <c r="T16" i="8"/>
  <c r="C25" i="1" s="1"/>
  <c r="Q12" i="8"/>
  <c r="R11" i="8"/>
  <c r="S11" i="8" s="1"/>
  <c r="Z16" i="8"/>
  <c r="Z17" i="8" s="1"/>
  <c r="AA15" i="8"/>
  <c r="AB15" i="8" s="1"/>
  <c r="X15" i="8"/>
  <c r="Y15" i="8" s="1"/>
  <c r="W16" i="8"/>
  <c r="W17" i="8" s="1"/>
  <c r="AD15" i="8"/>
  <c r="AE15" i="8" s="1"/>
  <c r="AC16" i="8"/>
  <c r="AC17" i="8" s="1"/>
  <c r="L22" i="6" l="1"/>
  <c r="M22" i="6"/>
  <c r="N22" i="6" s="1"/>
  <c r="AS36" i="8"/>
  <c r="AT36" i="8" s="1"/>
  <c r="AR37" i="8"/>
  <c r="AU38" i="8"/>
  <c r="AV37" i="8"/>
  <c r="AW37" i="8" s="1"/>
  <c r="AO34" i="8"/>
  <c r="AP33" i="8"/>
  <c r="AQ33" i="8" s="1"/>
  <c r="BB36" i="8"/>
  <c r="BC36" i="8" s="1"/>
  <c r="BA37" i="8"/>
  <c r="I118" i="22"/>
  <c r="I123" i="27"/>
  <c r="I96" i="22"/>
  <c r="I97" i="27"/>
  <c r="I85" i="22"/>
  <c r="I86" i="27"/>
  <c r="I18" i="28"/>
  <c r="L18" i="27"/>
  <c r="I63" i="22"/>
  <c r="I64" i="27"/>
  <c r="I75" i="29"/>
  <c r="I74" i="28"/>
  <c r="I130" i="30"/>
  <c r="I129" i="30" s="1"/>
  <c r="I129" i="29"/>
  <c r="I40" i="22"/>
  <c r="I41" i="27"/>
  <c r="I107" i="22"/>
  <c r="I108" i="27"/>
  <c r="I17" i="27"/>
  <c r="M18" i="27"/>
  <c r="N18" i="27" s="1"/>
  <c r="AY39" i="8"/>
  <c r="AZ39" i="8" s="1"/>
  <c r="AX40" i="8"/>
  <c r="L25" i="1"/>
  <c r="M25" i="1"/>
  <c r="N25" i="1" s="1"/>
  <c r="C25" i="5"/>
  <c r="C23" i="7"/>
  <c r="L23" i="6"/>
  <c r="M23" i="6"/>
  <c r="N23" i="6" s="1"/>
  <c r="M24" i="5"/>
  <c r="N24" i="5" s="1"/>
  <c r="C24" i="6"/>
  <c r="L24" i="5"/>
  <c r="C20" i="21"/>
  <c r="L20" i="20"/>
  <c r="M20" i="20"/>
  <c r="N20" i="20" s="1"/>
  <c r="C19" i="22"/>
  <c r="C19" i="27" s="1"/>
  <c r="C19" i="28" s="1"/>
  <c r="C19" i="29" s="1"/>
  <c r="C19" i="30" s="1"/>
  <c r="M19" i="21"/>
  <c r="N19" i="21" s="1"/>
  <c r="L19" i="21"/>
  <c r="C21" i="20"/>
  <c r="M21" i="19"/>
  <c r="N21" i="19" s="1"/>
  <c r="L21" i="19"/>
  <c r="C22" i="19"/>
  <c r="L22" i="7"/>
  <c r="M22" i="7"/>
  <c r="N22" i="7" s="1"/>
  <c r="T17" i="8"/>
  <c r="C26" i="1" s="1"/>
  <c r="AM36" i="8"/>
  <c r="AN36" i="8" s="1"/>
  <c r="AL37" i="8"/>
  <c r="AF37" i="8"/>
  <c r="AG36" i="8"/>
  <c r="AH36" i="8" s="1"/>
  <c r="AI37" i="8"/>
  <c r="AJ36" i="8"/>
  <c r="AK36" i="8" s="1"/>
  <c r="AD17" i="8"/>
  <c r="AE17" i="8" s="1"/>
  <c r="AC18" i="8"/>
  <c r="AA17" i="8"/>
  <c r="AB17" i="8" s="1"/>
  <c r="Z18" i="8"/>
  <c r="X17" i="8"/>
  <c r="Y17" i="8" s="1"/>
  <c r="W18" i="8"/>
  <c r="U16" i="8"/>
  <c r="V16" i="8" s="1"/>
  <c r="R12" i="8"/>
  <c r="S12" i="8" s="1"/>
  <c r="Q13" i="8"/>
  <c r="AA16" i="8"/>
  <c r="AB16" i="8" s="1"/>
  <c r="X16" i="8"/>
  <c r="Y16" i="8" s="1"/>
  <c r="AD16" i="8"/>
  <c r="AE16" i="8" s="1"/>
  <c r="AU39" i="8" l="1"/>
  <c r="AV38" i="8"/>
  <c r="AW38" i="8" s="1"/>
  <c r="AO35" i="8"/>
  <c r="AP34" i="8"/>
  <c r="AQ34" i="8" s="1"/>
  <c r="AS37" i="8"/>
  <c r="AT37" i="8" s="1"/>
  <c r="AR38" i="8"/>
  <c r="BB37" i="8"/>
  <c r="BC37" i="8" s="1"/>
  <c r="BA38" i="8"/>
  <c r="I18" i="29"/>
  <c r="I17" i="28"/>
  <c r="M18" i="28"/>
  <c r="N18" i="28" s="1"/>
  <c r="L18" i="28"/>
  <c r="I86" i="28"/>
  <c r="I85" i="27"/>
  <c r="I63" i="27"/>
  <c r="I64" i="28"/>
  <c r="I96" i="27"/>
  <c r="I97" i="28"/>
  <c r="I41" i="28"/>
  <c r="I40" i="27"/>
  <c r="I75" i="30"/>
  <c r="I74" i="30" s="1"/>
  <c r="I74" i="29"/>
  <c r="I108" i="28"/>
  <c r="I107" i="27"/>
  <c r="I123" i="28"/>
  <c r="I118" i="27"/>
  <c r="AX41" i="8"/>
  <c r="AY40" i="8"/>
  <c r="AZ40" i="8" s="1"/>
  <c r="L19" i="27"/>
  <c r="M19" i="27"/>
  <c r="N19" i="27" s="1"/>
  <c r="L19" i="29"/>
  <c r="M19" i="29"/>
  <c r="N19" i="29" s="1"/>
  <c r="L19" i="30"/>
  <c r="M19" i="30"/>
  <c r="N19" i="30" s="1"/>
  <c r="L19" i="28"/>
  <c r="M19" i="28"/>
  <c r="N19" i="28" s="1"/>
  <c r="U17" i="8"/>
  <c r="V17" i="8" s="1"/>
  <c r="C23" i="19"/>
  <c r="L23" i="7"/>
  <c r="M23" i="7"/>
  <c r="N23" i="7" s="1"/>
  <c r="L25" i="5"/>
  <c r="M25" i="5"/>
  <c r="N25" i="5" s="1"/>
  <c r="C25" i="6"/>
  <c r="C24" i="7"/>
  <c r="M24" i="6"/>
  <c r="N24" i="6" s="1"/>
  <c r="L24" i="6"/>
  <c r="C26" i="5"/>
  <c r="L26" i="1"/>
  <c r="M26" i="1"/>
  <c r="N26" i="1" s="1"/>
  <c r="M19" i="22"/>
  <c r="N19" i="22" s="1"/>
  <c r="L19" i="22"/>
  <c r="C21" i="21"/>
  <c r="M21" i="20"/>
  <c r="N21" i="20" s="1"/>
  <c r="L21" i="20"/>
  <c r="C22" i="20"/>
  <c r="L22" i="19"/>
  <c r="M22" i="19"/>
  <c r="N22" i="19" s="1"/>
  <c r="C20" i="22"/>
  <c r="C20" i="27" s="1"/>
  <c r="C20" i="28" s="1"/>
  <c r="C20" i="29" s="1"/>
  <c r="C20" i="30" s="1"/>
  <c r="M20" i="21"/>
  <c r="N20" i="21" s="1"/>
  <c r="L20" i="21"/>
  <c r="T18" i="8"/>
  <c r="C27" i="1" s="1"/>
  <c r="AM37" i="8"/>
  <c r="AN37" i="8" s="1"/>
  <c r="AL38" i="8"/>
  <c r="AF38" i="8"/>
  <c r="AG37" i="8"/>
  <c r="AH37" i="8" s="1"/>
  <c r="AI38" i="8"/>
  <c r="AJ37" i="8"/>
  <c r="AK37" i="8" s="1"/>
  <c r="AC19" i="8"/>
  <c r="AD18" i="8"/>
  <c r="AE18" i="8" s="1"/>
  <c r="AA18" i="8"/>
  <c r="AB18" i="8" s="1"/>
  <c r="Z19" i="8"/>
  <c r="X18" i="8"/>
  <c r="Y18" i="8" s="1"/>
  <c r="W19" i="8"/>
  <c r="R13" i="8"/>
  <c r="S13" i="8" s="1"/>
  <c r="Q14" i="8"/>
  <c r="BA39" i="8" l="1"/>
  <c r="BB38" i="8"/>
  <c r="BC38" i="8" s="1"/>
  <c r="AU40" i="8"/>
  <c r="AV39" i="8"/>
  <c r="AW39" i="8" s="1"/>
  <c r="AS38" i="8"/>
  <c r="AT38" i="8" s="1"/>
  <c r="AR39" i="8"/>
  <c r="AO36" i="8"/>
  <c r="AP35" i="8"/>
  <c r="AQ35" i="8" s="1"/>
  <c r="I96" i="28"/>
  <c r="I97" i="29"/>
  <c r="I63" i="28"/>
  <c r="I64" i="29"/>
  <c r="I86" i="29"/>
  <c r="I85" i="28"/>
  <c r="I107" i="28"/>
  <c r="I108" i="29"/>
  <c r="I41" i="29"/>
  <c r="I40" i="28"/>
  <c r="I123" i="29"/>
  <c r="I118" i="28"/>
  <c r="I18" i="30"/>
  <c r="M18" i="29"/>
  <c r="N18" i="29" s="1"/>
  <c r="L18" i="29"/>
  <c r="I17" i="29"/>
  <c r="AY41" i="8"/>
  <c r="AZ41" i="8" s="1"/>
  <c r="AX42" i="8"/>
  <c r="L20" i="29"/>
  <c r="M20" i="29"/>
  <c r="N20" i="29" s="1"/>
  <c r="L20" i="30"/>
  <c r="M20" i="30"/>
  <c r="N20" i="30" s="1"/>
  <c r="L20" i="27"/>
  <c r="M20" i="27"/>
  <c r="N20" i="27" s="1"/>
  <c r="M20" i="28"/>
  <c r="N20" i="28" s="1"/>
  <c r="L20" i="28"/>
  <c r="U18" i="8"/>
  <c r="V18" i="8" s="1"/>
  <c r="T19" i="8"/>
  <c r="C28" i="1" s="1"/>
  <c r="L24" i="7"/>
  <c r="M24" i="7"/>
  <c r="N24" i="7" s="1"/>
  <c r="C24" i="19"/>
  <c r="C27" i="5"/>
  <c r="L27" i="1"/>
  <c r="M27" i="1"/>
  <c r="N27" i="1" s="1"/>
  <c r="L26" i="5"/>
  <c r="C26" i="6"/>
  <c r="M26" i="5"/>
  <c r="N26" i="5" s="1"/>
  <c r="L25" i="6"/>
  <c r="M25" i="6"/>
  <c r="N25" i="6" s="1"/>
  <c r="C25" i="7"/>
  <c r="L23" i="19"/>
  <c r="C23" i="20"/>
  <c r="M23" i="19"/>
  <c r="N23" i="19" s="1"/>
  <c r="C21" i="22"/>
  <c r="C21" i="27" s="1"/>
  <c r="C21" i="28" s="1"/>
  <c r="C21" i="29" s="1"/>
  <c r="C21" i="30" s="1"/>
  <c r="M21" i="21"/>
  <c r="N21" i="21" s="1"/>
  <c r="L21" i="21"/>
  <c r="C22" i="21"/>
  <c r="M22" i="20"/>
  <c r="N22" i="20" s="1"/>
  <c r="L22" i="20"/>
  <c r="M20" i="22"/>
  <c r="N20" i="22" s="1"/>
  <c r="L20" i="22"/>
  <c r="AM38" i="8"/>
  <c r="AN38" i="8" s="1"/>
  <c r="AL39" i="8"/>
  <c r="AG38" i="8"/>
  <c r="AH38" i="8" s="1"/>
  <c r="AF39" i="8"/>
  <c r="AJ38" i="8"/>
  <c r="AK38" i="8" s="1"/>
  <c r="AI39" i="8"/>
  <c r="AC20" i="8"/>
  <c r="AD19" i="8"/>
  <c r="AE19" i="8" s="1"/>
  <c r="AA19" i="8"/>
  <c r="AB19" i="8" s="1"/>
  <c r="Z20" i="8"/>
  <c r="X19" i="8"/>
  <c r="Y19" i="8" s="1"/>
  <c r="W20" i="8"/>
  <c r="R14" i="8"/>
  <c r="S14" i="8" s="1"/>
  <c r="Q15" i="8"/>
  <c r="AR40" i="8" l="1"/>
  <c r="AS39" i="8"/>
  <c r="AT39" i="8" s="1"/>
  <c r="AV40" i="8"/>
  <c r="AW40" i="8" s="1"/>
  <c r="AU41" i="8"/>
  <c r="AO37" i="8"/>
  <c r="AP36" i="8"/>
  <c r="AQ36" i="8" s="1"/>
  <c r="BB39" i="8"/>
  <c r="BC39" i="8" s="1"/>
  <c r="BA40" i="8"/>
  <c r="I17" i="30"/>
  <c r="M18" i="30"/>
  <c r="N18" i="30" s="1"/>
  <c r="L18" i="30"/>
  <c r="I108" i="30"/>
  <c r="I107" i="30" s="1"/>
  <c r="I107" i="29"/>
  <c r="I123" i="30"/>
  <c r="I118" i="30" s="1"/>
  <c r="I118" i="29"/>
  <c r="I41" i="30"/>
  <c r="I40" i="30" s="1"/>
  <c r="I40" i="29"/>
  <c r="I86" i="30"/>
  <c r="I85" i="30" s="1"/>
  <c r="I85" i="29"/>
  <c r="I63" i="29"/>
  <c r="I64" i="30"/>
  <c r="I63" i="30" s="1"/>
  <c r="I96" i="29"/>
  <c r="I97" i="30"/>
  <c r="I96" i="30" s="1"/>
  <c r="AX43" i="8"/>
  <c r="AY42" i="8"/>
  <c r="AZ42" i="8" s="1"/>
  <c r="M21" i="27"/>
  <c r="N21" i="27" s="1"/>
  <c r="L21" i="27"/>
  <c r="M21" i="30"/>
  <c r="N21" i="30" s="1"/>
  <c r="L21" i="30"/>
  <c r="M21" i="29"/>
  <c r="N21" i="29" s="1"/>
  <c r="L21" i="29"/>
  <c r="M21" i="28"/>
  <c r="N21" i="28" s="1"/>
  <c r="L21" i="28"/>
  <c r="T20" i="8"/>
  <c r="U19" i="8"/>
  <c r="V19" i="8" s="1"/>
  <c r="M23" i="20"/>
  <c r="N23" i="20" s="1"/>
  <c r="L23" i="20"/>
  <c r="C23" i="21"/>
  <c r="M24" i="19"/>
  <c r="N24" i="19" s="1"/>
  <c r="L24" i="19"/>
  <c r="C24" i="20"/>
  <c r="C25" i="19"/>
  <c r="L25" i="7"/>
  <c r="M25" i="7"/>
  <c r="N25" i="7" s="1"/>
  <c r="C26" i="7"/>
  <c r="L26" i="6"/>
  <c r="M26" i="6"/>
  <c r="N26" i="6" s="1"/>
  <c r="C27" i="6"/>
  <c r="M27" i="5"/>
  <c r="N27" i="5" s="1"/>
  <c r="L27" i="5"/>
  <c r="M28" i="1"/>
  <c r="N28" i="1" s="1"/>
  <c r="C28" i="5"/>
  <c r="L28" i="1"/>
  <c r="C22" i="22"/>
  <c r="C22" i="27" s="1"/>
  <c r="C22" i="28" s="1"/>
  <c r="C22" i="29" s="1"/>
  <c r="C22" i="30" s="1"/>
  <c r="L22" i="21"/>
  <c r="M22" i="21"/>
  <c r="N22" i="21" s="1"/>
  <c r="M21" i="22"/>
  <c r="N21" i="22" s="1"/>
  <c r="L21" i="22"/>
  <c r="AL40" i="8"/>
  <c r="AM39" i="8"/>
  <c r="AN39" i="8" s="1"/>
  <c r="AG39" i="8"/>
  <c r="AH39" i="8" s="1"/>
  <c r="AF40" i="8"/>
  <c r="AJ39" i="8"/>
  <c r="AK39" i="8" s="1"/>
  <c r="AI40" i="8"/>
  <c r="AC21" i="8"/>
  <c r="AD20" i="8"/>
  <c r="AE20" i="8" s="1"/>
  <c r="Z21" i="8"/>
  <c r="AA20" i="8"/>
  <c r="AB20" i="8" s="1"/>
  <c r="X20" i="8"/>
  <c r="Y20" i="8" s="1"/>
  <c r="W21" i="8"/>
  <c r="Q16" i="8"/>
  <c r="R15" i="8"/>
  <c r="S15" i="8" s="1"/>
  <c r="AO38" i="8" l="1"/>
  <c r="AP37" i="8"/>
  <c r="AQ37" i="8" s="1"/>
  <c r="AU42" i="8"/>
  <c r="AV41" i="8"/>
  <c r="AW41" i="8" s="1"/>
  <c r="BB40" i="8"/>
  <c r="BC40" i="8" s="1"/>
  <c r="BA41" i="8"/>
  <c r="AS40" i="8"/>
  <c r="AT40" i="8" s="1"/>
  <c r="AR41" i="8"/>
  <c r="AX44" i="8"/>
  <c r="AY43" i="8"/>
  <c r="AZ43" i="8" s="1"/>
  <c r="M22" i="28"/>
  <c r="N22" i="28" s="1"/>
  <c r="L22" i="28"/>
  <c r="L22" i="27"/>
  <c r="M22" i="27"/>
  <c r="N22" i="27" s="1"/>
  <c r="M22" i="30"/>
  <c r="N22" i="30" s="1"/>
  <c r="L22" i="30"/>
  <c r="M22" i="29"/>
  <c r="N22" i="29" s="1"/>
  <c r="L22" i="29"/>
  <c r="C29" i="1"/>
  <c r="L29" i="1" s="1"/>
  <c r="U20" i="8"/>
  <c r="V20" i="8" s="1"/>
  <c r="T21" i="8"/>
  <c r="M28" i="5"/>
  <c r="N28" i="5" s="1"/>
  <c r="C28" i="6"/>
  <c r="L28" i="5"/>
  <c r="C25" i="20"/>
  <c r="M25" i="19"/>
  <c r="N25" i="19" s="1"/>
  <c r="L25" i="19"/>
  <c r="C23" i="22"/>
  <c r="C23" i="27" s="1"/>
  <c r="C23" i="28" s="1"/>
  <c r="C23" i="29" s="1"/>
  <c r="C23" i="30" s="1"/>
  <c r="L23" i="21"/>
  <c r="M23" i="21"/>
  <c r="N23" i="21" s="1"/>
  <c r="C27" i="7"/>
  <c r="M27" i="6"/>
  <c r="N27" i="6" s="1"/>
  <c r="L27" i="6"/>
  <c r="M26" i="7"/>
  <c r="N26" i="7" s="1"/>
  <c r="C26" i="19"/>
  <c r="L26" i="7"/>
  <c r="M24" i="20"/>
  <c r="N24" i="20" s="1"/>
  <c r="L24" i="20"/>
  <c r="C24" i="21"/>
  <c r="M22" i="22"/>
  <c r="N22" i="22" s="1"/>
  <c r="L22" i="22"/>
  <c r="R16" i="8"/>
  <c r="S16" i="8" s="1"/>
  <c r="Q17" i="8"/>
  <c r="AM40" i="8"/>
  <c r="AN40" i="8" s="1"/>
  <c r="AL41" i="8"/>
  <c r="AG40" i="8"/>
  <c r="AH40" i="8" s="1"/>
  <c r="AF41" i="8"/>
  <c r="AJ40" i="8"/>
  <c r="AK40" i="8" s="1"/>
  <c r="AI41" i="8"/>
  <c r="AC22" i="8"/>
  <c r="AD21" i="8"/>
  <c r="AE21" i="8" s="1"/>
  <c r="Z22" i="8"/>
  <c r="AA21" i="8"/>
  <c r="AB21" i="8" s="1"/>
  <c r="W22" i="8"/>
  <c r="X21" i="8"/>
  <c r="Y21" i="8" s="1"/>
  <c r="C29" i="5" l="1"/>
  <c r="L29" i="5" s="1"/>
  <c r="BB41" i="8"/>
  <c r="BC41" i="8" s="1"/>
  <c r="BA42" i="8"/>
  <c r="AU43" i="8"/>
  <c r="AV42" i="8"/>
  <c r="AW42" i="8" s="1"/>
  <c r="AR42" i="8"/>
  <c r="AS41" i="8"/>
  <c r="AT41" i="8" s="1"/>
  <c r="AP38" i="8"/>
  <c r="AQ38" i="8" s="1"/>
  <c r="AO39" i="8"/>
  <c r="AX45" i="8"/>
  <c r="AY44" i="8"/>
  <c r="AZ44" i="8" s="1"/>
  <c r="M23" i="29"/>
  <c r="N23" i="29" s="1"/>
  <c r="L23" i="29"/>
  <c r="L23" i="27"/>
  <c r="M23" i="27"/>
  <c r="N23" i="27" s="1"/>
  <c r="L23" i="28"/>
  <c r="M23" i="28"/>
  <c r="N23" i="28" s="1"/>
  <c r="L23" i="30"/>
  <c r="M23" i="30"/>
  <c r="N23" i="30" s="1"/>
  <c r="M29" i="1"/>
  <c r="N29" i="1" s="1"/>
  <c r="C30" i="1"/>
  <c r="C30" i="5" s="1"/>
  <c r="U21" i="8"/>
  <c r="V21" i="8" s="1"/>
  <c r="T22" i="8"/>
  <c r="C24" i="22"/>
  <c r="C24" i="27" s="1"/>
  <c r="C24" i="28" s="1"/>
  <c r="C24" i="29" s="1"/>
  <c r="C24" i="30" s="1"/>
  <c r="M24" i="21"/>
  <c r="N24" i="21" s="1"/>
  <c r="L24" i="21"/>
  <c r="L23" i="22"/>
  <c r="M23" i="22"/>
  <c r="N23" i="22" s="1"/>
  <c r="C26" i="20"/>
  <c r="L26" i="19"/>
  <c r="M26" i="19"/>
  <c r="N26" i="19" s="1"/>
  <c r="M25" i="20"/>
  <c r="N25" i="20" s="1"/>
  <c r="C25" i="21"/>
  <c r="L25" i="20"/>
  <c r="C28" i="7"/>
  <c r="M28" i="6"/>
  <c r="N28" i="6" s="1"/>
  <c r="L28" i="6"/>
  <c r="L27" i="7"/>
  <c r="M27" i="7"/>
  <c r="N27" i="7" s="1"/>
  <c r="C27" i="19"/>
  <c r="R17" i="8"/>
  <c r="S17" i="8" s="1"/>
  <c r="Q18" i="8"/>
  <c r="AL42" i="8"/>
  <c r="AM41" i="8"/>
  <c r="AN41" i="8" s="1"/>
  <c r="AF42" i="8"/>
  <c r="AG41" i="8"/>
  <c r="AH41" i="8" s="1"/>
  <c r="AJ41" i="8"/>
  <c r="AK41" i="8" s="1"/>
  <c r="AI42" i="8"/>
  <c r="AC23" i="8"/>
  <c r="AD22" i="8"/>
  <c r="AE22" i="8" s="1"/>
  <c r="AA22" i="8"/>
  <c r="AB22" i="8" s="1"/>
  <c r="Z23" i="8"/>
  <c r="W23" i="8"/>
  <c r="X22" i="8"/>
  <c r="Y22" i="8" s="1"/>
  <c r="C29" i="6" l="1"/>
  <c r="L29" i="6" s="1"/>
  <c r="M29" i="5"/>
  <c r="N29" i="5" s="1"/>
  <c r="AR43" i="8"/>
  <c r="AS42" i="8"/>
  <c r="AT42" i="8" s="1"/>
  <c r="AP39" i="8"/>
  <c r="AQ39" i="8" s="1"/>
  <c r="AO40" i="8"/>
  <c r="AU44" i="8"/>
  <c r="AV43" i="8"/>
  <c r="AW43" i="8" s="1"/>
  <c r="BB42" i="8"/>
  <c r="BC42" i="8" s="1"/>
  <c r="BA43" i="8"/>
  <c r="AX46" i="8"/>
  <c r="AY45" i="8"/>
  <c r="AZ45" i="8" s="1"/>
  <c r="L24" i="28"/>
  <c r="M24" i="28"/>
  <c r="N24" i="28" s="1"/>
  <c r="L24" i="29"/>
  <c r="M24" i="29"/>
  <c r="N24" i="29" s="1"/>
  <c r="L24" i="30"/>
  <c r="M24" i="30"/>
  <c r="N24" i="30" s="1"/>
  <c r="M24" i="27"/>
  <c r="N24" i="27" s="1"/>
  <c r="L24" i="27"/>
  <c r="M30" i="1"/>
  <c r="N30" i="1" s="1"/>
  <c r="L30" i="1"/>
  <c r="M30" i="5"/>
  <c r="N30" i="5" s="1"/>
  <c r="L30" i="5"/>
  <c r="C30" i="6"/>
  <c r="L30" i="6" s="1"/>
  <c r="C31" i="1"/>
  <c r="L31" i="1" s="1"/>
  <c r="T23" i="8"/>
  <c r="T24" i="8" s="1"/>
  <c r="C33" i="1" s="1"/>
  <c r="U22" i="8"/>
  <c r="V22" i="8" s="1"/>
  <c r="C26" i="21"/>
  <c r="L26" i="20"/>
  <c r="M26" i="20"/>
  <c r="N26" i="20" s="1"/>
  <c r="L25" i="21"/>
  <c r="C25" i="22"/>
  <c r="C25" i="27" s="1"/>
  <c r="C25" i="28" s="1"/>
  <c r="C25" i="29" s="1"/>
  <c r="C25" i="30" s="1"/>
  <c r="M25" i="21"/>
  <c r="N25" i="21" s="1"/>
  <c r="M24" i="22"/>
  <c r="N24" i="22" s="1"/>
  <c r="L24" i="22"/>
  <c r="M27" i="19"/>
  <c r="N27" i="19" s="1"/>
  <c r="L27" i="19"/>
  <c r="C27" i="20"/>
  <c r="L28" i="7"/>
  <c r="C28" i="19"/>
  <c r="M28" i="7"/>
  <c r="N28" i="7" s="1"/>
  <c r="R18" i="8"/>
  <c r="S18" i="8" s="1"/>
  <c r="Q19" i="8"/>
  <c r="AM42" i="8"/>
  <c r="AN42" i="8" s="1"/>
  <c r="AL43" i="8"/>
  <c r="AG42" i="8"/>
  <c r="AH42" i="8" s="1"/>
  <c r="AF43" i="8"/>
  <c r="AJ42" i="8"/>
  <c r="AK42" i="8" s="1"/>
  <c r="AI43" i="8"/>
  <c r="AC24" i="8"/>
  <c r="AD23" i="8"/>
  <c r="AE23" i="8" s="1"/>
  <c r="Z24" i="8"/>
  <c r="AA23" i="8"/>
  <c r="AB23" i="8" s="1"/>
  <c r="X23" i="8"/>
  <c r="Y23" i="8" s="1"/>
  <c r="W24" i="8"/>
  <c r="C29" i="7" l="1"/>
  <c r="M29" i="7" s="1"/>
  <c r="N29" i="7" s="1"/>
  <c r="M29" i="6"/>
  <c r="N29" i="6" s="1"/>
  <c r="BB43" i="8"/>
  <c r="BC43" i="8" s="1"/>
  <c r="BA44" i="8"/>
  <c r="AU45" i="8"/>
  <c r="AV44" i="8"/>
  <c r="AW44" i="8" s="1"/>
  <c r="AP40" i="8"/>
  <c r="AQ40" i="8" s="1"/>
  <c r="AO41" i="8"/>
  <c r="U23" i="8"/>
  <c r="V23" i="8" s="1"/>
  <c r="AS43" i="8"/>
  <c r="AT43" i="8" s="1"/>
  <c r="AR44" i="8"/>
  <c r="AX47" i="8"/>
  <c r="AY46" i="8"/>
  <c r="AZ46" i="8" s="1"/>
  <c r="M25" i="28"/>
  <c r="N25" i="28" s="1"/>
  <c r="L25" i="28"/>
  <c r="L25" i="30"/>
  <c r="M25" i="30"/>
  <c r="N25" i="30" s="1"/>
  <c r="M25" i="29"/>
  <c r="N25" i="29" s="1"/>
  <c r="L25" i="29"/>
  <c r="L25" i="27"/>
  <c r="M25" i="27"/>
  <c r="N25" i="27" s="1"/>
  <c r="C30" i="7"/>
  <c r="L30" i="7" s="1"/>
  <c r="M30" i="6"/>
  <c r="N30" i="6" s="1"/>
  <c r="M31" i="1"/>
  <c r="N31" i="1" s="1"/>
  <c r="C31" i="5"/>
  <c r="L31" i="5" s="1"/>
  <c r="C32" i="1"/>
  <c r="M32" i="1" s="1"/>
  <c r="N32" i="1" s="1"/>
  <c r="L28" i="19"/>
  <c r="C28" i="20"/>
  <c r="M28" i="19"/>
  <c r="N28" i="19" s="1"/>
  <c r="C33" i="5"/>
  <c r="L33" i="1"/>
  <c r="M33" i="1"/>
  <c r="N33" i="1" s="1"/>
  <c r="C27" i="21"/>
  <c r="M27" i="20"/>
  <c r="N27" i="20" s="1"/>
  <c r="L27" i="20"/>
  <c r="L25" i="22"/>
  <c r="M25" i="22"/>
  <c r="N25" i="22" s="1"/>
  <c r="C26" i="22"/>
  <c r="C26" i="27" s="1"/>
  <c r="C26" i="28" s="1"/>
  <c r="C26" i="29" s="1"/>
  <c r="C26" i="30" s="1"/>
  <c r="M26" i="21"/>
  <c r="N26" i="21" s="1"/>
  <c r="L26" i="21"/>
  <c r="R19" i="8"/>
  <c r="S19" i="8" s="1"/>
  <c r="Q20" i="8"/>
  <c r="AM43" i="8"/>
  <c r="AN43" i="8" s="1"/>
  <c r="AL44" i="8"/>
  <c r="AG43" i="8"/>
  <c r="AH43" i="8" s="1"/>
  <c r="AF44" i="8"/>
  <c r="AJ43" i="8"/>
  <c r="AK43" i="8" s="1"/>
  <c r="AI44" i="8"/>
  <c r="AC25" i="8"/>
  <c r="AD24" i="8"/>
  <c r="AE24" i="8" s="1"/>
  <c r="AA24" i="8"/>
  <c r="AB24" i="8" s="1"/>
  <c r="Z25" i="8"/>
  <c r="X24" i="8"/>
  <c r="Y24" i="8" s="1"/>
  <c r="W25" i="8"/>
  <c r="T25" i="8"/>
  <c r="C34" i="1" s="1"/>
  <c r="U24" i="8"/>
  <c r="V24" i="8" s="1"/>
  <c r="L29" i="7" l="1"/>
  <c r="C29" i="19"/>
  <c r="M29" i="19" s="1"/>
  <c r="N29" i="19" s="1"/>
  <c r="AS44" i="8"/>
  <c r="AT44" i="8" s="1"/>
  <c r="AR45" i="8"/>
  <c r="AU46" i="8"/>
  <c r="AV45" i="8"/>
  <c r="AW45" i="8" s="1"/>
  <c r="BA45" i="8"/>
  <c r="BB44" i="8"/>
  <c r="BC44" i="8" s="1"/>
  <c r="AO42" i="8"/>
  <c r="AP41" i="8"/>
  <c r="AQ41" i="8" s="1"/>
  <c r="AX48" i="8"/>
  <c r="AY47" i="8"/>
  <c r="AZ47" i="8" s="1"/>
  <c r="C30" i="19"/>
  <c r="M30" i="19" s="1"/>
  <c r="N30" i="19" s="1"/>
  <c r="M30" i="7"/>
  <c r="N30" i="7" s="1"/>
  <c r="M26" i="29"/>
  <c r="N26" i="29" s="1"/>
  <c r="L26" i="29"/>
  <c r="L26" i="30"/>
  <c r="M26" i="30"/>
  <c r="N26" i="30" s="1"/>
  <c r="L26" i="27"/>
  <c r="M26" i="27"/>
  <c r="N26" i="27" s="1"/>
  <c r="M31" i="5"/>
  <c r="N31" i="5" s="1"/>
  <c r="M26" i="28"/>
  <c r="N26" i="28" s="1"/>
  <c r="L26" i="28"/>
  <c r="C31" i="6"/>
  <c r="C31" i="7" s="1"/>
  <c r="L31" i="7" s="1"/>
  <c r="C29" i="20"/>
  <c r="C29" i="21" s="1"/>
  <c r="L29" i="19"/>
  <c r="L32" i="1"/>
  <c r="C32" i="5"/>
  <c r="C34" i="5"/>
  <c r="M34" i="1"/>
  <c r="N34" i="1" s="1"/>
  <c r="L34" i="1"/>
  <c r="L27" i="21"/>
  <c r="C27" i="22"/>
  <c r="C27" i="27" s="1"/>
  <c r="C27" i="28" s="1"/>
  <c r="C27" i="29" s="1"/>
  <c r="C27" i="30" s="1"/>
  <c r="M27" i="21"/>
  <c r="N27" i="21" s="1"/>
  <c r="M26" i="22"/>
  <c r="N26" i="22" s="1"/>
  <c r="L26" i="22"/>
  <c r="L33" i="5"/>
  <c r="C33" i="6"/>
  <c r="M33" i="5"/>
  <c r="N33" i="5" s="1"/>
  <c r="L28" i="20"/>
  <c r="M28" i="20"/>
  <c r="N28" i="20" s="1"/>
  <c r="C28" i="21"/>
  <c r="R20" i="8"/>
  <c r="S20" i="8" s="1"/>
  <c r="Q21" i="8"/>
  <c r="AL45" i="8"/>
  <c r="AM44" i="8"/>
  <c r="AN44" i="8" s="1"/>
  <c r="AF45" i="8"/>
  <c r="AG44" i="8"/>
  <c r="AH44" i="8" s="1"/>
  <c r="AI45" i="8"/>
  <c r="AJ44" i="8"/>
  <c r="AK44" i="8" s="1"/>
  <c r="AD25" i="8"/>
  <c r="AE25" i="8" s="1"/>
  <c r="AC26" i="8"/>
  <c r="AA25" i="8"/>
  <c r="AB25" i="8" s="1"/>
  <c r="Z26" i="8"/>
  <c r="W26" i="8"/>
  <c r="X25" i="8"/>
  <c r="Y25" i="8" s="1"/>
  <c r="T26" i="8"/>
  <c r="C35" i="1" s="1"/>
  <c r="U25" i="8"/>
  <c r="V25" i="8" s="1"/>
  <c r="BB45" i="8" l="1"/>
  <c r="BC45" i="8" s="1"/>
  <c r="BA46" i="8"/>
  <c r="AP42" i="8"/>
  <c r="AQ42" i="8" s="1"/>
  <c r="AO43" i="8"/>
  <c r="AV46" i="8"/>
  <c r="AW46" i="8" s="1"/>
  <c r="AU47" i="8"/>
  <c r="AR46" i="8"/>
  <c r="AS45" i="8"/>
  <c r="AT45" i="8" s="1"/>
  <c r="L30" i="19"/>
  <c r="C30" i="20"/>
  <c r="M30" i="20" s="1"/>
  <c r="N30" i="20" s="1"/>
  <c r="M29" i="20"/>
  <c r="N29" i="20" s="1"/>
  <c r="L29" i="20"/>
  <c r="AX49" i="8"/>
  <c r="AY48" i="8"/>
  <c r="AZ48" i="8" s="1"/>
  <c r="C31" i="19"/>
  <c r="L31" i="19" s="1"/>
  <c r="L27" i="29"/>
  <c r="M27" i="29"/>
  <c r="N27" i="29" s="1"/>
  <c r="M27" i="27"/>
  <c r="N27" i="27" s="1"/>
  <c r="L27" i="27"/>
  <c r="M31" i="7"/>
  <c r="N31" i="7" s="1"/>
  <c r="M27" i="28"/>
  <c r="N27" i="28" s="1"/>
  <c r="L27" i="28"/>
  <c r="L27" i="30"/>
  <c r="M27" i="30"/>
  <c r="N27" i="30" s="1"/>
  <c r="M31" i="6"/>
  <c r="N31" i="6" s="1"/>
  <c r="L31" i="6"/>
  <c r="L32" i="5"/>
  <c r="M32" i="5"/>
  <c r="N32" i="5" s="1"/>
  <c r="C32" i="6"/>
  <c r="C33" i="7"/>
  <c r="L33" i="6"/>
  <c r="M33" i="6"/>
  <c r="N33" i="6" s="1"/>
  <c r="C35" i="5"/>
  <c r="L35" i="1"/>
  <c r="M35" i="1"/>
  <c r="N35" i="1" s="1"/>
  <c r="C28" i="22"/>
  <c r="C28" i="27" s="1"/>
  <c r="C28" i="28" s="1"/>
  <c r="C28" i="29" s="1"/>
  <c r="C28" i="30" s="1"/>
  <c r="M28" i="21"/>
  <c r="N28" i="21" s="1"/>
  <c r="L28" i="21"/>
  <c r="L29" i="21"/>
  <c r="C29" i="22"/>
  <c r="C29" i="27" s="1"/>
  <c r="C29" i="28" s="1"/>
  <c r="C29" i="29" s="1"/>
  <c r="C29" i="30" s="1"/>
  <c r="M29" i="21"/>
  <c r="N29" i="21" s="1"/>
  <c r="L27" i="22"/>
  <c r="M27" i="22"/>
  <c r="N27" i="22" s="1"/>
  <c r="C34" i="6"/>
  <c r="M34" i="5"/>
  <c r="N34" i="5" s="1"/>
  <c r="L34" i="5"/>
  <c r="Q22" i="8"/>
  <c r="R21" i="8"/>
  <c r="S21" i="8" s="1"/>
  <c r="AL46" i="8"/>
  <c r="AM45" i="8"/>
  <c r="AN45" i="8" s="1"/>
  <c r="AG45" i="8"/>
  <c r="AH45" i="8" s="1"/>
  <c r="AF46" i="8"/>
  <c r="AI46" i="8"/>
  <c r="AJ45" i="8"/>
  <c r="AK45" i="8" s="1"/>
  <c r="AD26" i="8"/>
  <c r="AE26" i="8" s="1"/>
  <c r="AC27" i="8"/>
  <c r="Z27" i="8"/>
  <c r="AA26" i="8"/>
  <c r="AB26" i="8" s="1"/>
  <c r="W27" i="8"/>
  <c r="X26" i="8"/>
  <c r="Y26" i="8" s="1"/>
  <c r="T27" i="8"/>
  <c r="C36" i="1" s="1"/>
  <c r="U26" i="8"/>
  <c r="V26" i="8" s="1"/>
  <c r="AU48" i="8" l="1"/>
  <c r="AV47" i="8"/>
  <c r="AW47" i="8" s="1"/>
  <c r="AR47" i="8"/>
  <c r="AS46" i="8"/>
  <c r="AT46" i="8" s="1"/>
  <c r="AO44" i="8"/>
  <c r="AP43" i="8"/>
  <c r="AQ43" i="8" s="1"/>
  <c r="BB46" i="8"/>
  <c r="BC46" i="8" s="1"/>
  <c r="BA47" i="8"/>
  <c r="L30" i="20"/>
  <c r="C30" i="21"/>
  <c r="C30" i="22" s="1"/>
  <c r="C30" i="27" s="1"/>
  <c r="C30" i="28" s="1"/>
  <c r="C30" i="29" s="1"/>
  <c r="C30" i="30" s="1"/>
  <c r="C31" i="20"/>
  <c r="L31" i="20" s="1"/>
  <c r="M31" i="19"/>
  <c r="N31" i="19" s="1"/>
  <c r="AY49" i="8"/>
  <c r="AZ49" i="8" s="1"/>
  <c r="AX50" i="8"/>
  <c r="L29" i="28"/>
  <c r="M29" i="28"/>
  <c r="N29" i="28" s="1"/>
  <c r="M28" i="28"/>
  <c r="N28" i="28" s="1"/>
  <c r="L28" i="28"/>
  <c r="L29" i="29"/>
  <c r="M29" i="29"/>
  <c r="N29" i="29" s="1"/>
  <c r="M28" i="29"/>
  <c r="N28" i="29" s="1"/>
  <c r="L28" i="29"/>
  <c r="L28" i="27"/>
  <c r="M28" i="27"/>
  <c r="N28" i="27" s="1"/>
  <c r="M28" i="30"/>
  <c r="N28" i="30" s="1"/>
  <c r="L28" i="30"/>
  <c r="M29" i="27"/>
  <c r="N29" i="27" s="1"/>
  <c r="L29" i="27"/>
  <c r="M29" i="30"/>
  <c r="N29" i="30" s="1"/>
  <c r="L29" i="30"/>
  <c r="M32" i="6"/>
  <c r="N32" i="6" s="1"/>
  <c r="L32" i="6"/>
  <c r="C32" i="7"/>
  <c r="M28" i="22"/>
  <c r="N28" i="22" s="1"/>
  <c r="L28" i="22"/>
  <c r="M34" i="6"/>
  <c r="N34" i="6" s="1"/>
  <c r="L34" i="6"/>
  <c r="C34" i="7"/>
  <c r="C33" i="19"/>
  <c r="L33" i="7"/>
  <c r="M33" i="7"/>
  <c r="N33" i="7" s="1"/>
  <c r="L29" i="22"/>
  <c r="M29" i="22"/>
  <c r="N29" i="22" s="1"/>
  <c r="C36" i="5"/>
  <c r="M36" i="1"/>
  <c r="N36" i="1" s="1"/>
  <c r="L36" i="1"/>
  <c r="C35" i="6"/>
  <c r="L35" i="5"/>
  <c r="M35" i="5"/>
  <c r="N35" i="5" s="1"/>
  <c r="R22" i="8"/>
  <c r="S22" i="8" s="1"/>
  <c r="Q23" i="8"/>
  <c r="AM46" i="8"/>
  <c r="AN46" i="8" s="1"/>
  <c r="AL47" i="8"/>
  <c r="AG46" i="8"/>
  <c r="AH46" i="8" s="1"/>
  <c r="AF47" i="8"/>
  <c r="AJ46" i="8"/>
  <c r="AK46" i="8" s="1"/>
  <c r="AI47" i="8"/>
  <c r="AC28" i="8"/>
  <c r="AD27" i="8"/>
  <c r="AE27" i="8" s="1"/>
  <c r="Z28" i="8"/>
  <c r="AA27" i="8"/>
  <c r="AB27" i="8" s="1"/>
  <c r="W28" i="8"/>
  <c r="X27" i="8"/>
  <c r="Y27" i="8" s="1"/>
  <c r="T28" i="8"/>
  <c r="C37" i="1" s="1"/>
  <c r="U27" i="8"/>
  <c r="V27" i="8" s="1"/>
  <c r="BA48" i="8" l="1"/>
  <c r="BB47" i="8"/>
  <c r="BC47" i="8" s="1"/>
  <c r="AP44" i="8"/>
  <c r="AQ44" i="8" s="1"/>
  <c r="AO45" i="8"/>
  <c r="L30" i="21"/>
  <c r="M30" i="21"/>
  <c r="N30" i="21" s="1"/>
  <c r="AR48" i="8"/>
  <c r="AS47" i="8"/>
  <c r="AT47" i="8" s="1"/>
  <c r="AV48" i="8"/>
  <c r="AW48" i="8" s="1"/>
  <c r="AU49" i="8"/>
  <c r="M31" i="20"/>
  <c r="N31" i="20" s="1"/>
  <c r="C31" i="21"/>
  <c r="L31" i="21" s="1"/>
  <c r="AY50" i="8"/>
  <c r="AZ50" i="8" s="1"/>
  <c r="AX51" i="8"/>
  <c r="L30" i="27"/>
  <c r="M30" i="27"/>
  <c r="N30" i="27" s="1"/>
  <c r="L30" i="30"/>
  <c r="M30" i="30"/>
  <c r="N30" i="30" s="1"/>
  <c r="M30" i="29"/>
  <c r="N30" i="29" s="1"/>
  <c r="L30" i="29"/>
  <c r="M30" i="28"/>
  <c r="N30" i="28" s="1"/>
  <c r="L30" i="28"/>
  <c r="C32" i="19"/>
  <c r="M32" i="7"/>
  <c r="N32" i="7" s="1"/>
  <c r="L32" i="7"/>
  <c r="M36" i="5"/>
  <c r="N36" i="5" s="1"/>
  <c r="C36" i="6"/>
  <c r="L36" i="5"/>
  <c r="C35" i="7"/>
  <c r="L35" i="6"/>
  <c r="M35" i="6"/>
  <c r="N35" i="6" s="1"/>
  <c r="C33" i="20"/>
  <c r="M33" i="19"/>
  <c r="N33" i="19" s="1"/>
  <c r="L33" i="19"/>
  <c r="M30" i="22"/>
  <c r="N30" i="22" s="1"/>
  <c r="L30" i="22"/>
  <c r="L34" i="7"/>
  <c r="C34" i="19"/>
  <c r="M34" i="7"/>
  <c r="N34" i="7" s="1"/>
  <c r="M37" i="1"/>
  <c r="N37" i="1" s="1"/>
  <c r="C37" i="5"/>
  <c r="L37" i="1"/>
  <c r="R23" i="8"/>
  <c r="S23" i="8" s="1"/>
  <c r="Q24" i="8"/>
  <c r="AM47" i="8"/>
  <c r="AN47" i="8" s="1"/>
  <c r="AL48" i="8"/>
  <c r="AF48" i="8"/>
  <c r="AG47" i="8"/>
  <c r="AH47" i="8" s="1"/>
  <c r="AJ47" i="8"/>
  <c r="AK47" i="8" s="1"/>
  <c r="AI48" i="8"/>
  <c r="AD28" i="8"/>
  <c r="AE28" i="8" s="1"/>
  <c r="AC29" i="8"/>
  <c r="Z29" i="8"/>
  <c r="AA28" i="8"/>
  <c r="AB28" i="8" s="1"/>
  <c r="W29" i="8"/>
  <c r="X28" i="8"/>
  <c r="Y28" i="8" s="1"/>
  <c r="T29" i="8"/>
  <c r="C38" i="1" s="1"/>
  <c r="U28" i="8"/>
  <c r="V28" i="8" s="1"/>
  <c r="M31" i="21" l="1"/>
  <c r="N31" i="21" s="1"/>
  <c r="AS48" i="8"/>
  <c r="AT48" i="8" s="1"/>
  <c r="AR49" i="8"/>
  <c r="AU50" i="8"/>
  <c r="AV49" i="8"/>
  <c r="AW49" i="8" s="1"/>
  <c r="C31" i="22"/>
  <c r="C31" i="27" s="1"/>
  <c r="AP45" i="8"/>
  <c r="AQ45" i="8" s="1"/>
  <c r="AO46" i="8"/>
  <c r="BA49" i="8"/>
  <c r="BB48" i="8"/>
  <c r="BC48" i="8" s="1"/>
  <c r="AX52" i="8"/>
  <c r="AY51" i="8"/>
  <c r="AZ51" i="8" s="1"/>
  <c r="C32" i="20"/>
  <c r="L32" i="19"/>
  <c r="M32" i="19"/>
  <c r="N32" i="19" s="1"/>
  <c r="L37" i="5"/>
  <c r="M37" i="5"/>
  <c r="N37" i="5" s="1"/>
  <c r="C37" i="6"/>
  <c r="L38" i="1"/>
  <c r="C38" i="5"/>
  <c r="M38" i="1"/>
  <c r="N38" i="1" s="1"/>
  <c r="C34" i="20"/>
  <c r="M34" i="19"/>
  <c r="N34" i="19" s="1"/>
  <c r="L34" i="19"/>
  <c r="M35" i="7"/>
  <c r="N35" i="7" s="1"/>
  <c r="C35" i="19"/>
  <c r="L35" i="7"/>
  <c r="C33" i="21"/>
  <c r="L33" i="20"/>
  <c r="M33" i="20"/>
  <c r="N33" i="20" s="1"/>
  <c r="C36" i="7"/>
  <c r="M36" i="6"/>
  <c r="N36" i="6" s="1"/>
  <c r="L36" i="6"/>
  <c r="R24" i="8"/>
  <c r="S24" i="8" s="1"/>
  <c r="Q25" i="8"/>
  <c r="AL49" i="8"/>
  <c r="AM48" i="8"/>
  <c r="AN48" i="8" s="1"/>
  <c r="AF49" i="8"/>
  <c r="AG48" i="8"/>
  <c r="AH48" i="8" s="1"/>
  <c r="AI49" i="8"/>
  <c r="AJ48" i="8"/>
  <c r="AK48" i="8" s="1"/>
  <c r="AD29" i="8"/>
  <c r="AE29" i="8" s="1"/>
  <c r="AC30" i="8"/>
  <c r="AA29" i="8"/>
  <c r="AB29" i="8" s="1"/>
  <c r="Z30" i="8"/>
  <c r="W30" i="8"/>
  <c r="X29" i="8"/>
  <c r="Y29" i="8" s="1"/>
  <c r="T30" i="8"/>
  <c r="C39" i="1" s="1"/>
  <c r="U29" i="8"/>
  <c r="V29" i="8" s="1"/>
  <c r="L31" i="27" l="1"/>
  <c r="C31" i="28"/>
  <c r="M31" i="22"/>
  <c r="N31" i="22" s="1"/>
  <c r="L31" i="22"/>
  <c r="M31" i="27"/>
  <c r="N31" i="27" s="1"/>
  <c r="AV50" i="8"/>
  <c r="AW50" i="8" s="1"/>
  <c r="AU51" i="8"/>
  <c r="AS49" i="8"/>
  <c r="AT49" i="8" s="1"/>
  <c r="AR50" i="8"/>
  <c r="BA50" i="8"/>
  <c r="BB49" i="8"/>
  <c r="BC49" i="8" s="1"/>
  <c r="AO47" i="8"/>
  <c r="AP46" i="8"/>
  <c r="AQ46" i="8" s="1"/>
  <c r="AX53" i="8"/>
  <c r="AY52" i="8"/>
  <c r="AZ52" i="8" s="1"/>
  <c r="M32" i="20"/>
  <c r="N32" i="20" s="1"/>
  <c r="L32" i="20"/>
  <c r="C32" i="21"/>
  <c r="C39" i="5"/>
  <c r="M39" i="1"/>
  <c r="L39" i="1"/>
  <c r="C33" i="22"/>
  <c r="C33" i="27" s="1"/>
  <c r="C33" i="28" s="1"/>
  <c r="C33" i="29" s="1"/>
  <c r="C33" i="30" s="1"/>
  <c r="L33" i="21"/>
  <c r="M33" i="21"/>
  <c r="N33" i="21" s="1"/>
  <c r="M35" i="19"/>
  <c r="N35" i="19" s="1"/>
  <c r="L35" i="19"/>
  <c r="C35" i="20"/>
  <c r="L34" i="20"/>
  <c r="C34" i="21"/>
  <c r="M34" i="20"/>
  <c r="N34" i="20" s="1"/>
  <c r="M37" i="6"/>
  <c r="N37" i="6" s="1"/>
  <c r="C37" i="7"/>
  <c r="L37" i="6"/>
  <c r="L38" i="5"/>
  <c r="M38" i="5"/>
  <c r="N38" i="5" s="1"/>
  <c r="C38" i="6"/>
  <c r="L36" i="7"/>
  <c r="M36" i="7"/>
  <c r="N36" i="7" s="1"/>
  <c r="C36" i="19"/>
  <c r="R25" i="8"/>
  <c r="S25" i="8" s="1"/>
  <c r="Q26" i="8"/>
  <c r="AM49" i="8"/>
  <c r="AN49" i="8" s="1"/>
  <c r="AL50" i="8"/>
  <c r="AG49" i="8"/>
  <c r="AH49" i="8" s="1"/>
  <c r="AF50" i="8"/>
  <c r="AJ49" i="8"/>
  <c r="AK49" i="8" s="1"/>
  <c r="AI50" i="8"/>
  <c r="AC31" i="8"/>
  <c r="AD30" i="8"/>
  <c r="AE30" i="8" s="1"/>
  <c r="Z31" i="8"/>
  <c r="AA30" i="8"/>
  <c r="AB30" i="8" s="1"/>
  <c r="W31" i="8"/>
  <c r="X30" i="8"/>
  <c r="Y30" i="8" s="1"/>
  <c r="T31" i="8"/>
  <c r="U30" i="8"/>
  <c r="V30" i="8" s="1"/>
  <c r="C31" i="29" l="1"/>
  <c r="M31" i="28"/>
  <c r="N31" i="28" s="1"/>
  <c r="L31" i="28"/>
  <c r="BA51" i="8"/>
  <c r="BB50" i="8"/>
  <c r="BC50" i="8" s="1"/>
  <c r="AR51" i="8"/>
  <c r="AS50" i="8"/>
  <c r="AT50" i="8" s="1"/>
  <c r="AV51" i="8"/>
  <c r="AW51" i="8" s="1"/>
  <c r="AU52" i="8"/>
  <c r="AO48" i="8"/>
  <c r="AP47" i="8"/>
  <c r="AQ47" i="8" s="1"/>
  <c r="AY53" i="8"/>
  <c r="AZ53" i="8" s="1"/>
  <c r="AX54" i="8"/>
  <c r="M33" i="28"/>
  <c r="N33" i="28" s="1"/>
  <c r="L33" i="28"/>
  <c r="M33" i="27"/>
  <c r="N33" i="27" s="1"/>
  <c r="L33" i="27"/>
  <c r="L33" i="29"/>
  <c r="M33" i="29"/>
  <c r="N33" i="29" s="1"/>
  <c r="M33" i="30"/>
  <c r="N33" i="30" s="1"/>
  <c r="L33" i="30"/>
  <c r="L32" i="21"/>
  <c r="C32" i="22"/>
  <c r="C32" i="27" s="1"/>
  <c r="C32" i="28" s="1"/>
  <c r="C32" i="29" s="1"/>
  <c r="C32" i="30" s="1"/>
  <c r="M32" i="21"/>
  <c r="N32" i="21" s="1"/>
  <c r="L38" i="6"/>
  <c r="M38" i="6"/>
  <c r="N38" i="6" s="1"/>
  <c r="C38" i="7"/>
  <c r="C36" i="20"/>
  <c r="L36" i="19"/>
  <c r="M36" i="19"/>
  <c r="N36" i="19" s="1"/>
  <c r="L35" i="20"/>
  <c r="M35" i="20"/>
  <c r="N35" i="20" s="1"/>
  <c r="C35" i="21"/>
  <c r="L33" i="22"/>
  <c r="M33" i="22"/>
  <c r="N33" i="22" s="1"/>
  <c r="C37" i="19"/>
  <c r="L37" i="7"/>
  <c r="M37" i="7"/>
  <c r="N37" i="7" s="1"/>
  <c r="C34" i="22"/>
  <c r="C34" i="27" s="1"/>
  <c r="C34" i="28" s="1"/>
  <c r="C34" i="29" s="1"/>
  <c r="C34" i="30" s="1"/>
  <c r="M34" i="21"/>
  <c r="N34" i="21" s="1"/>
  <c r="L34" i="21"/>
  <c r="C39" i="6"/>
  <c r="M39" i="5"/>
  <c r="N39" i="5" s="1"/>
  <c r="L39" i="5"/>
  <c r="R26" i="8"/>
  <c r="S26" i="8" s="1"/>
  <c r="Q27" i="8"/>
  <c r="AL51" i="8"/>
  <c r="AM50" i="8"/>
  <c r="AN50" i="8" s="1"/>
  <c r="AG50" i="8"/>
  <c r="AH50" i="8" s="1"/>
  <c r="AF51" i="8"/>
  <c r="AI51" i="8"/>
  <c r="AJ50" i="8"/>
  <c r="AK50" i="8" s="1"/>
  <c r="AC32" i="8"/>
  <c r="AD31" i="8"/>
  <c r="AE31" i="8" s="1"/>
  <c r="Z32" i="8"/>
  <c r="AA31" i="8"/>
  <c r="AB31" i="8" s="1"/>
  <c r="W32" i="8"/>
  <c r="X31" i="8"/>
  <c r="Y31" i="8" s="1"/>
  <c r="U31" i="8"/>
  <c r="V31" i="8" s="1"/>
  <c r="T32" i="8"/>
  <c r="C41" i="1" s="1"/>
  <c r="C31" i="30" l="1"/>
  <c r="L31" i="29"/>
  <c r="M31" i="29"/>
  <c r="N31" i="29" s="1"/>
  <c r="AP48" i="8"/>
  <c r="AQ48" i="8" s="1"/>
  <c r="AO49" i="8"/>
  <c r="AU53" i="8"/>
  <c r="AV52" i="8"/>
  <c r="AW52" i="8" s="1"/>
  <c r="AS51" i="8"/>
  <c r="AT51" i="8" s="1"/>
  <c r="AR52" i="8"/>
  <c r="BB51" i="8"/>
  <c r="BC51" i="8" s="1"/>
  <c r="BA52" i="8"/>
  <c r="AX55" i="8"/>
  <c r="AY54" i="8"/>
  <c r="AZ54" i="8" s="1"/>
  <c r="M34" i="27"/>
  <c r="N34" i="27" s="1"/>
  <c r="L34" i="27"/>
  <c r="M34" i="28"/>
  <c r="N34" i="28" s="1"/>
  <c r="L34" i="28"/>
  <c r="L32" i="30"/>
  <c r="M32" i="30"/>
  <c r="N32" i="30" s="1"/>
  <c r="L32" i="28"/>
  <c r="M32" i="28"/>
  <c r="N32" i="28" s="1"/>
  <c r="M32" i="29"/>
  <c r="N32" i="29" s="1"/>
  <c r="L32" i="29"/>
  <c r="M34" i="29"/>
  <c r="N34" i="29" s="1"/>
  <c r="L34" i="29"/>
  <c r="M32" i="27"/>
  <c r="N32" i="27" s="1"/>
  <c r="L32" i="27"/>
  <c r="L34" i="30"/>
  <c r="M34" i="30"/>
  <c r="N34" i="30" s="1"/>
  <c r="M32" i="22"/>
  <c r="N32" i="22" s="1"/>
  <c r="L32" i="22"/>
  <c r="L34" i="22"/>
  <c r="M34" i="22"/>
  <c r="N34" i="22" s="1"/>
  <c r="C38" i="19"/>
  <c r="M38" i="7"/>
  <c r="N38" i="7" s="1"/>
  <c r="L38" i="7"/>
  <c r="C36" i="21"/>
  <c r="M36" i="20"/>
  <c r="N36" i="20" s="1"/>
  <c r="L36" i="20"/>
  <c r="C39" i="7"/>
  <c r="L39" i="6"/>
  <c r="M39" i="6"/>
  <c r="N39" i="6" s="1"/>
  <c r="C37" i="20"/>
  <c r="L37" i="19"/>
  <c r="M37" i="19"/>
  <c r="N37" i="19" s="1"/>
  <c r="M35" i="21"/>
  <c r="N35" i="21" s="1"/>
  <c r="C35" i="22"/>
  <c r="C35" i="27" s="1"/>
  <c r="C35" i="28" s="1"/>
  <c r="C35" i="29" s="1"/>
  <c r="C35" i="30" s="1"/>
  <c r="L35" i="21"/>
  <c r="Q28" i="8"/>
  <c r="R27" i="8"/>
  <c r="S27" i="8" s="1"/>
  <c r="AM51" i="8"/>
  <c r="AN51" i="8" s="1"/>
  <c r="AL52" i="8"/>
  <c r="AF52" i="8"/>
  <c r="AG51" i="8"/>
  <c r="AH51" i="8" s="1"/>
  <c r="AI52" i="8"/>
  <c r="AJ51" i="8"/>
  <c r="AK51" i="8" s="1"/>
  <c r="AD32" i="8"/>
  <c r="AE32" i="8" s="1"/>
  <c r="AC33" i="8"/>
  <c r="AA32" i="8"/>
  <c r="AB32" i="8" s="1"/>
  <c r="Z33" i="8"/>
  <c r="W33" i="8"/>
  <c r="X32" i="8"/>
  <c r="Y32" i="8" s="1"/>
  <c r="U32" i="8"/>
  <c r="V32" i="8" s="1"/>
  <c r="T33" i="8"/>
  <c r="C42" i="1" s="1"/>
  <c r="M31" i="30" l="1"/>
  <c r="N31" i="30" s="1"/>
  <c r="L31" i="30"/>
  <c r="AS52" i="8"/>
  <c r="AT52" i="8" s="1"/>
  <c r="AR53" i="8"/>
  <c r="BA53" i="8"/>
  <c r="BB52" i="8"/>
  <c r="BC52" i="8" s="1"/>
  <c r="AU54" i="8"/>
  <c r="AV53" i="8"/>
  <c r="AW53" i="8" s="1"/>
  <c r="AP49" i="8"/>
  <c r="AQ49" i="8" s="1"/>
  <c r="AO50" i="8"/>
  <c r="AY55" i="8"/>
  <c r="AZ55" i="8" s="1"/>
  <c r="AX56" i="8"/>
  <c r="L35" i="29"/>
  <c r="M35" i="29"/>
  <c r="N35" i="29" s="1"/>
  <c r="L35" i="30"/>
  <c r="M35" i="30"/>
  <c r="N35" i="30" s="1"/>
  <c r="M35" i="27"/>
  <c r="N35" i="27" s="1"/>
  <c r="L35" i="27"/>
  <c r="M35" i="28"/>
  <c r="N35" i="28" s="1"/>
  <c r="L35" i="28"/>
  <c r="C38" i="20"/>
  <c r="L38" i="19"/>
  <c r="M38" i="19"/>
  <c r="N38" i="19" s="1"/>
  <c r="L36" i="21"/>
  <c r="C36" i="22"/>
  <c r="C36" i="27" s="1"/>
  <c r="C36" i="28" s="1"/>
  <c r="C36" i="29" s="1"/>
  <c r="C36" i="30" s="1"/>
  <c r="M36" i="21"/>
  <c r="N36" i="21" s="1"/>
  <c r="M35" i="22"/>
  <c r="N35" i="22" s="1"/>
  <c r="L35" i="22"/>
  <c r="M39" i="7"/>
  <c r="N39" i="7" s="1"/>
  <c r="L39" i="7"/>
  <c r="C39" i="19"/>
  <c r="C17" i="19" s="1"/>
  <c r="M37" i="20"/>
  <c r="N37" i="20" s="1"/>
  <c r="C37" i="21"/>
  <c r="L37" i="20"/>
  <c r="Q29" i="8"/>
  <c r="R28" i="8"/>
  <c r="S28" i="8" s="1"/>
  <c r="AM52" i="8"/>
  <c r="AN52" i="8" s="1"/>
  <c r="AL53" i="8"/>
  <c r="AF53" i="8"/>
  <c r="AG52" i="8"/>
  <c r="AH52" i="8" s="1"/>
  <c r="AJ52" i="8"/>
  <c r="AK52" i="8" s="1"/>
  <c r="AI53" i="8"/>
  <c r="AC34" i="8"/>
  <c r="AD33" i="8"/>
  <c r="AE33" i="8" s="1"/>
  <c r="AA33" i="8"/>
  <c r="AB33" i="8" s="1"/>
  <c r="Z34" i="8"/>
  <c r="W34" i="8"/>
  <c r="X33" i="8"/>
  <c r="Y33" i="8" s="1"/>
  <c r="U33" i="8"/>
  <c r="V33" i="8" s="1"/>
  <c r="T34" i="8"/>
  <c r="C43" i="1" s="1"/>
  <c r="L41" i="1"/>
  <c r="C41" i="5"/>
  <c r="C41" i="6" s="1"/>
  <c r="C41" i="7" s="1"/>
  <c r="C41" i="19" s="1"/>
  <c r="AU55" i="8" l="1"/>
  <c r="AV54" i="8"/>
  <c r="AW54" i="8" s="1"/>
  <c r="BB53" i="8"/>
  <c r="BC53" i="8" s="1"/>
  <c r="BA54" i="8"/>
  <c r="AO51" i="8"/>
  <c r="AP50" i="8"/>
  <c r="AQ50" i="8" s="1"/>
  <c r="AR54" i="8"/>
  <c r="AS53" i="8"/>
  <c r="AT53" i="8" s="1"/>
  <c r="AX57" i="8"/>
  <c r="AY56" i="8"/>
  <c r="AZ56" i="8" s="1"/>
  <c r="L36" i="27"/>
  <c r="M36" i="27"/>
  <c r="N36" i="27" s="1"/>
  <c r="L36" i="28"/>
  <c r="M36" i="28"/>
  <c r="N36" i="28" s="1"/>
  <c r="M36" i="30"/>
  <c r="N36" i="30" s="1"/>
  <c r="L36" i="30"/>
  <c r="M36" i="29"/>
  <c r="N36" i="29" s="1"/>
  <c r="L36" i="29"/>
  <c r="M17" i="19"/>
  <c r="N17" i="19" s="1"/>
  <c r="L17" i="19"/>
  <c r="M39" i="19"/>
  <c r="N39" i="19" s="1"/>
  <c r="C39" i="20"/>
  <c r="C17" i="20" s="1"/>
  <c r="L39" i="19"/>
  <c r="M37" i="21"/>
  <c r="N37" i="21" s="1"/>
  <c r="L37" i="21"/>
  <c r="C37" i="22"/>
  <c r="C37" i="27" s="1"/>
  <c r="C37" i="28" s="1"/>
  <c r="C37" i="29" s="1"/>
  <c r="C37" i="30" s="1"/>
  <c r="L36" i="22"/>
  <c r="M36" i="22"/>
  <c r="N36" i="22" s="1"/>
  <c r="C38" i="21"/>
  <c r="M38" i="20"/>
  <c r="N38" i="20" s="1"/>
  <c r="L38" i="20"/>
  <c r="Q30" i="8"/>
  <c r="R29" i="8"/>
  <c r="S29" i="8" s="1"/>
  <c r="AM53" i="8"/>
  <c r="AN53" i="8" s="1"/>
  <c r="AL54" i="8"/>
  <c r="AG53" i="8"/>
  <c r="AH53" i="8" s="1"/>
  <c r="AF54" i="8"/>
  <c r="AJ53" i="8"/>
  <c r="AK53" i="8" s="1"/>
  <c r="AI54" i="8"/>
  <c r="AD34" i="8"/>
  <c r="AE34" i="8" s="1"/>
  <c r="AC35" i="8"/>
  <c r="Z35" i="8"/>
  <c r="AA34" i="8"/>
  <c r="AB34" i="8" s="1"/>
  <c r="X34" i="8"/>
  <c r="Y34" i="8" s="1"/>
  <c r="W35" i="8"/>
  <c r="C41" i="20"/>
  <c r="L41" i="19"/>
  <c r="M41" i="19"/>
  <c r="N41" i="19" s="1"/>
  <c r="U34" i="8"/>
  <c r="V34" i="8" s="1"/>
  <c r="T35" i="8"/>
  <c r="C44" i="1" s="1"/>
  <c r="AP51" i="8" l="1"/>
  <c r="AQ51" i="8" s="1"/>
  <c r="AO52" i="8"/>
  <c r="BB54" i="8"/>
  <c r="BC54" i="8" s="1"/>
  <c r="BA55" i="8"/>
  <c r="AR55" i="8"/>
  <c r="AS54" i="8"/>
  <c r="AT54" i="8" s="1"/>
  <c r="AU56" i="8"/>
  <c r="AV55" i="8"/>
  <c r="AW55" i="8" s="1"/>
  <c r="AX58" i="8"/>
  <c r="AY57" i="8"/>
  <c r="AZ57" i="8" s="1"/>
  <c r="L37" i="29"/>
  <c r="M37" i="29"/>
  <c r="N37" i="29" s="1"/>
  <c r="L37" i="30"/>
  <c r="M37" i="30"/>
  <c r="N37" i="30" s="1"/>
  <c r="L37" i="27"/>
  <c r="M37" i="27"/>
  <c r="N37" i="27" s="1"/>
  <c r="L37" i="28"/>
  <c r="M37" i="28"/>
  <c r="N37" i="28" s="1"/>
  <c r="M17" i="20"/>
  <c r="N17" i="20" s="1"/>
  <c r="L17" i="20"/>
  <c r="C38" i="22"/>
  <c r="C38" i="27" s="1"/>
  <c r="C38" i="28" s="1"/>
  <c r="C38" i="29" s="1"/>
  <c r="C38" i="30" s="1"/>
  <c r="L38" i="21"/>
  <c r="M38" i="21"/>
  <c r="N38" i="21" s="1"/>
  <c r="M37" i="22"/>
  <c r="N37" i="22" s="1"/>
  <c r="L37" i="22"/>
  <c r="L39" i="20"/>
  <c r="C39" i="21"/>
  <c r="M39" i="20"/>
  <c r="N39" i="20" s="1"/>
  <c r="R30" i="8"/>
  <c r="S30" i="8" s="1"/>
  <c r="Q31" i="8"/>
  <c r="AL55" i="8"/>
  <c r="AM54" i="8"/>
  <c r="AN54" i="8" s="1"/>
  <c r="AG54" i="8"/>
  <c r="AH54" i="8" s="1"/>
  <c r="AF55" i="8"/>
  <c r="AJ54" i="8"/>
  <c r="AK54" i="8" s="1"/>
  <c r="AI55" i="8"/>
  <c r="AD35" i="8"/>
  <c r="AE35" i="8" s="1"/>
  <c r="AC36" i="8"/>
  <c r="Z36" i="8"/>
  <c r="AA35" i="8"/>
  <c r="AB35" i="8" s="1"/>
  <c r="W36" i="8"/>
  <c r="X35" i="8"/>
  <c r="Y35" i="8" s="1"/>
  <c r="C41" i="21"/>
  <c r="L41" i="20"/>
  <c r="M41" i="20"/>
  <c r="N41" i="20" s="1"/>
  <c r="U35" i="8"/>
  <c r="V35" i="8" s="1"/>
  <c r="T36" i="8"/>
  <c r="C45" i="1" s="1"/>
  <c r="AU57" i="8" l="1"/>
  <c r="AV56" i="8"/>
  <c r="AW56" i="8" s="1"/>
  <c r="AS55" i="8"/>
  <c r="AT55" i="8" s="1"/>
  <c r="AR56" i="8"/>
  <c r="BB55" i="8"/>
  <c r="BC55" i="8" s="1"/>
  <c r="BA56" i="8"/>
  <c r="AP52" i="8"/>
  <c r="AQ52" i="8" s="1"/>
  <c r="AO53" i="8"/>
  <c r="AX59" i="8"/>
  <c r="AY58" i="8"/>
  <c r="AZ58" i="8" s="1"/>
  <c r="L38" i="29"/>
  <c r="M38" i="29"/>
  <c r="N38" i="29" s="1"/>
  <c r="L38" i="27"/>
  <c r="M38" i="27"/>
  <c r="N38" i="27" s="1"/>
  <c r="M38" i="30"/>
  <c r="N38" i="30" s="1"/>
  <c r="L38" i="30"/>
  <c r="M38" i="28"/>
  <c r="N38" i="28" s="1"/>
  <c r="L38" i="28"/>
  <c r="M39" i="21"/>
  <c r="N39" i="21" s="1"/>
  <c r="L39" i="21"/>
  <c r="C39" i="22"/>
  <c r="C39" i="27" s="1"/>
  <c r="C39" i="28" s="1"/>
  <c r="C39" i="29" s="1"/>
  <c r="C39" i="30" s="1"/>
  <c r="L38" i="22"/>
  <c r="M38" i="22"/>
  <c r="N38" i="22" s="1"/>
  <c r="C17" i="21"/>
  <c r="R31" i="8"/>
  <c r="S31" i="8" s="1"/>
  <c r="Q32" i="8"/>
  <c r="AM55" i="8"/>
  <c r="AN55" i="8" s="1"/>
  <c r="AL56" i="8"/>
  <c r="AG55" i="8"/>
  <c r="AH55" i="8" s="1"/>
  <c r="AF56" i="8"/>
  <c r="AJ55" i="8"/>
  <c r="AK55" i="8" s="1"/>
  <c r="AI56" i="8"/>
  <c r="AC37" i="8"/>
  <c r="AD36" i="8"/>
  <c r="AE36" i="8" s="1"/>
  <c r="AA36" i="8"/>
  <c r="AB36" i="8" s="1"/>
  <c r="Z37" i="8"/>
  <c r="X36" i="8"/>
  <c r="Y36" i="8" s="1"/>
  <c r="W37" i="8"/>
  <c r="U36" i="8"/>
  <c r="V36" i="8" s="1"/>
  <c r="T37" i="8"/>
  <c r="C46" i="1" s="1"/>
  <c r="C41" i="22"/>
  <c r="C41" i="27" s="1"/>
  <c r="C41" i="28" s="1"/>
  <c r="C41" i="29" s="1"/>
  <c r="C41" i="30" s="1"/>
  <c r="L41" i="21"/>
  <c r="M41" i="21"/>
  <c r="N41" i="21" s="1"/>
  <c r="BB56" i="8" l="1"/>
  <c r="BC56" i="8" s="1"/>
  <c r="BA57" i="8"/>
  <c r="AS56" i="8"/>
  <c r="AT56" i="8" s="1"/>
  <c r="AR57" i="8"/>
  <c r="AP53" i="8"/>
  <c r="AQ53" i="8" s="1"/>
  <c r="AO54" i="8"/>
  <c r="AV57" i="8"/>
  <c r="AW57" i="8" s="1"/>
  <c r="AU58" i="8"/>
  <c r="AX60" i="8"/>
  <c r="AY59" i="8"/>
  <c r="AZ59" i="8" s="1"/>
  <c r="M39" i="30"/>
  <c r="N39" i="30" s="1"/>
  <c r="L39" i="30"/>
  <c r="C17" i="30"/>
  <c r="O17" i="30" s="1"/>
  <c r="C12" i="31" s="1"/>
  <c r="P12" i="31" s="1" a="1"/>
  <c r="P12" i="31" s="1"/>
  <c r="L41" i="29"/>
  <c r="M41" i="29"/>
  <c r="N41" i="29" s="1"/>
  <c r="M41" i="28"/>
  <c r="N41" i="28" s="1"/>
  <c r="L41" i="28"/>
  <c r="L39" i="28"/>
  <c r="M39" i="28"/>
  <c r="N39" i="28" s="1"/>
  <c r="C17" i="28"/>
  <c r="M41" i="30"/>
  <c r="N41" i="30" s="1"/>
  <c r="L41" i="30"/>
  <c r="L41" i="27"/>
  <c r="M41" i="27"/>
  <c r="N41" i="27" s="1"/>
  <c r="L39" i="27"/>
  <c r="M39" i="27"/>
  <c r="N39" i="27" s="1"/>
  <c r="C17" i="27"/>
  <c r="M39" i="29"/>
  <c r="N39" i="29" s="1"/>
  <c r="L39" i="29"/>
  <c r="C17" i="29"/>
  <c r="M39" i="22"/>
  <c r="N39" i="22" s="1"/>
  <c r="L39" i="22"/>
  <c r="C17" i="22"/>
  <c r="M17" i="21"/>
  <c r="N17" i="21" s="1"/>
  <c r="L17" i="21"/>
  <c r="Q33" i="8"/>
  <c r="R32" i="8"/>
  <c r="S32" i="8" s="1"/>
  <c r="AL57" i="8"/>
  <c r="AM56" i="8"/>
  <c r="AN56" i="8" s="1"/>
  <c r="AG56" i="8"/>
  <c r="AH56" i="8" s="1"/>
  <c r="AF57" i="8"/>
  <c r="AI57" i="8"/>
  <c r="AJ56" i="8"/>
  <c r="AK56" i="8" s="1"/>
  <c r="AC38" i="8"/>
  <c r="AD37" i="8"/>
  <c r="AE37" i="8" s="1"/>
  <c r="Z38" i="8"/>
  <c r="AA37" i="8"/>
  <c r="AB37" i="8" s="1"/>
  <c r="W38" i="8"/>
  <c r="X37" i="8"/>
  <c r="Y37" i="8" s="1"/>
  <c r="M41" i="22"/>
  <c r="N41" i="22" s="1"/>
  <c r="L41" i="22"/>
  <c r="U37" i="8"/>
  <c r="V37" i="8" s="1"/>
  <c r="T38" i="8"/>
  <c r="C47" i="1" s="1"/>
  <c r="Q12" i="31" l="1"/>
  <c r="Q16" i="34" s="1"/>
  <c r="C16" i="34"/>
  <c r="P16" i="34"/>
  <c r="AP54" i="8"/>
  <c r="AQ54" i="8" s="1"/>
  <c r="AO55" i="8"/>
  <c r="AV58" i="8"/>
  <c r="AW58" i="8" s="1"/>
  <c r="AU59" i="8"/>
  <c r="AS57" i="8"/>
  <c r="AT57" i="8" s="1"/>
  <c r="AR58" i="8"/>
  <c r="BB57" i="8"/>
  <c r="BC57" i="8" s="1"/>
  <c r="BA58" i="8"/>
  <c r="AX61" i="8"/>
  <c r="AY60" i="8"/>
  <c r="AZ60" i="8" s="1"/>
  <c r="M17" i="29"/>
  <c r="N17" i="29" s="1"/>
  <c r="L17" i="29"/>
  <c r="L17" i="27"/>
  <c r="M17" i="27"/>
  <c r="N17" i="27" s="1"/>
  <c r="L17" i="28"/>
  <c r="M17" i="28"/>
  <c r="N17" i="28" s="1"/>
  <c r="L17" i="30"/>
  <c r="M17" i="30"/>
  <c r="N17" i="30" s="1"/>
  <c r="L17" i="22"/>
  <c r="M17" i="22"/>
  <c r="N17" i="22" s="1"/>
  <c r="Q34" i="8"/>
  <c r="R33" i="8"/>
  <c r="S33" i="8" s="1"/>
  <c r="AL58" i="8"/>
  <c r="AM57" i="8"/>
  <c r="AN57" i="8" s="1"/>
  <c r="AF58" i="8"/>
  <c r="AG57" i="8"/>
  <c r="AH57" i="8" s="1"/>
  <c r="AJ57" i="8"/>
  <c r="AK57" i="8" s="1"/>
  <c r="AI58" i="8"/>
  <c r="AC39" i="8"/>
  <c r="AD38" i="8"/>
  <c r="AE38" i="8" s="1"/>
  <c r="AA38" i="8"/>
  <c r="AB38" i="8" s="1"/>
  <c r="Z39" i="8"/>
  <c r="W39" i="8"/>
  <c r="X38" i="8"/>
  <c r="Y38" i="8" s="1"/>
  <c r="T39" i="8"/>
  <c r="C48" i="1" s="1"/>
  <c r="U38" i="8"/>
  <c r="V38" i="8" s="1"/>
  <c r="L32" i="34" l="1" a="1"/>
  <c r="L32" i="34" s="1"/>
  <c r="AJ43" i="34" s="1"/>
  <c r="O32" i="34" a="1"/>
  <c r="O32" i="34" s="1"/>
  <c r="AM43" i="34" s="1"/>
  <c r="E32" i="34" a="1"/>
  <c r="E32" i="34" s="1"/>
  <c r="E56" i="34" s="1"/>
  <c r="D32" i="34"/>
  <c r="D56" i="34" s="1"/>
  <c r="AH67" i="34" s="1"/>
  <c r="AF43" i="34"/>
  <c r="AG43" i="34"/>
  <c r="AH43" i="34"/>
  <c r="AI43" i="34"/>
  <c r="AE43" i="34"/>
  <c r="AD43" i="34"/>
  <c r="AK43" i="34"/>
  <c r="AL43" i="34"/>
  <c r="AR59" i="8"/>
  <c r="AS58" i="8"/>
  <c r="AT58" i="8" s="1"/>
  <c r="AU60" i="8"/>
  <c r="AV59" i="8"/>
  <c r="AW59" i="8" s="1"/>
  <c r="AO56" i="8"/>
  <c r="AP55" i="8"/>
  <c r="AQ55" i="8" s="1"/>
  <c r="BA59" i="8"/>
  <c r="BB58" i="8"/>
  <c r="BC58" i="8" s="1"/>
  <c r="AX62" i="8"/>
  <c r="AY61" i="8"/>
  <c r="AZ61" i="8" s="1"/>
  <c r="Q35" i="8"/>
  <c r="R34" i="8"/>
  <c r="S34" i="8" s="1"/>
  <c r="AL59" i="8"/>
  <c r="AM58" i="8"/>
  <c r="AN58" i="8" s="1"/>
  <c r="AF59" i="8"/>
  <c r="AG58" i="8"/>
  <c r="AH58" i="8" s="1"/>
  <c r="AJ58" i="8"/>
  <c r="AK58" i="8" s="1"/>
  <c r="AI59" i="8"/>
  <c r="AC40" i="8"/>
  <c r="AD39" i="8"/>
  <c r="AE39" i="8" s="1"/>
  <c r="AA39" i="8"/>
  <c r="AB39" i="8" s="1"/>
  <c r="Z40" i="8"/>
  <c r="X39" i="8"/>
  <c r="Y39" i="8" s="1"/>
  <c r="W40" i="8"/>
  <c r="U39" i="8"/>
  <c r="V39" i="8" s="1"/>
  <c r="T40" i="8"/>
  <c r="C49" i="1" s="1"/>
  <c r="AB43" i="34" l="1"/>
  <c r="AC43" i="34"/>
  <c r="F56" i="34"/>
  <c r="AJ67" i="34" s="1"/>
  <c r="G56" i="34"/>
  <c r="AK67" i="34" s="1"/>
  <c r="AI67" i="34"/>
  <c r="AV60" i="8"/>
  <c r="AW60" i="8" s="1"/>
  <c r="AU61" i="8"/>
  <c r="AS59" i="8"/>
  <c r="AT59" i="8" s="1"/>
  <c r="AR60" i="8"/>
  <c r="BB59" i="8"/>
  <c r="BC59" i="8" s="1"/>
  <c r="BA60" i="8"/>
  <c r="AO57" i="8"/>
  <c r="AP56" i="8"/>
  <c r="AQ56" i="8" s="1"/>
  <c r="AX63" i="8"/>
  <c r="AY62" i="8"/>
  <c r="AZ62" i="8" s="1"/>
  <c r="R35" i="8"/>
  <c r="S35" i="8" s="1"/>
  <c r="Q36" i="8"/>
  <c r="AL60" i="8"/>
  <c r="AM59" i="8"/>
  <c r="AN59" i="8" s="1"/>
  <c r="AF60" i="8"/>
  <c r="AG59" i="8"/>
  <c r="AH59" i="8" s="1"/>
  <c r="AI60" i="8"/>
  <c r="AJ59" i="8"/>
  <c r="AK59" i="8" s="1"/>
  <c r="AD40" i="8"/>
  <c r="AE40" i="8" s="1"/>
  <c r="AC41" i="8"/>
  <c r="Z41" i="8"/>
  <c r="AA40" i="8"/>
  <c r="AB40" i="8" s="1"/>
  <c r="X40" i="8"/>
  <c r="Y40" i="8" s="1"/>
  <c r="W41" i="8"/>
  <c r="U40" i="8"/>
  <c r="V40" i="8" s="1"/>
  <c r="T41" i="8"/>
  <c r="C50" i="1" s="1"/>
  <c r="AR61" i="8" l="1"/>
  <c r="AS60" i="8"/>
  <c r="AT60" i="8" s="1"/>
  <c r="BA61" i="8"/>
  <c r="BB60" i="8"/>
  <c r="BC60" i="8" s="1"/>
  <c r="AU62" i="8"/>
  <c r="AV61" i="8"/>
  <c r="AW61" i="8" s="1"/>
  <c r="AO58" i="8"/>
  <c r="AP57" i="8"/>
  <c r="AQ57" i="8" s="1"/>
  <c r="AX64" i="8"/>
  <c r="AY63" i="8"/>
  <c r="AZ63" i="8" s="1"/>
  <c r="R36" i="8"/>
  <c r="S36" i="8" s="1"/>
  <c r="Q37" i="8"/>
  <c r="AM60" i="8"/>
  <c r="AN60" i="8" s="1"/>
  <c r="AL61" i="8"/>
  <c r="AG60" i="8"/>
  <c r="AH60" i="8" s="1"/>
  <c r="AF61" i="8"/>
  <c r="AI61" i="8"/>
  <c r="AJ60" i="8"/>
  <c r="AK60" i="8" s="1"/>
  <c r="AD41" i="8"/>
  <c r="AE41" i="8" s="1"/>
  <c r="AC42" i="8"/>
  <c r="AA41" i="8"/>
  <c r="AB41" i="8" s="1"/>
  <c r="Z42" i="8"/>
  <c r="W42" i="8"/>
  <c r="X41" i="8"/>
  <c r="Y41" i="8" s="1"/>
  <c r="T42" i="8"/>
  <c r="C51" i="1" s="1"/>
  <c r="U41" i="8"/>
  <c r="V41" i="8" s="1"/>
  <c r="AP58" i="8" l="1"/>
  <c r="AQ58" i="8" s="1"/>
  <c r="AO59" i="8"/>
  <c r="AV62" i="8"/>
  <c r="AW62" i="8" s="1"/>
  <c r="AU63" i="8"/>
  <c r="BA62" i="8"/>
  <c r="BB61" i="8"/>
  <c r="BC61" i="8" s="1"/>
  <c r="AR62" i="8"/>
  <c r="AS61" i="8"/>
  <c r="AT61" i="8" s="1"/>
  <c r="AX65" i="8"/>
  <c r="AY64" i="8"/>
  <c r="AZ64" i="8" s="1"/>
  <c r="Q38" i="8"/>
  <c r="R37" i="8"/>
  <c r="S37" i="8" s="1"/>
  <c r="AM61" i="8"/>
  <c r="AN61" i="8" s="1"/>
  <c r="AL62" i="8"/>
  <c r="AG61" i="8"/>
  <c r="AH61" i="8" s="1"/>
  <c r="AF62" i="8"/>
  <c r="AJ61" i="8"/>
  <c r="AK61" i="8" s="1"/>
  <c r="AI62" i="8"/>
  <c r="AD42" i="8"/>
  <c r="AE42" i="8" s="1"/>
  <c r="AC43" i="8"/>
  <c r="AA42" i="8"/>
  <c r="AB42" i="8" s="1"/>
  <c r="Z43" i="8"/>
  <c r="W43" i="8"/>
  <c r="X42" i="8"/>
  <c r="Y42" i="8" s="1"/>
  <c r="U42" i="8"/>
  <c r="V42" i="8" s="1"/>
  <c r="T43" i="8"/>
  <c r="C52" i="1" s="1"/>
  <c r="BB62" i="8" l="1"/>
  <c r="BC62" i="8" s="1"/>
  <c r="BA63" i="8"/>
  <c r="AR63" i="8"/>
  <c r="AS62" i="8"/>
  <c r="AT62" i="8" s="1"/>
  <c r="AU64" i="8"/>
  <c r="AV63" i="8"/>
  <c r="AW63" i="8" s="1"/>
  <c r="AO60" i="8"/>
  <c r="AP59" i="8"/>
  <c r="AQ59" i="8" s="1"/>
  <c r="AY65" i="8"/>
  <c r="AZ65" i="8" s="1"/>
  <c r="AX66" i="8"/>
  <c r="R38" i="8"/>
  <c r="S38" i="8" s="1"/>
  <c r="Q39" i="8"/>
  <c r="AL63" i="8"/>
  <c r="AM62" i="8"/>
  <c r="AN62" i="8" s="1"/>
  <c r="AG62" i="8"/>
  <c r="AH62" i="8" s="1"/>
  <c r="AF63" i="8"/>
  <c r="AJ62" i="8"/>
  <c r="AK62" i="8" s="1"/>
  <c r="AI63" i="8"/>
  <c r="AC44" i="8"/>
  <c r="AD43" i="8"/>
  <c r="AE43" i="8" s="1"/>
  <c r="Z44" i="8"/>
  <c r="AA43" i="8"/>
  <c r="AB43" i="8" s="1"/>
  <c r="X43" i="8"/>
  <c r="Y43" i="8" s="1"/>
  <c r="W44" i="8"/>
  <c r="U43" i="8"/>
  <c r="V43" i="8" s="1"/>
  <c r="T44" i="8"/>
  <c r="C53" i="1" s="1"/>
  <c r="AO61" i="8" l="1"/>
  <c r="AP60" i="8"/>
  <c r="AQ60" i="8" s="1"/>
  <c r="AV64" i="8"/>
  <c r="AW64" i="8" s="1"/>
  <c r="AU65" i="8"/>
  <c r="BB63" i="8"/>
  <c r="BC63" i="8" s="1"/>
  <c r="BA64" i="8"/>
  <c r="AR64" i="8"/>
  <c r="AS63" i="8"/>
  <c r="AT63" i="8" s="1"/>
  <c r="AY66" i="8"/>
  <c r="AZ66" i="8" s="1"/>
  <c r="AX67" i="8"/>
  <c r="R39" i="8"/>
  <c r="S39" i="8" s="1"/>
  <c r="Q40" i="8"/>
  <c r="AM63" i="8"/>
  <c r="AN63" i="8" s="1"/>
  <c r="AL64" i="8"/>
  <c r="AF64" i="8"/>
  <c r="AG63" i="8"/>
  <c r="AH63" i="8" s="1"/>
  <c r="AJ63" i="8"/>
  <c r="AK63" i="8" s="1"/>
  <c r="AI64" i="8"/>
  <c r="AD44" i="8"/>
  <c r="AE44" i="8" s="1"/>
  <c r="AC45" i="8"/>
  <c r="Z45" i="8"/>
  <c r="AA44" i="8"/>
  <c r="AB44" i="8" s="1"/>
  <c r="W45" i="8"/>
  <c r="X44" i="8"/>
  <c r="Y44" i="8" s="1"/>
  <c r="U44" i="8"/>
  <c r="V44" i="8" s="1"/>
  <c r="T45" i="8"/>
  <c r="C54" i="1" s="1"/>
  <c r="AU66" i="8" l="1"/>
  <c r="AV65" i="8"/>
  <c r="AW65" i="8" s="1"/>
  <c r="AR65" i="8"/>
  <c r="AS64" i="8"/>
  <c r="AT64" i="8" s="1"/>
  <c r="BB64" i="8"/>
  <c r="BC64" i="8" s="1"/>
  <c r="BA65" i="8"/>
  <c r="AP61" i="8"/>
  <c r="AQ61" i="8" s="1"/>
  <c r="AO62" i="8"/>
  <c r="AX68" i="8"/>
  <c r="AY67" i="8"/>
  <c r="AZ67" i="8" s="1"/>
  <c r="Q41" i="8"/>
  <c r="R40" i="8"/>
  <c r="S40" i="8" s="1"/>
  <c r="AL65" i="8"/>
  <c r="AM64" i="8"/>
  <c r="AN64" i="8" s="1"/>
  <c r="AF65" i="8"/>
  <c r="AG64" i="8"/>
  <c r="AH64" i="8" s="1"/>
  <c r="AI65" i="8"/>
  <c r="AJ64" i="8"/>
  <c r="AK64" i="8" s="1"/>
  <c r="AD45" i="8"/>
  <c r="AE45" i="8" s="1"/>
  <c r="AC46" i="8"/>
  <c r="Z46" i="8"/>
  <c r="AA45" i="8"/>
  <c r="AB45" i="8" s="1"/>
  <c r="X45" i="8"/>
  <c r="Y45" i="8" s="1"/>
  <c r="W46" i="8"/>
  <c r="T46" i="8"/>
  <c r="U45" i="8"/>
  <c r="V45" i="8" s="1"/>
  <c r="C42" i="5"/>
  <c r="AP62" i="8" l="1"/>
  <c r="AQ62" i="8" s="1"/>
  <c r="AO63" i="8"/>
  <c r="BB65" i="8"/>
  <c r="BC65" i="8" s="1"/>
  <c r="BA66" i="8"/>
  <c r="AR66" i="8"/>
  <c r="AS65" i="8"/>
  <c r="AT65" i="8" s="1"/>
  <c r="AV66" i="8"/>
  <c r="AW66" i="8" s="1"/>
  <c r="AU67" i="8"/>
  <c r="AY68" i="8"/>
  <c r="AZ68" i="8" s="1"/>
  <c r="AX69" i="8"/>
  <c r="C43" i="5"/>
  <c r="C43" i="6" s="1"/>
  <c r="C55" i="1"/>
  <c r="C42" i="6"/>
  <c r="M42" i="5"/>
  <c r="N42" i="5" s="1"/>
  <c r="L42" i="5"/>
  <c r="M43" i="1"/>
  <c r="N43" i="1" s="1"/>
  <c r="L43" i="1"/>
  <c r="R41" i="8"/>
  <c r="S41" i="8" s="1"/>
  <c r="Q42" i="8"/>
  <c r="AL66" i="8"/>
  <c r="AM65" i="8"/>
  <c r="AN65" i="8" s="1"/>
  <c r="AF66" i="8"/>
  <c r="AG65" i="8"/>
  <c r="AH65" i="8" s="1"/>
  <c r="AJ65" i="8"/>
  <c r="AK65" i="8" s="1"/>
  <c r="AI66" i="8"/>
  <c r="AD46" i="8"/>
  <c r="AE46" i="8" s="1"/>
  <c r="AC47" i="8"/>
  <c r="AA46" i="8"/>
  <c r="AB46" i="8" s="1"/>
  <c r="Z47" i="8"/>
  <c r="X46" i="8"/>
  <c r="Y46" i="8" s="1"/>
  <c r="W47" i="8"/>
  <c r="L42" i="1"/>
  <c r="T47" i="8"/>
  <c r="U46" i="8"/>
  <c r="V46" i="8" s="1"/>
  <c r="AV67" i="8" l="1"/>
  <c r="AW67" i="8" s="1"/>
  <c r="AU68" i="8"/>
  <c r="AO64" i="8"/>
  <c r="AP63" i="8"/>
  <c r="AQ63" i="8" s="1"/>
  <c r="AR67" i="8"/>
  <c r="AS66" i="8"/>
  <c r="AT66" i="8" s="1"/>
  <c r="BB66" i="8"/>
  <c r="BC66" i="8" s="1"/>
  <c r="BA67" i="8"/>
  <c r="AY69" i="8"/>
  <c r="AZ69" i="8" s="1"/>
  <c r="AX70" i="8"/>
  <c r="L43" i="5"/>
  <c r="M43" i="5"/>
  <c r="N43" i="5" s="1"/>
  <c r="C44" i="5"/>
  <c r="L44" i="5" s="1"/>
  <c r="C56" i="1"/>
  <c r="M43" i="6"/>
  <c r="N43" i="6" s="1"/>
  <c r="C43" i="7"/>
  <c r="L43" i="6"/>
  <c r="C42" i="7"/>
  <c r="M42" i="6"/>
  <c r="N42" i="6" s="1"/>
  <c r="L42" i="6"/>
  <c r="M44" i="1"/>
  <c r="N44" i="1" s="1"/>
  <c r="L44" i="1"/>
  <c r="R42" i="8"/>
  <c r="S42" i="8" s="1"/>
  <c r="Q43" i="8"/>
  <c r="AM66" i="8"/>
  <c r="AN66" i="8" s="1"/>
  <c r="AL67" i="8"/>
  <c r="AF67" i="8"/>
  <c r="AG66" i="8"/>
  <c r="AH66" i="8" s="1"/>
  <c r="AI67" i="8"/>
  <c r="AJ66" i="8"/>
  <c r="AK66" i="8" s="1"/>
  <c r="AD47" i="8"/>
  <c r="AE47" i="8" s="1"/>
  <c r="AC48" i="8"/>
  <c r="Z48" i="8"/>
  <c r="AA47" i="8"/>
  <c r="AB47" i="8" s="1"/>
  <c r="W48" i="8"/>
  <c r="X47" i="8"/>
  <c r="Y47" i="8" s="1"/>
  <c r="T48" i="8"/>
  <c r="U47" i="8"/>
  <c r="V47" i="8" s="1"/>
  <c r="BB67" i="8" l="1"/>
  <c r="BC67" i="8" s="1"/>
  <c r="BA68" i="8"/>
  <c r="AP64" i="8"/>
  <c r="AQ64" i="8" s="1"/>
  <c r="AO65" i="8"/>
  <c r="AS67" i="8"/>
  <c r="AT67" i="8" s="1"/>
  <c r="AR68" i="8"/>
  <c r="AU69" i="8"/>
  <c r="AV68" i="8"/>
  <c r="AW68" i="8" s="1"/>
  <c r="AX71" i="8"/>
  <c r="AY70" i="8"/>
  <c r="AZ70" i="8" s="1"/>
  <c r="M44" i="5"/>
  <c r="N44" i="5" s="1"/>
  <c r="C44" i="6"/>
  <c r="M44" i="6" s="1"/>
  <c r="N44" i="6" s="1"/>
  <c r="C45" i="5"/>
  <c r="L45" i="5" s="1"/>
  <c r="C57" i="1"/>
  <c r="M43" i="7"/>
  <c r="N43" i="7" s="1"/>
  <c r="C43" i="19"/>
  <c r="L43" i="7"/>
  <c r="C42" i="19"/>
  <c r="M42" i="7"/>
  <c r="N42" i="7" s="1"/>
  <c r="L42" i="7"/>
  <c r="L45" i="1"/>
  <c r="M45" i="1"/>
  <c r="N45" i="1" s="1"/>
  <c r="Q44" i="8"/>
  <c r="R43" i="8"/>
  <c r="S43" i="8" s="1"/>
  <c r="AM67" i="8"/>
  <c r="AN67" i="8" s="1"/>
  <c r="AL68" i="8"/>
  <c r="AG67" i="8"/>
  <c r="AH67" i="8" s="1"/>
  <c r="AF68" i="8"/>
  <c r="AI68" i="8"/>
  <c r="AJ67" i="8"/>
  <c r="AK67" i="8" s="1"/>
  <c r="AC49" i="8"/>
  <c r="AD48" i="8"/>
  <c r="AE48" i="8" s="1"/>
  <c r="AA48" i="8"/>
  <c r="AB48" i="8" s="1"/>
  <c r="Z49" i="8"/>
  <c r="X48" i="8"/>
  <c r="Y48" i="8" s="1"/>
  <c r="W49" i="8"/>
  <c r="T49" i="8"/>
  <c r="C58" i="1" s="1"/>
  <c r="U48" i="8"/>
  <c r="V48" i="8" s="1"/>
  <c r="AS68" i="8" l="1"/>
  <c r="AT68" i="8" s="1"/>
  <c r="AR69" i="8"/>
  <c r="BB68" i="8"/>
  <c r="BC68" i="8" s="1"/>
  <c r="BA69" i="8"/>
  <c r="AU70" i="8"/>
  <c r="AV69" i="8"/>
  <c r="AW69" i="8" s="1"/>
  <c r="AP65" i="8"/>
  <c r="AQ65" i="8" s="1"/>
  <c r="AO66" i="8"/>
  <c r="AX72" i="8"/>
  <c r="AY71" i="8"/>
  <c r="AZ71" i="8" s="1"/>
  <c r="L44" i="6"/>
  <c r="C44" i="7"/>
  <c r="M44" i="7" s="1"/>
  <c r="N44" i="7" s="1"/>
  <c r="M45" i="5"/>
  <c r="N45" i="5" s="1"/>
  <c r="C45" i="6"/>
  <c r="C45" i="7" s="1"/>
  <c r="C46" i="5"/>
  <c r="M46" i="1"/>
  <c r="N46" i="1" s="1"/>
  <c r="L46" i="1"/>
  <c r="C42" i="20"/>
  <c r="M42" i="19"/>
  <c r="N42" i="19" s="1"/>
  <c r="L42" i="19"/>
  <c r="C43" i="20"/>
  <c r="M43" i="19"/>
  <c r="N43" i="19" s="1"/>
  <c r="L43" i="19"/>
  <c r="R44" i="8"/>
  <c r="S44" i="8" s="1"/>
  <c r="Q45" i="8"/>
  <c r="AM68" i="8"/>
  <c r="AN68" i="8" s="1"/>
  <c r="AL69" i="8"/>
  <c r="AF69" i="8"/>
  <c r="AG68" i="8"/>
  <c r="AH68" i="8" s="1"/>
  <c r="AJ68" i="8"/>
  <c r="AK68" i="8" s="1"/>
  <c r="AI69" i="8"/>
  <c r="AC50" i="8"/>
  <c r="AD49" i="8"/>
  <c r="AE49" i="8" s="1"/>
  <c r="Z50" i="8"/>
  <c r="AA49" i="8"/>
  <c r="AB49" i="8" s="1"/>
  <c r="X49" i="8"/>
  <c r="Y49" i="8" s="1"/>
  <c r="W50" i="8"/>
  <c r="U49" i="8"/>
  <c r="V49" i="8" s="1"/>
  <c r="T50" i="8"/>
  <c r="C59" i="1" s="1"/>
  <c r="AU71" i="8" l="1"/>
  <c r="AV70" i="8"/>
  <c r="AW70" i="8" s="1"/>
  <c r="AP66" i="8"/>
  <c r="AQ66" i="8" s="1"/>
  <c r="AO67" i="8"/>
  <c r="AS69" i="8"/>
  <c r="AT69" i="8" s="1"/>
  <c r="AR70" i="8"/>
  <c r="BA70" i="8"/>
  <c r="BB69" i="8"/>
  <c r="BC69" i="8" s="1"/>
  <c r="AX73" i="8"/>
  <c r="AY72" i="8"/>
  <c r="AZ72" i="8" s="1"/>
  <c r="L45" i="6"/>
  <c r="L44" i="7"/>
  <c r="C44" i="19"/>
  <c r="M44" i="19" s="1"/>
  <c r="N44" i="19" s="1"/>
  <c r="M45" i="6"/>
  <c r="N45" i="6" s="1"/>
  <c r="C47" i="5"/>
  <c r="L47" i="1"/>
  <c r="M47" i="1"/>
  <c r="N47" i="1" s="1"/>
  <c r="M46" i="5"/>
  <c r="N46" i="5" s="1"/>
  <c r="L46" i="5"/>
  <c r="C46" i="6"/>
  <c r="C42" i="21"/>
  <c r="M42" i="20"/>
  <c r="N42" i="20" s="1"/>
  <c r="L42" i="20"/>
  <c r="C45" i="19"/>
  <c r="M45" i="7"/>
  <c r="N45" i="7" s="1"/>
  <c r="L45" i="7"/>
  <c r="C43" i="21"/>
  <c r="L43" i="20"/>
  <c r="M43" i="20"/>
  <c r="N43" i="20" s="1"/>
  <c r="R45" i="8"/>
  <c r="S45" i="8" s="1"/>
  <c r="Q46" i="8"/>
  <c r="AL70" i="8"/>
  <c r="AM69" i="8"/>
  <c r="AN69" i="8" s="1"/>
  <c r="AG69" i="8"/>
  <c r="AH69" i="8" s="1"/>
  <c r="AF70" i="8"/>
  <c r="AI70" i="8"/>
  <c r="AJ69" i="8"/>
  <c r="AK69" i="8" s="1"/>
  <c r="AD50" i="8"/>
  <c r="AE50" i="8" s="1"/>
  <c r="AC51" i="8"/>
  <c r="Z51" i="8"/>
  <c r="AA50" i="8"/>
  <c r="AB50" i="8" s="1"/>
  <c r="W51" i="8"/>
  <c r="X50" i="8"/>
  <c r="Y50" i="8" s="1"/>
  <c r="U50" i="8"/>
  <c r="V50" i="8" s="1"/>
  <c r="T51" i="8"/>
  <c r="C60" i="1" s="1"/>
  <c r="AO68" i="8" l="1"/>
  <c r="AP67" i="8"/>
  <c r="AQ67" i="8" s="1"/>
  <c r="BA71" i="8"/>
  <c r="BB70" i="8"/>
  <c r="BC70" i="8" s="1"/>
  <c r="AV71" i="8"/>
  <c r="AW71" i="8" s="1"/>
  <c r="AU72" i="8"/>
  <c r="AS70" i="8"/>
  <c r="AT70" i="8" s="1"/>
  <c r="AR71" i="8"/>
  <c r="C44" i="20"/>
  <c r="M44" i="20" s="1"/>
  <c r="N44" i="20" s="1"/>
  <c r="AY73" i="8"/>
  <c r="AZ73" i="8" s="1"/>
  <c r="AX74" i="8"/>
  <c r="L44" i="19"/>
  <c r="M46" i="6"/>
  <c r="N46" i="6" s="1"/>
  <c r="L46" i="6"/>
  <c r="C46" i="7"/>
  <c r="C48" i="5"/>
  <c r="L48" i="1"/>
  <c r="M48" i="1"/>
  <c r="N48" i="1" s="1"/>
  <c r="C47" i="6"/>
  <c r="M47" i="5"/>
  <c r="N47" i="5" s="1"/>
  <c r="L47" i="5"/>
  <c r="M45" i="19"/>
  <c r="N45" i="19" s="1"/>
  <c r="C45" i="20"/>
  <c r="L45" i="19"/>
  <c r="C43" i="22"/>
  <c r="C43" i="27" s="1"/>
  <c r="C43" i="28" s="1"/>
  <c r="C43" i="29" s="1"/>
  <c r="C43" i="30" s="1"/>
  <c r="M43" i="21"/>
  <c r="N43" i="21" s="1"/>
  <c r="L43" i="21"/>
  <c r="C42" i="22"/>
  <c r="C42" i="27" s="1"/>
  <c r="C42" i="28" s="1"/>
  <c r="C42" i="29" s="1"/>
  <c r="C42" i="30" s="1"/>
  <c r="L42" i="21"/>
  <c r="M42" i="21"/>
  <c r="N42" i="21" s="1"/>
  <c r="R46" i="8"/>
  <c r="S46" i="8" s="1"/>
  <c r="Q47" i="8"/>
  <c r="AM70" i="8"/>
  <c r="AN70" i="8" s="1"/>
  <c r="AL71" i="8"/>
  <c r="AG70" i="8"/>
  <c r="AH70" i="8" s="1"/>
  <c r="AF71" i="8"/>
  <c r="AJ70" i="8"/>
  <c r="AK70" i="8" s="1"/>
  <c r="AI71" i="8"/>
  <c r="AD51" i="8"/>
  <c r="AE51" i="8" s="1"/>
  <c r="AC52" i="8"/>
  <c r="AA51" i="8"/>
  <c r="AB51" i="8" s="1"/>
  <c r="Z52" i="8"/>
  <c r="W52" i="8"/>
  <c r="X51" i="8"/>
  <c r="Y51" i="8" s="1"/>
  <c r="T52" i="8"/>
  <c r="C61" i="1" s="1"/>
  <c r="U51" i="8"/>
  <c r="V51" i="8" s="1"/>
  <c r="C44" i="21" l="1"/>
  <c r="M44" i="21" s="1"/>
  <c r="N44" i="21" s="1"/>
  <c r="BB71" i="8"/>
  <c r="BC71" i="8" s="1"/>
  <c r="BA72" i="8"/>
  <c r="AS71" i="8"/>
  <c r="AT71" i="8" s="1"/>
  <c r="AR72" i="8"/>
  <c r="L44" i="20"/>
  <c r="AU73" i="8"/>
  <c r="AV72" i="8"/>
  <c r="AW72" i="8" s="1"/>
  <c r="AP68" i="8"/>
  <c r="AQ68" i="8" s="1"/>
  <c r="AO69" i="8"/>
  <c r="AX75" i="8"/>
  <c r="AY74" i="8"/>
  <c r="AZ74" i="8" s="1"/>
  <c r="M42" i="27"/>
  <c r="N42" i="27" s="1"/>
  <c r="L42" i="27"/>
  <c r="M42" i="28"/>
  <c r="N42" i="28" s="1"/>
  <c r="L42" i="28"/>
  <c r="L42" i="30"/>
  <c r="M42" i="30"/>
  <c r="N42" i="30" s="1"/>
  <c r="L43" i="27"/>
  <c r="M43" i="27"/>
  <c r="N43" i="27" s="1"/>
  <c r="M42" i="29"/>
  <c r="N42" i="29" s="1"/>
  <c r="L42" i="29"/>
  <c r="L43" i="30"/>
  <c r="M43" i="30"/>
  <c r="N43" i="30" s="1"/>
  <c r="L43" i="28"/>
  <c r="M43" i="28"/>
  <c r="N43" i="28" s="1"/>
  <c r="M43" i="29"/>
  <c r="N43" i="29" s="1"/>
  <c r="L43" i="29"/>
  <c r="M47" i="6"/>
  <c r="N47" i="6" s="1"/>
  <c r="C47" i="7"/>
  <c r="L47" i="6"/>
  <c r="L46" i="7"/>
  <c r="C46" i="19"/>
  <c r="M46" i="7"/>
  <c r="N46" i="7" s="1"/>
  <c r="C49" i="5"/>
  <c r="L49" i="1"/>
  <c r="M49" i="1"/>
  <c r="N49" i="1" s="1"/>
  <c r="C48" i="6"/>
  <c r="M48" i="5"/>
  <c r="N48" i="5" s="1"/>
  <c r="L48" i="5"/>
  <c r="M42" i="22"/>
  <c r="N42" i="22" s="1"/>
  <c r="L42" i="22"/>
  <c r="M45" i="20"/>
  <c r="N45" i="20" s="1"/>
  <c r="C45" i="21"/>
  <c r="L45" i="20"/>
  <c r="M43" i="22"/>
  <c r="N43" i="22" s="1"/>
  <c r="L43" i="22"/>
  <c r="R47" i="8"/>
  <c r="S47" i="8" s="1"/>
  <c r="Q48" i="8"/>
  <c r="AL72" i="8"/>
  <c r="AM71" i="8"/>
  <c r="AN71" i="8" s="1"/>
  <c r="AG71" i="8"/>
  <c r="AH71" i="8" s="1"/>
  <c r="AF72" i="8"/>
  <c r="AJ71" i="8"/>
  <c r="AK71" i="8" s="1"/>
  <c r="AI72" i="8"/>
  <c r="AD52" i="8"/>
  <c r="AE52" i="8" s="1"/>
  <c r="AC53" i="8"/>
  <c r="AA52" i="8"/>
  <c r="AB52" i="8" s="1"/>
  <c r="Z53" i="8"/>
  <c r="X52" i="8"/>
  <c r="Y52" i="8" s="1"/>
  <c r="W53" i="8"/>
  <c r="U52" i="8"/>
  <c r="V52" i="8" s="1"/>
  <c r="T53" i="8"/>
  <c r="C62" i="1" s="1"/>
  <c r="C44" i="22" l="1"/>
  <c r="C44" i="27" s="1"/>
  <c r="C44" i="28" s="1"/>
  <c r="C44" i="29" s="1"/>
  <c r="C44" i="30" s="1"/>
  <c r="M44" i="30" s="1"/>
  <c r="N44" i="30" s="1"/>
  <c r="L44" i="21"/>
  <c r="AV73" i="8"/>
  <c r="AW73" i="8" s="1"/>
  <c r="AU74" i="8"/>
  <c r="AS72" i="8"/>
  <c r="AT72" i="8" s="1"/>
  <c r="AR73" i="8"/>
  <c r="BB72" i="8"/>
  <c r="BC72" i="8" s="1"/>
  <c r="BA73" i="8"/>
  <c r="AP69" i="8"/>
  <c r="AQ69" i="8" s="1"/>
  <c r="AO70" i="8"/>
  <c r="AX76" i="8"/>
  <c r="AY75" i="8"/>
  <c r="AZ75" i="8" s="1"/>
  <c r="L44" i="27"/>
  <c r="M44" i="28"/>
  <c r="N44" i="28" s="1"/>
  <c r="L44" i="28"/>
  <c r="M44" i="29"/>
  <c r="N44" i="29" s="1"/>
  <c r="C49" i="6"/>
  <c r="M49" i="5"/>
  <c r="N49" i="5" s="1"/>
  <c r="L49" i="5"/>
  <c r="M48" i="6"/>
  <c r="N48" i="6" s="1"/>
  <c r="L48" i="6"/>
  <c r="C48" i="7"/>
  <c r="C47" i="19"/>
  <c r="M47" i="7"/>
  <c r="N47" i="7" s="1"/>
  <c r="L47" i="7"/>
  <c r="L50" i="1"/>
  <c r="C50" i="5"/>
  <c r="M50" i="1"/>
  <c r="N50" i="1" s="1"/>
  <c r="L46" i="19"/>
  <c r="C46" i="20"/>
  <c r="M46" i="19"/>
  <c r="N46" i="19" s="1"/>
  <c r="C45" i="22"/>
  <c r="C45" i="27" s="1"/>
  <c r="C45" i="28" s="1"/>
  <c r="C45" i="29" s="1"/>
  <c r="C45" i="30" s="1"/>
  <c r="L45" i="21"/>
  <c r="M45" i="21"/>
  <c r="N45" i="21" s="1"/>
  <c r="R48" i="8"/>
  <c r="S48" i="8" s="1"/>
  <c r="Q49" i="8"/>
  <c r="AM72" i="8"/>
  <c r="AN72" i="8" s="1"/>
  <c r="AL73" i="8"/>
  <c r="AF73" i="8"/>
  <c r="AG72" i="8"/>
  <c r="AH72" i="8" s="1"/>
  <c r="AI73" i="8"/>
  <c r="AJ72" i="8"/>
  <c r="AK72" i="8" s="1"/>
  <c r="AD53" i="8"/>
  <c r="AE53" i="8" s="1"/>
  <c r="AC54" i="8"/>
  <c r="AA53" i="8"/>
  <c r="AB53" i="8" s="1"/>
  <c r="Z54" i="8"/>
  <c r="X53" i="8"/>
  <c r="Y53" i="8" s="1"/>
  <c r="W54" i="8"/>
  <c r="U53" i="8"/>
  <c r="V53" i="8" s="1"/>
  <c r="T54" i="8"/>
  <c r="L44" i="30" l="1"/>
  <c r="M44" i="27"/>
  <c r="N44" i="27" s="1"/>
  <c r="L44" i="22"/>
  <c r="M44" i="22"/>
  <c r="N44" i="22" s="1"/>
  <c r="L44" i="29"/>
  <c r="AS73" i="8"/>
  <c r="AT73" i="8" s="1"/>
  <c r="AR74" i="8"/>
  <c r="AP70" i="8"/>
  <c r="AQ70" i="8" s="1"/>
  <c r="AO71" i="8"/>
  <c r="AU75" i="8"/>
  <c r="AV74" i="8"/>
  <c r="AW74" i="8" s="1"/>
  <c r="BB73" i="8"/>
  <c r="BC73" i="8" s="1"/>
  <c r="BA74" i="8"/>
  <c r="AY76" i="8"/>
  <c r="AZ76" i="8" s="1"/>
  <c r="AX77" i="8"/>
  <c r="M45" i="30"/>
  <c r="N45" i="30" s="1"/>
  <c r="L45" i="30"/>
  <c r="L45" i="27"/>
  <c r="M45" i="27"/>
  <c r="N45" i="27" s="1"/>
  <c r="M45" i="28"/>
  <c r="N45" i="28" s="1"/>
  <c r="L45" i="28"/>
  <c r="M45" i="29"/>
  <c r="N45" i="29" s="1"/>
  <c r="L45" i="29"/>
  <c r="M50" i="5"/>
  <c r="N50" i="5" s="1"/>
  <c r="L50" i="5"/>
  <c r="C50" i="6"/>
  <c r="M47" i="19"/>
  <c r="N47" i="19" s="1"/>
  <c r="L47" i="19"/>
  <c r="C47" i="20"/>
  <c r="C51" i="5"/>
  <c r="L51" i="1"/>
  <c r="M51" i="1"/>
  <c r="N51" i="1" s="1"/>
  <c r="L46" i="20"/>
  <c r="C46" i="21"/>
  <c r="M46" i="20"/>
  <c r="N46" i="20" s="1"/>
  <c r="C48" i="19"/>
  <c r="M48" i="7"/>
  <c r="N48" i="7" s="1"/>
  <c r="L48" i="7"/>
  <c r="C49" i="7"/>
  <c r="M49" i="6"/>
  <c r="N49" i="6" s="1"/>
  <c r="L49" i="6"/>
  <c r="L45" i="22"/>
  <c r="M45" i="22"/>
  <c r="N45" i="22" s="1"/>
  <c r="Q50" i="8"/>
  <c r="R49" i="8"/>
  <c r="S49" i="8" s="1"/>
  <c r="AM73" i="8"/>
  <c r="AN73" i="8" s="1"/>
  <c r="AL74" i="8"/>
  <c r="AG73" i="8"/>
  <c r="AH73" i="8" s="1"/>
  <c r="AF74" i="8"/>
  <c r="AJ73" i="8"/>
  <c r="AK73" i="8" s="1"/>
  <c r="AI74" i="8"/>
  <c r="AC55" i="8"/>
  <c r="AD54" i="8"/>
  <c r="AE54" i="8" s="1"/>
  <c r="Z55" i="8"/>
  <c r="AA54" i="8"/>
  <c r="AB54" i="8" s="1"/>
  <c r="W55" i="8"/>
  <c r="X54" i="8"/>
  <c r="Y54" i="8" s="1"/>
  <c r="T55" i="8"/>
  <c r="U54" i="8"/>
  <c r="V54" i="8" s="1"/>
  <c r="BA75" i="8" l="1"/>
  <c r="BB74" i="8"/>
  <c r="BC74" i="8" s="1"/>
  <c r="AV75" i="8"/>
  <c r="AW75" i="8" s="1"/>
  <c r="AU76" i="8"/>
  <c r="AO72" i="8"/>
  <c r="AP71" i="8"/>
  <c r="AQ71" i="8" s="1"/>
  <c r="AR75" i="8"/>
  <c r="AS74" i="8"/>
  <c r="AT74" i="8" s="1"/>
  <c r="AY77" i="8"/>
  <c r="AZ77" i="8" s="1"/>
  <c r="AX78" i="8"/>
  <c r="M46" i="21"/>
  <c r="N46" i="21" s="1"/>
  <c r="C46" i="22"/>
  <c r="C46" i="27" s="1"/>
  <c r="C46" i="28" s="1"/>
  <c r="C46" i="29" s="1"/>
  <c r="C46" i="30" s="1"/>
  <c r="L46" i="21"/>
  <c r="C51" i="6"/>
  <c r="M51" i="5"/>
  <c r="N51" i="5" s="1"/>
  <c r="L51" i="5"/>
  <c r="C50" i="7"/>
  <c r="M50" i="6"/>
  <c r="N50" i="6" s="1"/>
  <c r="L50" i="6"/>
  <c r="L47" i="20"/>
  <c r="C47" i="21"/>
  <c r="M47" i="20"/>
  <c r="N47" i="20" s="1"/>
  <c r="C49" i="19"/>
  <c r="M49" i="7"/>
  <c r="N49" i="7" s="1"/>
  <c r="L49" i="7"/>
  <c r="C52" i="5"/>
  <c r="M52" i="1"/>
  <c r="N52" i="1" s="1"/>
  <c r="L52" i="1"/>
  <c r="C48" i="20"/>
  <c r="M48" i="19"/>
  <c r="N48" i="19" s="1"/>
  <c r="L48" i="19"/>
  <c r="R50" i="8"/>
  <c r="S50" i="8" s="1"/>
  <c r="Q51" i="8"/>
  <c r="AM74" i="8"/>
  <c r="AN74" i="8" s="1"/>
  <c r="AL75" i="8"/>
  <c r="AG74" i="8"/>
  <c r="AH74" i="8" s="1"/>
  <c r="AF75" i="8"/>
  <c r="AI75" i="8"/>
  <c r="AJ74" i="8"/>
  <c r="AK74" i="8" s="1"/>
  <c r="AC56" i="8"/>
  <c r="AD55" i="8"/>
  <c r="AE55" i="8" s="1"/>
  <c r="AA55" i="8"/>
  <c r="AB55" i="8" s="1"/>
  <c r="Z56" i="8"/>
  <c r="X55" i="8"/>
  <c r="Y55" i="8" s="1"/>
  <c r="W56" i="8"/>
  <c r="U55" i="8"/>
  <c r="V55" i="8" s="1"/>
  <c r="T56" i="8"/>
  <c r="C64" i="1"/>
  <c r="C64" i="5" s="1"/>
  <c r="C64" i="6" s="1"/>
  <c r="C64" i="7" s="1"/>
  <c r="C64" i="19" s="1"/>
  <c r="AS75" i="8" l="1"/>
  <c r="AT75" i="8" s="1"/>
  <c r="AR76" i="8"/>
  <c r="AU77" i="8"/>
  <c r="AV76" i="8"/>
  <c r="AW76" i="8" s="1"/>
  <c r="AP72" i="8"/>
  <c r="AQ72" i="8" s="1"/>
  <c r="AO73" i="8"/>
  <c r="BA76" i="8"/>
  <c r="BB75" i="8"/>
  <c r="BC75" i="8" s="1"/>
  <c r="AX79" i="8"/>
  <c r="AY78" i="8"/>
  <c r="AZ78" i="8" s="1"/>
  <c r="L46" i="27"/>
  <c r="M46" i="27"/>
  <c r="N46" i="27" s="1"/>
  <c r="L46" i="28"/>
  <c r="M46" i="28"/>
  <c r="N46" i="28" s="1"/>
  <c r="M46" i="29"/>
  <c r="N46" i="29" s="1"/>
  <c r="L46" i="29"/>
  <c r="M46" i="30"/>
  <c r="N46" i="30" s="1"/>
  <c r="L46" i="30"/>
  <c r="M51" i="6"/>
  <c r="N51" i="6" s="1"/>
  <c r="C51" i="7"/>
  <c r="L51" i="6"/>
  <c r="M50" i="7"/>
  <c r="N50" i="7" s="1"/>
  <c r="L50" i="7"/>
  <c r="C50" i="19"/>
  <c r="C52" i="6"/>
  <c r="M52" i="5"/>
  <c r="N52" i="5" s="1"/>
  <c r="L52" i="5"/>
  <c r="C48" i="21"/>
  <c r="M48" i="20"/>
  <c r="N48" i="20" s="1"/>
  <c r="L48" i="20"/>
  <c r="M47" i="21"/>
  <c r="N47" i="21" s="1"/>
  <c r="L47" i="21"/>
  <c r="C47" i="22"/>
  <c r="C47" i="27" s="1"/>
  <c r="C47" i="28" s="1"/>
  <c r="C47" i="29" s="1"/>
  <c r="C47" i="30" s="1"/>
  <c r="L46" i="22"/>
  <c r="M46" i="22"/>
  <c r="N46" i="22" s="1"/>
  <c r="L53" i="1"/>
  <c r="C53" i="5"/>
  <c r="M53" i="1"/>
  <c r="N53" i="1" s="1"/>
  <c r="C49" i="20"/>
  <c r="M49" i="19"/>
  <c r="N49" i="19" s="1"/>
  <c r="L49" i="19"/>
  <c r="R51" i="8"/>
  <c r="S51" i="8" s="1"/>
  <c r="Q52" i="8"/>
  <c r="AL76" i="8"/>
  <c r="AM75" i="8"/>
  <c r="AN75" i="8" s="1"/>
  <c r="AF76" i="8"/>
  <c r="AG75" i="8"/>
  <c r="AH75" i="8" s="1"/>
  <c r="AI76" i="8"/>
  <c r="AJ75" i="8"/>
  <c r="AK75" i="8" s="1"/>
  <c r="AD56" i="8"/>
  <c r="AE56" i="8" s="1"/>
  <c r="AC57" i="8"/>
  <c r="Z57" i="8"/>
  <c r="AA56" i="8"/>
  <c r="AB56" i="8" s="1"/>
  <c r="W57" i="8"/>
  <c r="X56" i="8"/>
  <c r="Y56" i="8" s="1"/>
  <c r="C64" i="20"/>
  <c r="L64" i="19"/>
  <c r="M64" i="19"/>
  <c r="N64" i="19" s="1"/>
  <c r="T57" i="8"/>
  <c r="U56" i="8"/>
  <c r="V56" i="8" s="1"/>
  <c r="C65" i="1"/>
  <c r="C65" i="5" s="1"/>
  <c r="C65" i="6" s="1"/>
  <c r="C65" i="7" s="1"/>
  <c r="C65" i="19" s="1"/>
  <c r="AO74" i="8" l="1"/>
  <c r="AP73" i="8"/>
  <c r="AQ73" i="8" s="1"/>
  <c r="BB76" i="8"/>
  <c r="BC76" i="8" s="1"/>
  <c r="BA77" i="8"/>
  <c r="AU78" i="8"/>
  <c r="AV77" i="8"/>
  <c r="AW77" i="8" s="1"/>
  <c r="AS76" i="8"/>
  <c r="AT76" i="8" s="1"/>
  <c r="AR77" i="8"/>
  <c r="AY79" i="8"/>
  <c r="AZ79" i="8" s="1"/>
  <c r="AX80" i="8"/>
  <c r="L47" i="30"/>
  <c r="M47" i="30"/>
  <c r="N47" i="30" s="1"/>
  <c r="L47" i="27"/>
  <c r="M47" i="27"/>
  <c r="N47" i="27" s="1"/>
  <c r="M47" i="28"/>
  <c r="N47" i="28" s="1"/>
  <c r="L47" i="28"/>
  <c r="M47" i="29"/>
  <c r="N47" i="29" s="1"/>
  <c r="L47" i="29"/>
  <c r="C53" i="6"/>
  <c r="M53" i="5"/>
  <c r="N53" i="5" s="1"/>
  <c r="L53" i="5"/>
  <c r="M47" i="22"/>
  <c r="N47" i="22" s="1"/>
  <c r="L47" i="22"/>
  <c r="L52" i="6"/>
  <c r="C52" i="7"/>
  <c r="M52" i="6"/>
  <c r="N52" i="6" s="1"/>
  <c r="L54" i="1"/>
  <c r="C54" i="5"/>
  <c r="M54" i="1"/>
  <c r="N54" i="1" s="1"/>
  <c r="C48" i="22"/>
  <c r="C48" i="27" s="1"/>
  <c r="C48" i="28" s="1"/>
  <c r="C48" i="29" s="1"/>
  <c r="C48" i="30" s="1"/>
  <c r="M48" i="21"/>
  <c r="N48" i="21" s="1"/>
  <c r="L48" i="21"/>
  <c r="C50" i="20"/>
  <c r="L50" i="19"/>
  <c r="M50" i="19"/>
  <c r="N50" i="19" s="1"/>
  <c r="C51" i="19"/>
  <c r="M51" i="7"/>
  <c r="N51" i="7" s="1"/>
  <c r="L51" i="7"/>
  <c r="L49" i="20"/>
  <c r="M49" i="20"/>
  <c r="N49" i="20" s="1"/>
  <c r="C49" i="21"/>
  <c r="R52" i="8"/>
  <c r="S52" i="8" s="1"/>
  <c r="Q53" i="8"/>
  <c r="AL77" i="8"/>
  <c r="AM76" i="8"/>
  <c r="AN76" i="8" s="1"/>
  <c r="AG76" i="8"/>
  <c r="AH76" i="8" s="1"/>
  <c r="AF77" i="8"/>
  <c r="AJ76" i="8"/>
  <c r="AK76" i="8" s="1"/>
  <c r="AI77" i="8"/>
  <c r="AD57" i="8"/>
  <c r="AE57" i="8" s="1"/>
  <c r="AC58" i="8"/>
  <c r="AA57" i="8"/>
  <c r="AB57" i="8" s="1"/>
  <c r="Z58" i="8"/>
  <c r="W58" i="8"/>
  <c r="X57" i="8"/>
  <c r="Y57" i="8" s="1"/>
  <c r="T58" i="8"/>
  <c r="U57" i="8"/>
  <c r="V57" i="8" s="1"/>
  <c r="C66" i="1"/>
  <c r="C66" i="5" s="1"/>
  <c r="C66" i="6" s="1"/>
  <c r="C66" i="7" s="1"/>
  <c r="C66" i="19" s="1"/>
  <c r="C64" i="21"/>
  <c r="L64" i="20"/>
  <c r="M64" i="20"/>
  <c r="N64" i="20" s="1"/>
  <c r="C65" i="20"/>
  <c r="M65" i="19"/>
  <c r="N65" i="19" s="1"/>
  <c r="L65" i="19"/>
  <c r="AR78" i="8" l="1"/>
  <c r="AS77" i="8"/>
  <c r="AT77" i="8" s="1"/>
  <c r="AV78" i="8"/>
  <c r="AW78" i="8" s="1"/>
  <c r="AU79" i="8"/>
  <c r="BA78" i="8"/>
  <c r="BB77" i="8"/>
  <c r="BC77" i="8" s="1"/>
  <c r="AO75" i="8"/>
  <c r="AP74" i="8"/>
  <c r="AQ74" i="8" s="1"/>
  <c r="AX81" i="8"/>
  <c r="AY80" i="8"/>
  <c r="AZ80" i="8" s="1"/>
  <c r="M48" i="27"/>
  <c r="N48" i="27" s="1"/>
  <c r="L48" i="27"/>
  <c r="L48" i="29"/>
  <c r="M48" i="29"/>
  <c r="N48" i="29" s="1"/>
  <c r="M48" i="30"/>
  <c r="N48" i="30" s="1"/>
  <c r="L48" i="30"/>
  <c r="L48" i="28"/>
  <c r="M48" i="28"/>
  <c r="N48" i="28" s="1"/>
  <c r="C55" i="5"/>
  <c r="L55" i="1"/>
  <c r="M55" i="1"/>
  <c r="N55" i="1" s="1"/>
  <c r="M48" i="22"/>
  <c r="N48" i="22" s="1"/>
  <c r="L48" i="22"/>
  <c r="M49" i="21"/>
  <c r="N49" i="21" s="1"/>
  <c r="L49" i="21"/>
  <c r="C49" i="22"/>
  <c r="C49" i="27" s="1"/>
  <c r="C49" i="28" s="1"/>
  <c r="C49" i="29" s="1"/>
  <c r="C49" i="30" s="1"/>
  <c r="C50" i="21"/>
  <c r="M50" i="20"/>
  <c r="N50" i="20" s="1"/>
  <c r="L50" i="20"/>
  <c r="C52" i="19"/>
  <c r="M52" i="7"/>
  <c r="N52" i="7" s="1"/>
  <c r="L52" i="7"/>
  <c r="M51" i="19"/>
  <c r="N51" i="19" s="1"/>
  <c r="L51" i="19"/>
  <c r="C51" i="20"/>
  <c r="C54" i="6"/>
  <c r="M54" i="5"/>
  <c r="N54" i="5" s="1"/>
  <c r="L54" i="5"/>
  <c r="M53" i="6"/>
  <c r="N53" i="6" s="1"/>
  <c r="L53" i="6"/>
  <c r="C53" i="7"/>
  <c r="R53" i="8"/>
  <c r="S53" i="8" s="1"/>
  <c r="Q54" i="8"/>
  <c r="AM77" i="8"/>
  <c r="AN77" i="8" s="1"/>
  <c r="AL78" i="8"/>
  <c r="AF78" i="8"/>
  <c r="AG77" i="8"/>
  <c r="AH77" i="8" s="1"/>
  <c r="AI78" i="8"/>
  <c r="AJ77" i="8"/>
  <c r="AK77" i="8" s="1"/>
  <c r="AC59" i="8"/>
  <c r="AD58" i="8"/>
  <c r="AE58" i="8" s="1"/>
  <c r="AA58" i="8"/>
  <c r="AB58" i="8" s="1"/>
  <c r="Z59" i="8"/>
  <c r="W59" i="8"/>
  <c r="X58" i="8"/>
  <c r="Y58" i="8" s="1"/>
  <c r="C66" i="20"/>
  <c r="L66" i="19"/>
  <c r="M66" i="19"/>
  <c r="N66" i="19" s="1"/>
  <c r="C64" i="22"/>
  <c r="C64" i="27" s="1"/>
  <c r="C64" i="28" s="1"/>
  <c r="C64" i="29" s="1"/>
  <c r="C64" i="30" s="1"/>
  <c r="L64" i="21"/>
  <c r="M64" i="21"/>
  <c r="N64" i="21" s="1"/>
  <c r="C65" i="21"/>
  <c r="L65" i="20"/>
  <c r="M65" i="20"/>
  <c r="N65" i="20" s="1"/>
  <c r="C67" i="1"/>
  <c r="C67" i="5" s="1"/>
  <c r="C67" i="6" s="1"/>
  <c r="C67" i="7" s="1"/>
  <c r="C67" i="19" s="1"/>
  <c r="U58" i="8"/>
  <c r="V58" i="8" s="1"/>
  <c r="T59" i="8"/>
  <c r="BA79" i="8" l="1"/>
  <c r="BB78" i="8"/>
  <c r="BC78" i="8" s="1"/>
  <c r="AV79" i="8"/>
  <c r="AW79" i="8" s="1"/>
  <c r="AU80" i="8"/>
  <c r="AO76" i="8"/>
  <c r="AP75" i="8"/>
  <c r="AQ75" i="8" s="1"/>
  <c r="AS78" i="8"/>
  <c r="AT78" i="8" s="1"/>
  <c r="AR79" i="8"/>
  <c r="AX82" i="8"/>
  <c r="AY81" i="8"/>
  <c r="AZ81" i="8" s="1"/>
  <c r="L49" i="27"/>
  <c r="M49" i="27"/>
  <c r="N49" i="27" s="1"/>
  <c r="L49" i="30"/>
  <c r="M49" i="30"/>
  <c r="N49" i="30" s="1"/>
  <c r="M64" i="30"/>
  <c r="N64" i="30" s="1"/>
  <c r="L64" i="30"/>
  <c r="M49" i="29"/>
  <c r="N49" i="29" s="1"/>
  <c r="L49" i="29"/>
  <c r="L64" i="28"/>
  <c r="M64" i="28"/>
  <c r="N64" i="28" s="1"/>
  <c r="L64" i="29"/>
  <c r="M64" i="29"/>
  <c r="N64" i="29" s="1"/>
  <c r="L49" i="28"/>
  <c r="M49" i="28"/>
  <c r="N49" i="28" s="1"/>
  <c r="M64" i="27"/>
  <c r="N64" i="27" s="1"/>
  <c r="L64" i="27"/>
  <c r="M52" i="19"/>
  <c r="N52" i="19" s="1"/>
  <c r="L52" i="19"/>
  <c r="C52" i="20"/>
  <c r="C53" i="19"/>
  <c r="M53" i="7"/>
  <c r="N53" i="7" s="1"/>
  <c r="L53" i="7"/>
  <c r="M49" i="22"/>
  <c r="N49" i="22" s="1"/>
  <c r="L49" i="22"/>
  <c r="C56" i="5"/>
  <c r="L56" i="1"/>
  <c r="M56" i="1"/>
  <c r="N56" i="1" s="1"/>
  <c r="C54" i="7"/>
  <c r="M54" i="6"/>
  <c r="N54" i="6" s="1"/>
  <c r="L54" i="6"/>
  <c r="L51" i="20"/>
  <c r="M51" i="20"/>
  <c r="N51" i="20" s="1"/>
  <c r="C51" i="21"/>
  <c r="C50" i="22"/>
  <c r="C50" i="27" s="1"/>
  <c r="C50" i="28" s="1"/>
  <c r="C50" i="29" s="1"/>
  <c r="C50" i="30" s="1"/>
  <c r="M50" i="21"/>
  <c r="N50" i="21" s="1"/>
  <c r="L50" i="21"/>
  <c r="C55" i="6"/>
  <c r="M55" i="5"/>
  <c r="N55" i="5" s="1"/>
  <c r="L55" i="5"/>
  <c r="Q55" i="8"/>
  <c r="R54" i="8"/>
  <c r="S54" i="8" s="1"/>
  <c r="AM78" i="8"/>
  <c r="AN78" i="8" s="1"/>
  <c r="AL79" i="8"/>
  <c r="AF79" i="8"/>
  <c r="AG78" i="8"/>
  <c r="AH78" i="8" s="1"/>
  <c r="AI79" i="8"/>
  <c r="AJ78" i="8"/>
  <c r="AK78" i="8" s="1"/>
  <c r="AD59" i="8"/>
  <c r="AE59" i="8" s="1"/>
  <c r="AC60" i="8"/>
  <c r="AA59" i="8"/>
  <c r="AB59" i="8" s="1"/>
  <c r="Z60" i="8"/>
  <c r="X59" i="8"/>
  <c r="Y59" i="8" s="1"/>
  <c r="W60" i="8"/>
  <c r="C68" i="1"/>
  <c r="C68" i="5" s="1"/>
  <c r="C68" i="6" s="1"/>
  <c r="C68" i="7" s="1"/>
  <c r="C68" i="19" s="1"/>
  <c r="U59" i="8"/>
  <c r="V59" i="8" s="1"/>
  <c r="T60" i="8"/>
  <c r="C65" i="22"/>
  <c r="C65" i="27" s="1"/>
  <c r="C65" i="28" s="1"/>
  <c r="C65" i="29" s="1"/>
  <c r="C65" i="30" s="1"/>
  <c r="M65" i="21"/>
  <c r="N65" i="21" s="1"/>
  <c r="L65" i="21"/>
  <c r="C67" i="20"/>
  <c r="L67" i="19"/>
  <c r="M67" i="19"/>
  <c r="N67" i="19" s="1"/>
  <c r="C66" i="21"/>
  <c r="L66" i="20"/>
  <c r="M66" i="20"/>
  <c r="N66" i="20" s="1"/>
  <c r="L64" i="22"/>
  <c r="M64" i="22"/>
  <c r="N64" i="22" s="1"/>
  <c r="AP76" i="8" l="1"/>
  <c r="AQ76" i="8" s="1"/>
  <c r="AO77" i="8"/>
  <c r="AU81" i="8"/>
  <c r="AV80" i="8"/>
  <c r="AW80" i="8" s="1"/>
  <c r="AR80" i="8"/>
  <c r="AS79" i="8"/>
  <c r="AT79" i="8" s="1"/>
  <c r="BB79" i="8"/>
  <c r="BC79" i="8" s="1"/>
  <c r="BA80" i="8"/>
  <c r="AY82" i="8"/>
  <c r="AZ82" i="8" s="1"/>
  <c r="AX83" i="8"/>
  <c r="L50" i="28"/>
  <c r="M50" i="28"/>
  <c r="N50" i="28" s="1"/>
  <c r="M50" i="27"/>
  <c r="N50" i="27" s="1"/>
  <c r="L50" i="27"/>
  <c r="M65" i="27"/>
  <c r="N65" i="27" s="1"/>
  <c r="L65" i="27"/>
  <c r="L65" i="29"/>
  <c r="M65" i="29"/>
  <c r="N65" i="29" s="1"/>
  <c r="M65" i="30"/>
  <c r="N65" i="30" s="1"/>
  <c r="L65" i="30"/>
  <c r="M50" i="29"/>
  <c r="N50" i="29" s="1"/>
  <c r="L50" i="29"/>
  <c r="L50" i="30"/>
  <c r="M50" i="30"/>
  <c r="N50" i="30" s="1"/>
  <c r="L65" i="28"/>
  <c r="M65" i="28"/>
  <c r="N65" i="28" s="1"/>
  <c r="C57" i="5"/>
  <c r="L57" i="1"/>
  <c r="M57" i="1"/>
  <c r="N57" i="1" s="1"/>
  <c r="C52" i="21"/>
  <c r="M52" i="20"/>
  <c r="N52" i="20" s="1"/>
  <c r="L52" i="20"/>
  <c r="C54" i="19"/>
  <c r="M54" i="7"/>
  <c r="N54" i="7" s="1"/>
  <c r="L54" i="7"/>
  <c r="C53" i="20"/>
  <c r="M53" i="19"/>
  <c r="N53" i="19" s="1"/>
  <c r="L53" i="19"/>
  <c r="M50" i="22"/>
  <c r="N50" i="22" s="1"/>
  <c r="L50" i="22"/>
  <c r="C55" i="7"/>
  <c r="L55" i="6"/>
  <c r="M55" i="6"/>
  <c r="N55" i="6" s="1"/>
  <c r="C51" i="22"/>
  <c r="C51" i="27" s="1"/>
  <c r="C51" i="28" s="1"/>
  <c r="C51" i="29" s="1"/>
  <c r="C51" i="30" s="1"/>
  <c r="M51" i="21"/>
  <c r="N51" i="21" s="1"/>
  <c r="L51" i="21"/>
  <c r="C56" i="6"/>
  <c r="M56" i="5"/>
  <c r="N56" i="5" s="1"/>
  <c r="L56" i="5"/>
  <c r="R55" i="8"/>
  <c r="S55" i="8" s="1"/>
  <c r="Q56" i="8"/>
  <c r="AM79" i="8"/>
  <c r="AN79" i="8" s="1"/>
  <c r="AL80" i="8"/>
  <c r="AF80" i="8"/>
  <c r="AG79" i="8"/>
  <c r="AH79" i="8" s="1"/>
  <c r="AI80" i="8"/>
  <c r="AJ79" i="8"/>
  <c r="AK79" i="8" s="1"/>
  <c r="AC61" i="8"/>
  <c r="AD60" i="8"/>
  <c r="AE60" i="8" s="1"/>
  <c r="AA60" i="8"/>
  <c r="AB60" i="8" s="1"/>
  <c r="Z61" i="8"/>
  <c r="W61" i="8"/>
  <c r="X60" i="8"/>
  <c r="Y60" i="8" s="1"/>
  <c r="L65" i="22"/>
  <c r="M65" i="22"/>
  <c r="N65" i="22" s="1"/>
  <c r="C66" i="22"/>
  <c r="C66" i="27" s="1"/>
  <c r="C66" i="28" s="1"/>
  <c r="C66" i="29" s="1"/>
  <c r="C66" i="30" s="1"/>
  <c r="M66" i="21"/>
  <c r="N66" i="21" s="1"/>
  <c r="L66" i="21"/>
  <c r="C67" i="21"/>
  <c r="M67" i="20"/>
  <c r="N67" i="20" s="1"/>
  <c r="L67" i="20"/>
  <c r="C69" i="1"/>
  <c r="C69" i="5" s="1"/>
  <c r="C69" i="6" s="1"/>
  <c r="C69" i="7" s="1"/>
  <c r="C69" i="19" s="1"/>
  <c r="U60" i="8"/>
  <c r="V60" i="8" s="1"/>
  <c r="T61" i="8"/>
  <c r="C68" i="20"/>
  <c r="L68" i="19"/>
  <c r="M68" i="19"/>
  <c r="N68" i="19" s="1"/>
  <c r="AS80" i="8" l="1"/>
  <c r="AT80" i="8" s="1"/>
  <c r="AR81" i="8"/>
  <c r="AU82" i="8"/>
  <c r="AV81" i="8"/>
  <c r="AW81" i="8" s="1"/>
  <c r="BA81" i="8"/>
  <c r="BB80" i="8"/>
  <c r="BC80" i="8" s="1"/>
  <c r="AP77" i="8"/>
  <c r="AQ77" i="8" s="1"/>
  <c r="AO78" i="8"/>
  <c r="AX84" i="8"/>
  <c r="AY83" i="8"/>
  <c r="AZ83" i="8" s="1"/>
  <c r="L66" i="28"/>
  <c r="M66" i="28"/>
  <c r="N66" i="28" s="1"/>
  <c r="L66" i="27"/>
  <c r="M66" i="27"/>
  <c r="N66" i="27" s="1"/>
  <c r="L51" i="27"/>
  <c r="M51" i="27"/>
  <c r="N51" i="27" s="1"/>
  <c r="M66" i="29"/>
  <c r="N66" i="29" s="1"/>
  <c r="L66" i="29"/>
  <c r="L66" i="30"/>
  <c r="M66" i="30"/>
  <c r="N66" i="30" s="1"/>
  <c r="L51" i="30"/>
  <c r="M51" i="30"/>
  <c r="N51" i="30" s="1"/>
  <c r="M51" i="28"/>
  <c r="N51" i="28" s="1"/>
  <c r="L51" i="28"/>
  <c r="L51" i="29"/>
  <c r="M51" i="29"/>
  <c r="N51" i="29" s="1"/>
  <c r="C52" i="22"/>
  <c r="C52" i="27" s="1"/>
  <c r="C52" i="28" s="1"/>
  <c r="C52" i="29" s="1"/>
  <c r="C52" i="30" s="1"/>
  <c r="M52" i="21"/>
  <c r="N52" i="21" s="1"/>
  <c r="L52" i="21"/>
  <c r="L51" i="22"/>
  <c r="M51" i="22"/>
  <c r="N51" i="22" s="1"/>
  <c r="C53" i="21"/>
  <c r="L53" i="20"/>
  <c r="M53" i="20"/>
  <c r="N53" i="20" s="1"/>
  <c r="L58" i="1"/>
  <c r="M58" i="1"/>
  <c r="N58" i="1" s="1"/>
  <c r="C58" i="5"/>
  <c r="C55" i="19"/>
  <c r="M55" i="7"/>
  <c r="N55" i="7" s="1"/>
  <c r="L55" i="7"/>
  <c r="C54" i="20"/>
  <c r="M54" i="19"/>
  <c r="N54" i="19" s="1"/>
  <c r="L54" i="19"/>
  <c r="L56" i="6"/>
  <c r="C56" i="7"/>
  <c r="M56" i="6"/>
  <c r="N56" i="6" s="1"/>
  <c r="C57" i="6"/>
  <c r="M57" i="5"/>
  <c r="N57" i="5" s="1"/>
  <c r="L57" i="5"/>
  <c r="R56" i="8"/>
  <c r="S56" i="8" s="1"/>
  <c r="Q57" i="8"/>
  <c r="AM80" i="8"/>
  <c r="AN80" i="8" s="1"/>
  <c r="AL81" i="8"/>
  <c r="AG80" i="8"/>
  <c r="AH80" i="8" s="1"/>
  <c r="AF81" i="8"/>
  <c r="AI81" i="8"/>
  <c r="AJ80" i="8"/>
  <c r="AK80" i="8" s="1"/>
  <c r="AC62" i="8"/>
  <c r="AD61" i="8"/>
  <c r="AE61" i="8" s="1"/>
  <c r="Z62" i="8"/>
  <c r="AA61" i="8"/>
  <c r="AB61" i="8" s="1"/>
  <c r="W62" i="8"/>
  <c r="X61" i="8"/>
  <c r="Y61" i="8" s="1"/>
  <c r="C67" i="22"/>
  <c r="C67" i="27" s="1"/>
  <c r="C67" i="28" s="1"/>
  <c r="C67" i="29" s="1"/>
  <c r="C67" i="30" s="1"/>
  <c r="M67" i="21"/>
  <c r="N67" i="21" s="1"/>
  <c r="L67" i="21"/>
  <c r="M66" i="22"/>
  <c r="N66" i="22" s="1"/>
  <c r="L66" i="22"/>
  <c r="C68" i="21"/>
  <c r="L68" i="20"/>
  <c r="M68" i="20"/>
  <c r="N68" i="20" s="1"/>
  <c r="C70" i="1"/>
  <c r="C70" i="5" s="1"/>
  <c r="C70" i="6" s="1"/>
  <c r="C70" i="7" s="1"/>
  <c r="C70" i="19" s="1"/>
  <c r="T62" i="8"/>
  <c r="U61" i="8"/>
  <c r="V61" i="8" s="1"/>
  <c r="C69" i="20"/>
  <c r="L69" i="19"/>
  <c r="M69" i="19"/>
  <c r="N69" i="19" s="1"/>
  <c r="BA82" i="8" l="1"/>
  <c r="BB81" i="8"/>
  <c r="BC81" i="8" s="1"/>
  <c r="AV82" i="8"/>
  <c r="AW82" i="8" s="1"/>
  <c r="AU83" i="8"/>
  <c r="AS81" i="8"/>
  <c r="AT81" i="8" s="1"/>
  <c r="AR82" i="8"/>
  <c r="AP78" i="8"/>
  <c r="AQ78" i="8" s="1"/>
  <c r="AO79" i="8"/>
  <c r="AX85" i="8"/>
  <c r="AY84" i="8"/>
  <c r="AZ84" i="8" s="1"/>
  <c r="L52" i="30"/>
  <c r="M52" i="30"/>
  <c r="N52" i="30" s="1"/>
  <c r="L67" i="27"/>
  <c r="M67" i="27"/>
  <c r="N67" i="27" s="1"/>
  <c r="M52" i="29"/>
  <c r="N52" i="29" s="1"/>
  <c r="L52" i="29"/>
  <c r="M52" i="27"/>
  <c r="N52" i="27" s="1"/>
  <c r="L52" i="27"/>
  <c r="L52" i="28"/>
  <c r="M52" i="28"/>
  <c r="N52" i="28" s="1"/>
  <c r="L67" i="29"/>
  <c r="M67" i="29"/>
  <c r="N67" i="29" s="1"/>
  <c r="L67" i="30"/>
  <c r="M67" i="30"/>
  <c r="N67" i="30" s="1"/>
  <c r="M67" i="28"/>
  <c r="N67" i="28" s="1"/>
  <c r="L67" i="28"/>
  <c r="M55" i="19"/>
  <c r="N55" i="19" s="1"/>
  <c r="L55" i="19"/>
  <c r="C55" i="20"/>
  <c r="M56" i="7"/>
  <c r="N56" i="7" s="1"/>
  <c r="L56" i="7"/>
  <c r="C56" i="19"/>
  <c r="C54" i="21"/>
  <c r="L54" i="20"/>
  <c r="M54" i="20"/>
  <c r="N54" i="20" s="1"/>
  <c r="M58" i="5"/>
  <c r="N58" i="5" s="1"/>
  <c r="L58" i="5"/>
  <c r="C58" i="6"/>
  <c r="C59" i="5"/>
  <c r="L59" i="1"/>
  <c r="M59" i="1"/>
  <c r="N59" i="1" s="1"/>
  <c r="C53" i="22"/>
  <c r="C53" i="27" s="1"/>
  <c r="C53" i="28" s="1"/>
  <c r="C53" i="29" s="1"/>
  <c r="C53" i="30" s="1"/>
  <c r="M53" i="21"/>
  <c r="N53" i="21" s="1"/>
  <c r="L53" i="21"/>
  <c r="C57" i="7"/>
  <c r="M57" i="6"/>
  <c r="N57" i="6" s="1"/>
  <c r="L57" i="6"/>
  <c r="M52" i="22"/>
  <c r="N52" i="22" s="1"/>
  <c r="L52" i="22"/>
  <c r="R57" i="8"/>
  <c r="S57" i="8" s="1"/>
  <c r="Q58" i="8"/>
  <c r="AL82" i="8"/>
  <c r="AM81" i="8"/>
  <c r="AN81" i="8" s="1"/>
  <c r="AF82" i="8"/>
  <c r="AG81" i="8"/>
  <c r="AH81" i="8" s="1"/>
  <c r="AI82" i="8"/>
  <c r="AJ81" i="8"/>
  <c r="AK81" i="8" s="1"/>
  <c r="AC63" i="8"/>
  <c r="AD62" i="8"/>
  <c r="AE62" i="8" s="1"/>
  <c r="Z63" i="8"/>
  <c r="AA62" i="8"/>
  <c r="AB62" i="8" s="1"/>
  <c r="W63" i="8"/>
  <c r="X62" i="8"/>
  <c r="Y62" i="8" s="1"/>
  <c r="C71" i="1"/>
  <c r="C71" i="5" s="1"/>
  <c r="C71" i="6" s="1"/>
  <c r="C71" i="7" s="1"/>
  <c r="C71" i="19" s="1"/>
  <c r="U62" i="8"/>
  <c r="V62" i="8" s="1"/>
  <c r="T63" i="8"/>
  <c r="C70" i="20"/>
  <c r="M70" i="19"/>
  <c r="N70" i="19" s="1"/>
  <c r="L70" i="19"/>
  <c r="C68" i="22"/>
  <c r="C68" i="27" s="1"/>
  <c r="C68" i="28" s="1"/>
  <c r="C68" i="29" s="1"/>
  <c r="C68" i="30" s="1"/>
  <c r="M68" i="21"/>
  <c r="N68" i="21" s="1"/>
  <c r="L68" i="21"/>
  <c r="C69" i="21"/>
  <c r="L69" i="20"/>
  <c r="M69" i="20"/>
  <c r="N69" i="20" s="1"/>
  <c r="M67" i="22"/>
  <c r="N67" i="22" s="1"/>
  <c r="L67" i="22"/>
  <c r="AR83" i="8" l="1"/>
  <c r="AS82" i="8"/>
  <c r="AT82" i="8" s="1"/>
  <c r="AV83" i="8"/>
  <c r="AW83" i="8" s="1"/>
  <c r="AU84" i="8"/>
  <c r="AP79" i="8"/>
  <c r="AQ79" i="8" s="1"/>
  <c r="AO80" i="8"/>
  <c r="BA83" i="8"/>
  <c r="BB82" i="8"/>
  <c r="BC82" i="8" s="1"/>
  <c r="AX86" i="8"/>
  <c r="AY85" i="8"/>
  <c r="AZ85" i="8" s="1"/>
  <c r="M68" i="29"/>
  <c r="N68" i="29" s="1"/>
  <c r="L68" i="29"/>
  <c r="L68" i="27"/>
  <c r="M68" i="27"/>
  <c r="N68" i="27" s="1"/>
  <c r="M68" i="30"/>
  <c r="N68" i="30" s="1"/>
  <c r="L68" i="30"/>
  <c r="M68" i="28"/>
  <c r="N68" i="28" s="1"/>
  <c r="L68" i="28"/>
  <c r="L53" i="30"/>
  <c r="M53" i="30"/>
  <c r="N53" i="30" s="1"/>
  <c r="M53" i="29"/>
  <c r="N53" i="29" s="1"/>
  <c r="L53" i="29"/>
  <c r="L53" i="28"/>
  <c r="M53" i="28"/>
  <c r="N53" i="28" s="1"/>
  <c r="M53" i="27"/>
  <c r="N53" i="27" s="1"/>
  <c r="L53" i="27"/>
  <c r="C58" i="7"/>
  <c r="M58" i="6"/>
  <c r="N58" i="6" s="1"/>
  <c r="L58" i="6"/>
  <c r="C57" i="19"/>
  <c r="L57" i="7"/>
  <c r="M57" i="7"/>
  <c r="N57" i="7" s="1"/>
  <c r="C54" i="22"/>
  <c r="C54" i="27" s="1"/>
  <c r="C54" i="28" s="1"/>
  <c r="C54" i="29" s="1"/>
  <c r="C54" i="30" s="1"/>
  <c r="M54" i="21"/>
  <c r="N54" i="21" s="1"/>
  <c r="L54" i="21"/>
  <c r="L55" i="20"/>
  <c r="M55" i="20"/>
  <c r="N55" i="20" s="1"/>
  <c r="C55" i="21"/>
  <c r="M53" i="22"/>
  <c r="N53" i="22" s="1"/>
  <c r="L53" i="22"/>
  <c r="C60" i="5"/>
  <c r="L60" i="1"/>
  <c r="M60" i="1"/>
  <c r="N60" i="1" s="1"/>
  <c r="C56" i="20"/>
  <c r="L56" i="19"/>
  <c r="M56" i="19"/>
  <c r="N56" i="19" s="1"/>
  <c r="C59" i="6"/>
  <c r="M59" i="5"/>
  <c r="N59" i="5" s="1"/>
  <c r="L59" i="5"/>
  <c r="Q59" i="8"/>
  <c r="R58" i="8"/>
  <c r="S58" i="8" s="1"/>
  <c r="AL83" i="8"/>
  <c r="AM82" i="8"/>
  <c r="AN82" i="8" s="1"/>
  <c r="AF83" i="8"/>
  <c r="AG82" i="8"/>
  <c r="AH82" i="8" s="1"/>
  <c r="AJ82" i="8"/>
  <c r="AK82" i="8" s="1"/>
  <c r="AI83" i="8"/>
  <c r="AD63" i="8"/>
  <c r="AE63" i="8" s="1"/>
  <c r="AC64" i="8"/>
  <c r="AA63" i="8"/>
  <c r="AB63" i="8" s="1"/>
  <c r="Z64" i="8"/>
  <c r="W64" i="8"/>
  <c r="X63" i="8"/>
  <c r="Y63" i="8" s="1"/>
  <c r="M68" i="22"/>
  <c r="N68" i="22" s="1"/>
  <c r="L68" i="22"/>
  <c r="U63" i="8"/>
  <c r="V63" i="8" s="1"/>
  <c r="C72" i="1"/>
  <c r="C72" i="5" s="1"/>
  <c r="C72" i="6" s="1"/>
  <c r="C72" i="7" s="1"/>
  <c r="C72" i="19" s="1"/>
  <c r="T64" i="8"/>
  <c r="C69" i="22"/>
  <c r="C69" i="27" s="1"/>
  <c r="C69" i="28" s="1"/>
  <c r="C69" i="29" s="1"/>
  <c r="C69" i="30" s="1"/>
  <c r="M69" i="21"/>
  <c r="N69" i="21" s="1"/>
  <c r="L69" i="21"/>
  <c r="C71" i="20"/>
  <c r="L71" i="19"/>
  <c r="M71" i="19"/>
  <c r="N71" i="19" s="1"/>
  <c r="C70" i="21"/>
  <c r="L70" i="20"/>
  <c r="M70" i="20"/>
  <c r="N70" i="20" s="1"/>
  <c r="AU85" i="8" l="1"/>
  <c r="AV84" i="8"/>
  <c r="AW84" i="8" s="1"/>
  <c r="BA84" i="8"/>
  <c r="BB83" i="8"/>
  <c r="BC83" i="8" s="1"/>
  <c r="AO81" i="8"/>
  <c r="AP80" i="8"/>
  <c r="AQ80" i="8" s="1"/>
  <c r="AR84" i="8"/>
  <c r="AS83" i="8"/>
  <c r="AT83" i="8" s="1"/>
  <c r="AX87" i="8"/>
  <c r="AY86" i="8"/>
  <c r="AZ86" i="8" s="1"/>
  <c r="L69" i="30"/>
  <c r="M69" i="30"/>
  <c r="N69" i="30" s="1"/>
  <c r="L69" i="28"/>
  <c r="M69" i="28"/>
  <c r="N69" i="28" s="1"/>
  <c r="M54" i="30"/>
  <c r="N54" i="30" s="1"/>
  <c r="L54" i="30"/>
  <c r="L69" i="27"/>
  <c r="M69" i="27"/>
  <c r="N69" i="27" s="1"/>
  <c r="L54" i="29"/>
  <c r="M54" i="29"/>
  <c r="N54" i="29" s="1"/>
  <c r="M54" i="27"/>
  <c r="N54" i="27" s="1"/>
  <c r="L54" i="27"/>
  <c r="L54" i="28"/>
  <c r="M54" i="28"/>
  <c r="N54" i="28" s="1"/>
  <c r="L69" i="29"/>
  <c r="M69" i="29"/>
  <c r="N69" i="29" s="1"/>
  <c r="C60" i="6"/>
  <c r="M60" i="5"/>
  <c r="N60" i="5" s="1"/>
  <c r="L60" i="5"/>
  <c r="M54" i="22"/>
  <c r="N54" i="22" s="1"/>
  <c r="L54" i="22"/>
  <c r="L61" i="1"/>
  <c r="M61" i="1"/>
  <c r="N61" i="1" s="1"/>
  <c r="C61" i="5"/>
  <c r="C56" i="21"/>
  <c r="M56" i="20"/>
  <c r="N56" i="20" s="1"/>
  <c r="L56" i="20"/>
  <c r="M55" i="21"/>
  <c r="N55" i="21" s="1"/>
  <c r="L55" i="21"/>
  <c r="C55" i="22"/>
  <c r="C55" i="27" s="1"/>
  <c r="C55" i="28" s="1"/>
  <c r="C55" i="29" s="1"/>
  <c r="C55" i="30" s="1"/>
  <c r="C57" i="20"/>
  <c r="M57" i="19"/>
  <c r="N57" i="19" s="1"/>
  <c r="L57" i="19"/>
  <c r="C59" i="7"/>
  <c r="L59" i="6"/>
  <c r="M59" i="6"/>
  <c r="N59" i="6" s="1"/>
  <c r="C58" i="19"/>
  <c r="M58" i="7"/>
  <c r="N58" i="7" s="1"/>
  <c r="L58" i="7"/>
  <c r="R59" i="8"/>
  <c r="S59" i="8" s="1"/>
  <c r="Q60" i="8"/>
  <c r="AL84" i="8"/>
  <c r="AM83" i="8"/>
  <c r="AN83" i="8" s="1"/>
  <c r="AG83" i="8"/>
  <c r="AH83" i="8" s="1"/>
  <c r="AF84" i="8"/>
  <c r="AJ83" i="8"/>
  <c r="AK83" i="8" s="1"/>
  <c r="AI84" i="8"/>
  <c r="AC65" i="8"/>
  <c r="AD64" i="8"/>
  <c r="AE64" i="8" s="1"/>
  <c r="AA64" i="8"/>
  <c r="AB64" i="8" s="1"/>
  <c r="Z65" i="8"/>
  <c r="X64" i="8"/>
  <c r="Y64" i="8" s="1"/>
  <c r="W65" i="8"/>
  <c r="C72" i="20"/>
  <c r="L72" i="19"/>
  <c r="M72" i="19"/>
  <c r="N72" i="19" s="1"/>
  <c r="C73" i="1"/>
  <c r="C73" i="5" s="1"/>
  <c r="C73" i="6" s="1"/>
  <c r="C73" i="7" s="1"/>
  <c r="C73" i="19" s="1"/>
  <c r="T65" i="8"/>
  <c r="U64" i="8"/>
  <c r="V64" i="8" s="1"/>
  <c r="C70" i="22"/>
  <c r="C70" i="27" s="1"/>
  <c r="C70" i="28" s="1"/>
  <c r="C70" i="29" s="1"/>
  <c r="C70" i="30" s="1"/>
  <c r="L70" i="21"/>
  <c r="M70" i="21"/>
  <c r="N70" i="21" s="1"/>
  <c r="C71" i="21"/>
  <c r="M71" i="20"/>
  <c r="N71" i="20" s="1"/>
  <c r="L71" i="20"/>
  <c r="M69" i="22"/>
  <c r="N69" i="22" s="1"/>
  <c r="L69" i="22"/>
  <c r="AO82" i="8" l="1"/>
  <c r="AP81" i="8"/>
  <c r="AQ81" i="8" s="1"/>
  <c r="BB84" i="8"/>
  <c r="BC84" i="8" s="1"/>
  <c r="BA85" i="8"/>
  <c r="AR85" i="8"/>
  <c r="AS84" i="8"/>
  <c r="AT84" i="8" s="1"/>
  <c r="AU86" i="8"/>
  <c r="AV85" i="8"/>
  <c r="AW85" i="8" s="1"/>
  <c r="AX88" i="8"/>
  <c r="AY87" i="8"/>
  <c r="AZ87" i="8" s="1"/>
  <c r="L55" i="27"/>
  <c r="M55" i="27"/>
  <c r="N55" i="27" s="1"/>
  <c r="L55" i="30"/>
  <c r="M55" i="30"/>
  <c r="N55" i="30" s="1"/>
  <c r="M55" i="29"/>
  <c r="N55" i="29" s="1"/>
  <c r="L55" i="29"/>
  <c r="M55" i="28"/>
  <c r="N55" i="28" s="1"/>
  <c r="L55" i="28"/>
  <c r="M70" i="28"/>
  <c r="N70" i="28" s="1"/>
  <c r="L70" i="28"/>
  <c r="M70" i="29"/>
  <c r="N70" i="29" s="1"/>
  <c r="L70" i="29"/>
  <c r="L70" i="27"/>
  <c r="M70" i="27"/>
  <c r="N70" i="27" s="1"/>
  <c r="M70" i="30"/>
  <c r="N70" i="30" s="1"/>
  <c r="L70" i="30"/>
  <c r="L62" i="1"/>
  <c r="M62" i="1"/>
  <c r="N62" i="1" s="1"/>
  <c r="C62" i="5"/>
  <c r="C61" i="6"/>
  <c r="M61" i="5"/>
  <c r="N61" i="5" s="1"/>
  <c r="L61" i="5"/>
  <c r="L57" i="20"/>
  <c r="M57" i="20"/>
  <c r="N57" i="20" s="1"/>
  <c r="C57" i="21"/>
  <c r="C59" i="19"/>
  <c r="M59" i="7"/>
  <c r="N59" i="7" s="1"/>
  <c r="L59" i="7"/>
  <c r="M55" i="22"/>
  <c r="N55" i="22" s="1"/>
  <c r="L55" i="22"/>
  <c r="M58" i="19"/>
  <c r="N58" i="19" s="1"/>
  <c r="L58" i="19"/>
  <c r="C58" i="20"/>
  <c r="C56" i="22"/>
  <c r="C56" i="27" s="1"/>
  <c r="C56" i="28" s="1"/>
  <c r="C56" i="29" s="1"/>
  <c r="C56" i="30" s="1"/>
  <c r="M56" i="21"/>
  <c r="N56" i="21" s="1"/>
  <c r="L56" i="21"/>
  <c r="L60" i="6"/>
  <c r="C60" i="7"/>
  <c r="M60" i="6"/>
  <c r="N60" i="6" s="1"/>
  <c r="R60" i="8"/>
  <c r="S60" i="8" s="1"/>
  <c r="Q61" i="8"/>
  <c r="AL85" i="8"/>
  <c r="AM84" i="8"/>
  <c r="AN84" i="8" s="1"/>
  <c r="AG84" i="8"/>
  <c r="AH84" i="8" s="1"/>
  <c r="AF85" i="8"/>
  <c r="AJ84" i="8"/>
  <c r="AK84" i="8" s="1"/>
  <c r="AI85" i="8"/>
  <c r="AC66" i="8"/>
  <c r="AD65" i="8"/>
  <c r="AE65" i="8" s="1"/>
  <c r="Z66" i="8"/>
  <c r="AA65" i="8"/>
  <c r="AB65" i="8" s="1"/>
  <c r="W66" i="8"/>
  <c r="X65" i="8"/>
  <c r="Y65" i="8" s="1"/>
  <c r="L70" i="22"/>
  <c r="M70" i="22"/>
  <c r="N70" i="22" s="1"/>
  <c r="C71" i="22"/>
  <c r="C71" i="27" s="1"/>
  <c r="C71" i="28" s="1"/>
  <c r="C71" i="29" s="1"/>
  <c r="C71" i="30" s="1"/>
  <c r="L71" i="21"/>
  <c r="M71" i="21"/>
  <c r="N71" i="21" s="1"/>
  <c r="C73" i="20"/>
  <c r="L73" i="19"/>
  <c r="M73" i="19"/>
  <c r="N73" i="19" s="1"/>
  <c r="C63" i="19"/>
  <c r="T66" i="8"/>
  <c r="U65" i="8"/>
  <c r="V65" i="8" s="1"/>
  <c r="C72" i="21"/>
  <c r="L72" i="20"/>
  <c r="M72" i="20"/>
  <c r="N72" i="20" s="1"/>
  <c r="AS85" i="8" l="1"/>
  <c r="AT85" i="8" s="1"/>
  <c r="AR86" i="8"/>
  <c r="BA86" i="8"/>
  <c r="BB85" i="8"/>
  <c r="BC85" i="8" s="1"/>
  <c r="AU87" i="8"/>
  <c r="AV86" i="8"/>
  <c r="AW86" i="8" s="1"/>
  <c r="AO83" i="8"/>
  <c r="AP82" i="8"/>
  <c r="AQ82" i="8" s="1"/>
  <c r="AY88" i="8"/>
  <c r="AZ88" i="8" s="1"/>
  <c r="AX89" i="8"/>
  <c r="M71" i="27"/>
  <c r="N71" i="27" s="1"/>
  <c r="L71" i="27"/>
  <c r="L71" i="30"/>
  <c r="M71" i="30"/>
  <c r="N71" i="30" s="1"/>
  <c r="M71" i="29"/>
  <c r="N71" i="29" s="1"/>
  <c r="L71" i="29"/>
  <c r="L56" i="30"/>
  <c r="M56" i="30"/>
  <c r="N56" i="30" s="1"/>
  <c r="M71" i="28"/>
  <c r="N71" i="28" s="1"/>
  <c r="L71" i="28"/>
  <c r="L56" i="29"/>
  <c r="M56" i="29"/>
  <c r="N56" i="29" s="1"/>
  <c r="L56" i="28"/>
  <c r="M56" i="28"/>
  <c r="N56" i="28" s="1"/>
  <c r="M56" i="27"/>
  <c r="N56" i="27" s="1"/>
  <c r="L56" i="27"/>
  <c r="M62" i="5"/>
  <c r="N62" i="5" s="1"/>
  <c r="C62" i="6"/>
  <c r="L62" i="5"/>
  <c r="M60" i="7"/>
  <c r="N60" i="7" s="1"/>
  <c r="L60" i="7"/>
  <c r="C60" i="19"/>
  <c r="M56" i="22"/>
  <c r="N56" i="22" s="1"/>
  <c r="L56" i="22"/>
  <c r="M59" i="19"/>
  <c r="N59" i="19" s="1"/>
  <c r="L59" i="19"/>
  <c r="C59" i="20"/>
  <c r="M61" i="6"/>
  <c r="N61" i="6" s="1"/>
  <c r="L61" i="6"/>
  <c r="C61" i="7"/>
  <c r="C58" i="21"/>
  <c r="L58" i="20"/>
  <c r="M58" i="20"/>
  <c r="N58" i="20" s="1"/>
  <c r="M57" i="21"/>
  <c r="N57" i="21" s="1"/>
  <c r="L57" i="21"/>
  <c r="C57" i="22"/>
  <c r="C57" i="27" s="1"/>
  <c r="C57" i="28" s="1"/>
  <c r="C57" i="29" s="1"/>
  <c r="C57" i="30" s="1"/>
  <c r="R61" i="8"/>
  <c r="S61" i="8" s="1"/>
  <c r="Q62" i="8"/>
  <c r="AM85" i="8"/>
  <c r="AN85" i="8" s="1"/>
  <c r="AL86" i="8"/>
  <c r="AG85" i="8"/>
  <c r="AH85" i="8" s="1"/>
  <c r="AF86" i="8"/>
  <c r="AI86" i="8"/>
  <c r="AJ85" i="8"/>
  <c r="AK85" i="8" s="1"/>
  <c r="AC67" i="8"/>
  <c r="AD66" i="8"/>
  <c r="AE66" i="8" s="1"/>
  <c r="Z67" i="8"/>
  <c r="AA66" i="8"/>
  <c r="AB66" i="8" s="1"/>
  <c r="X66" i="8"/>
  <c r="Y66" i="8" s="1"/>
  <c r="W67" i="8"/>
  <c r="C72" i="22"/>
  <c r="C72" i="27" s="1"/>
  <c r="C72" i="28" s="1"/>
  <c r="C72" i="29" s="1"/>
  <c r="C72" i="30" s="1"/>
  <c r="M72" i="21"/>
  <c r="N72" i="21" s="1"/>
  <c r="L72" i="21"/>
  <c r="M63" i="19"/>
  <c r="N63" i="19" s="1"/>
  <c r="L63" i="19"/>
  <c r="M71" i="22"/>
  <c r="N71" i="22" s="1"/>
  <c r="L71" i="22"/>
  <c r="T67" i="8"/>
  <c r="U66" i="8"/>
  <c r="V66" i="8" s="1"/>
  <c r="C75" i="1"/>
  <c r="C73" i="21"/>
  <c r="L73" i="20"/>
  <c r="M73" i="20"/>
  <c r="N73" i="20" s="1"/>
  <c r="C63" i="20"/>
  <c r="C75" i="5" l="1"/>
  <c r="C75" i="6" s="1"/>
  <c r="C75" i="7" s="1"/>
  <c r="C75" i="19" s="1"/>
  <c r="C75" i="20" s="1"/>
  <c r="AV87" i="8"/>
  <c r="AW87" i="8" s="1"/>
  <c r="AU88" i="8"/>
  <c r="AO84" i="8"/>
  <c r="AP83" i="8"/>
  <c r="AQ83" i="8" s="1"/>
  <c r="BB86" i="8"/>
  <c r="BC86" i="8" s="1"/>
  <c r="BA87" i="8"/>
  <c r="AR87" i="8"/>
  <c r="AS86" i="8"/>
  <c r="AT86" i="8" s="1"/>
  <c r="AY89" i="8"/>
  <c r="AZ89" i="8" s="1"/>
  <c r="AX90" i="8"/>
  <c r="M57" i="27"/>
  <c r="N57" i="27" s="1"/>
  <c r="L57" i="27"/>
  <c r="M57" i="28"/>
  <c r="N57" i="28" s="1"/>
  <c r="L57" i="28"/>
  <c r="L57" i="30"/>
  <c r="M57" i="30"/>
  <c r="N57" i="30" s="1"/>
  <c r="M72" i="28"/>
  <c r="N72" i="28" s="1"/>
  <c r="L72" i="28"/>
  <c r="M72" i="30"/>
  <c r="N72" i="30" s="1"/>
  <c r="L72" i="30"/>
  <c r="M72" i="27"/>
  <c r="N72" i="27" s="1"/>
  <c r="L72" i="27"/>
  <c r="L72" i="29"/>
  <c r="M72" i="29"/>
  <c r="N72" i="29" s="1"/>
  <c r="M57" i="29"/>
  <c r="N57" i="29" s="1"/>
  <c r="L57" i="29"/>
  <c r="C58" i="22"/>
  <c r="C58" i="27" s="1"/>
  <c r="C58" i="28" s="1"/>
  <c r="C58" i="29" s="1"/>
  <c r="C58" i="30" s="1"/>
  <c r="M58" i="21"/>
  <c r="N58" i="21" s="1"/>
  <c r="L58" i="21"/>
  <c r="L59" i="20"/>
  <c r="C59" i="21"/>
  <c r="M59" i="20"/>
  <c r="N59" i="20" s="1"/>
  <c r="L57" i="22"/>
  <c r="M57" i="22"/>
  <c r="N57" i="22" s="1"/>
  <c r="C61" i="19"/>
  <c r="M61" i="7"/>
  <c r="N61" i="7" s="1"/>
  <c r="L61" i="7"/>
  <c r="C60" i="20"/>
  <c r="L60" i="19"/>
  <c r="M60" i="19"/>
  <c r="N60" i="19" s="1"/>
  <c r="C62" i="7"/>
  <c r="M62" i="6"/>
  <c r="N62" i="6" s="1"/>
  <c r="L62" i="6"/>
  <c r="R62" i="8"/>
  <c r="S62" i="8" s="1"/>
  <c r="Q63" i="8"/>
  <c r="AM86" i="8"/>
  <c r="AN86" i="8" s="1"/>
  <c r="AL87" i="8"/>
  <c r="AG86" i="8"/>
  <c r="AH86" i="8" s="1"/>
  <c r="AF87" i="8"/>
  <c r="AJ86" i="8"/>
  <c r="AK86" i="8" s="1"/>
  <c r="AI87" i="8"/>
  <c r="AC68" i="8"/>
  <c r="AD67" i="8"/>
  <c r="AE67" i="8" s="1"/>
  <c r="AA67" i="8"/>
  <c r="AB67" i="8" s="1"/>
  <c r="Z68" i="8"/>
  <c r="W68" i="8"/>
  <c r="X67" i="8"/>
  <c r="Y67" i="8" s="1"/>
  <c r="C76" i="1"/>
  <c r="C76" i="5" s="1"/>
  <c r="C76" i="6" s="1"/>
  <c r="C76" i="7" s="1"/>
  <c r="C76" i="19" s="1"/>
  <c r="T68" i="8"/>
  <c r="U67" i="8"/>
  <c r="V67" i="8" s="1"/>
  <c r="M72" i="22"/>
  <c r="N72" i="22" s="1"/>
  <c r="L72" i="22"/>
  <c r="C73" i="22"/>
  <c r="C73" i="27" s="1"/>
  <c r="C73" i="28" s="1"/>
  <c r="C73" i="29" s="1"/>
  <c r="C73" i="30" s="1"/>
  <c r="M73" i="21"/>
  <c r="N73" i="21" s="1"/>
  <c r="L73" i="21"/>
  <c r="C63" i="21"/>
  <c r="M63" i="20"/>
  <c r="N63" i="20" s="1"/>
  <c r="L63" i="20"/>
  <c r="M75" i="19" l="1"/>
  <c r="N75" i="19" s="1"/>
  <c r="L75" i="19"/>
  <c r="AS87" i="8"/>
  <c r="AT87" i="8" s="1"/>
  <c r="AR88" i="8"/>
  <c r="BA88" i="8"/>
  <c r="BB87" i="8"/>
  <c r="BC87" i="8" s="1"/>
  <c r="AO85" i="8"/>
  <c r="AP84" i="8"/>
  <c r="AQ84" i="8" s="1"/>
  <c r="AV88" i="8"/>
  <c r="AW88" i="8" s="1"/>
  <c r="AU89" i="8"/>
  <c r="AX91" i="8"/>
  <c r="AY90" i="8"/>
  <c r="AZ90" i="8" s="1"/>
  <c r="L73" i="30"/>
  <c r="M73" i="30"/>
  <c r="N73" i="30" s="1"/>
  <c r="C63" i="30"/>
  <c r="O63" i="30" s="1"/>
  <c r="C14" i="31" s="1"/>
  <c r="P14" i="31" s="1" a="1"/>
  <c r="P14" i="31" s="1"/>
  <c r="L73" i="29"/>
  <c r="M73" i="29"/>
  <c r="N73" i="29" s="1"/>
  <c r="C63" i="29"/>
  <c r="L73" i="28"/>
  <c r="M73" i="28"/>
  <c r="N73" i="28" s="1"/>
  <c r="C63" i="28"/>
  <c r="L73" i="27"/>
  <c r="M73" i="27"/>
  <c r="N73" i="27" s="1"/>
  <c r="C63" i="27"/>
  <c r="M58" i="29"/>
  <c r="N58" i="29" s="1"/>
  <c r="L58" i="29"/>
  <c r="M58" i="28"/>
  <c r="N58" i="28" s="1"/>
  <c r="L58" i="28"/>
  <c r="L58" i="30"/>
  <c r="M58" i="30"/>
  <c r="N58" i="30" s="1"/>
  <c r="M58" i="27"/>
  <c r="N58" i="27" s="1"/>
  <c r="L58" i="27"/>
  <c r="C60" i="21"/>
  <c r="M60" i="20"/>
  <c r="N60" i="20" s="1"/>
  <c r="L60" i="20"/>
  <c r="C62" i="19"/>
  <c r="M62" i="7"/>
  <c r="N62" i="7" s="1"/>
  <c r="L62" i="7"/>
  <c r="C61" i="20"/>
  <c r="M61" i="19"/>
  <c r="N61" i="19" s="1"/>
  <c r="L61" i="19"/>
  <c r="C59" i="22"/>
  <c r="C59" i="27" s="1"/>
  <c r="C59" i="28" s="1"/>
  <c r="C59" i="29" s="1"/>
  <c r="C59" i="30" s="1"/>
  <c r="M59" i="21"/>
  <c r="N59" i="21" s="1"/>
  <c r="L59" i="21"/>
  <c r="M58" i="22"/>
  <c r="N58" i="22" s="1"/>
  <c r="L58" i="22"/>
  <c r="Q64" i="8"/>
  <c r="R63" i="8"/>
  <c r="S63" i="8" s="1"/>
  <c r="AL88" i="8"/>
  <c r="AM87" i="8"/>
  <c r="AN87" i="8" s="1"/>
  <c r="AF88" i="8"/>
  <c r="AG87" i="8"/>
  <c r="AH87" i="8" s="1"/>
  <c r="AI88" i="8"/>
  <c r="AJ87" i="8"/>
  <c r="AK87" i="8" s="1"/>
  <c r="AC69" i="8"/>
  <c r="AD68" i="8"/>
  <c r="AE68" i="8" s="1"/>
  <c r="AA68" i="8"/>
  <c r="AB68" i="8" s="1"/>
  <c r="Z69" i="8"/>
  <c r="X68" i="8"/>
  <c r="Y68" i="8" s="1"/>
  <c r="W69" i="8"/>
  <c r="C75" i="21"/>
  <c r="L75" i="20"/>
  <c r="M75" i="20"/>
  <c r="N75" i="20" s="1"/>
  <c r="M63" i="21"/>
  <c r="N63" i="21" s="1"/>
  <c r="L63" i="21"/>
  <c r="C76" i="20"/>
  <c r="L76" i="19"/>
  <c r="M76" i="19"/>
  <c r="N76" i="19" s="1"/>
  <c r="M73" i="22"/>
  <c r="N73" i="22" s="1"/>
  <c r="L73" i="22"/>
  <c r="C63" i="22"/>
  <c r="T69" i="8"/>
  <c r="C77" i="1"/>
  <c r="C77" i="5" s="1"/>
  <c r="C77" i="6" s="1"/>
  <c r="C77" i="7" s="1"/>
  <c r="C77" i="19" s="1"/>
  <c r="U68" i="8"/>
  <c r="V68" i="8" s="1"/>
  <c r="C18" i="34" l="1"/>
  <c r="E34" i="34" s="1" a="1"/>
  <c r="E34" i="34" s="1"/>
  <c r="Q14" i="31"/>
  <c r="AP85" i="8"/>
  <c r="AQ85" i="8" s="1"/>
  <c r="AO86" i="8"/>
  <c r="BA89" i="8"/>
  <c r="BB88" i="8"/>
  <c r="BC88" i="8" s="1"/>
  <c r="AV89" i="8"/>
  <c r="AW89" i="8" s="1"/>
  <c r="AU90" i="8"/>
  <c r="AR89" i="8"/>
  <c r="AS88" i="8"/>
  <c r="AT88" i="8" s="1"/>
  <c r="AX92" i="8"/>
  <c r="AY91" i="8"/>
  <c r="AZ91" i="8" s="1"/>
  <c r="M63" i="29"/>
  <c r="N63" i="29" s="1"/>
  <c r="L63" i="29"/>
  <c r="M63" i="27"/>
  <c r="N63" i="27" s="1"/>
  <c r="L63" i="27"/>
  <c r="M59" i="30"/>
  <c r="N59" i="30" s="1"/>
  <c r="L59" i="30"/>
  <c r="L63" i="28"/>
  <c r="M63" i="28"/>
  <c r="N63" i="28" s="1"/>
  <c r="L59" i="27"/>
  <c r="M59" i="27"/>
  <c r="N59" i="27" s="1"/>
  <c r="M59" i="29"/>
  <c r="N59" i="29" s="1"/>
  <c r="L59" i="29"/>
  <c r="M63" i="30"/>
  <c r="N63" i="30" s="1"/>
  <c r="L63" i="30"/>
  <c r="M59" i="28"/>
  <c r="N59" i="28" s="1"/>
  <c r="L59" i="28"/>
  <c r="M62" i="19"/>
  <c r="N62" i="19" s="1"/>
  <c r="L62" i="19"/>
  <c r="C62" i="20"/>
  <c r="M59" i="22"/>
  <c r="N59" i="22" s="1"/>
  <c r="L59" i="22"/>
  <c r="C61" i="21"/>
  <c r="M61" i="20"/>
  <c r="N61" i="20" s="1"/>
  <c r="L61" i="20"/>
  <c r="C40" i="19"/>
  <c r="C60" i="22"/>
  <c r="C60" i="27" s="1"/>
  <c r="C60" i="28" s="1"/>
  <c r="C60" i="29" s="1"/>
  <c r="C60" i="30" s="1"/>
  <c r="M60" i="21"/>
  <c r="N60" i="21" s="1"/>
  <c r="L60" i="21"/>
  <c r="R64" i="8"/>
  <c r="S64" i="8" s="1"/>
  <c r="Q65" i="8"/>
  <c r="AL89" i="8"/>
  <c r="AM88" i="8"/>
  <c r="AN88" i="8" s="1"/>
  <c r="AG88" i="8"/>
  <c r="AH88" i="8" s="1"/>
  <c r="AF89" i="8"/>
  <c r="AI89" i="8"/>
  <c r="AJ88" i="8"/>
  <c r="AK88" i="8" s="1"/>
  <c r="AC70" i="8"/>
  <c r="AD69" i="8"/>
  <c r="AE69" i="8" s="1"/>
  <c r="AA69" i="8"/>
  <c r="AB69" i="8" s="1"/>
  <c r="Z70" i="8"/>
  <c r="W70" i="8"/>
  <c r="X69" i="8"/>
  <c r="Y69" i="8" s="1"/>
  <c r="C76" i="21"/>
  <c r="M76" i="20"/>
  <c r="N76" i="20" s="1"/>
  <c r="L76" i="20"/>
  <c r="C77" i="20"/>
  <c r="M77" i="19"/>
  <c r="N77" i="19" s="1"/>
  <c r="L77" i="19"/>
  <c r="U69" i="8"/>
  <c r="V69" i="8" s="1"/>
  <c r="T70" i="8"/>
  <c r="C78" i="1"/>
  <c r="C78" i="5" s="1"/>
  <c r="C78" i="6" s="1"/>
  <c r="C78" i="7" s="1"/>
  <c r="C78" i="19" s="1"/>
  <c r="C75" i="22"/>
  <c r="C75" i="27" s="1"/>
  <c r="C75" i="28" s="1"/>
  <c r="C75" i="29" s="1"/>
  <c r="C75" i="30" s="1"/>
  <c r="M75" i="21"/>
  <c r="N75" i="21" s="1"/>
  <c r="L75" i="21"/>
  <c r="M63" i="22"/>
  <c r="N63" i="22" s="1"/>
  <c r="L63" i="22"/>
  <c r="AC45" i="34" l="1"/>
  <c r="AK45" i="34"/>
  <c r="AM45" i="34"/>
  <c r="AI45" i="34"/>
  <c r="AJ45" i="34"/>
  <c r="AL45" i="34"/>
  <c r="AD45" i="34"/>
  <c r="AE45" i="34"/>
  <c r="AF45" i="34"/>
  <c r="AG45" i="34"/>
  <c r="AH45" i="34"/>
  <c r="AB45" i="34"/>
  <c r="E58" i="34"/>
  <c r="AI69" i="34" s="1"/>
  <c r="F58" i="34"/>
  <c r="AJ69" i="34" s="1"/>
  <c r="P18" i="34"/>
  <c r="Q18" i="34"/>
  <c r="AV90" i="8"/>
  <c r="AW90" i="8" s="1"/>
  <c r="AU91" i="8"/>
  <c r="BA90" i="8"/>
  <c r="BB89" i="8"/>
  <c r="BC89" i="8" s="1"/>
  <c r="AS89" i="8"/>
  <c r="AT89" i="8" s="1"/>
  <c r="AR90" i="8"/>
  <c r="AP86" i="8"/>
  <c r="AQ86" i="8" s="1"/>
  <c r="AO87" i="8"/>
  <c r="AY92" i="8"/>
  <c r="AZ92" i="8" s="1"/>
  <c r="AX93" i="8"/>
  <c r="M60" i="29"/>
  <c r="N60" i="29" s="1"/>
  <c r="L60" i="29"/>
  <c r="M60" i="27"/>
  <c r="N60" i="27" s="1"/>
  <c r="L60" i="27"/>
  <c r="L75" i="28"/>
  <c r="M75" i="28"/>
  <c r="N75" i="28" s="1"/>
  <c r="M75" i="27"/>
  <c r="N75" i="27" s="1"/>
  <c r="L75" i="27"/>
  <c r="M60" i="30"/>
  <c r="N60" i="30" s="1"/>
  <c r="L60" i="30"/>
  <c r="L75" i="29"/>
  <c r="M75" i="29"/>
  <c r="N75" i="29" s="1"/>
  <c r="L60" i="28"/>
  <c r="M60" i="28"/>
  <c r="N60" i="28" s="1"/>
  <c r="M75" i="30"/>
  <c r="N75" i="30" s="1"/>
  <c r="L75" i="30"/>
  <c r="M60" i="22"/>
  <c r="N60" i="22" s="1"/>
  <c r="L60" i="22"/>
  <c r="C62" i="21"/>
  <c r="L62" i="20"/>
  <c r="M62" i="20"/>
  <c r="N62" i="20" s="1"/>
  <c r="L40" i="19"/>
  <c r="M40" i="19"/>
  <c r="N40" i="19" s="1"/>
  <c r="C61" i="22"/>
  <c r="C61" i="27" s="1"/>
  <c r="C61" i="28" s="1"/>
  <c r="C61" i="29" s="1"/>
  <c r="C61" i="30" s="1"/>
  <c r="M61" i="21"/>
  <c r="N61" i="21" s="1"/>
  <c r="L61" i="21"/>
  <c r="C40" i="20"/>
  <c r="R65" i="8"/>
  <c r="S65" i="8" s="1"/>
  <c r="Q66" i="8"/>
  <c r="AL90" i="8"/>
  <c r="AM89" i="8"/>
  <c r="AN89" i="8" s="1"/>
  <c r="AF90" i="8"/>
  <c r="AG89" i="8"/>
  <c r="AH89" i="8" s="1"/>
  <c r="AJ89" i="8"/>
  <c r="AK89" i="8" s="1"/>
  <c r="AI90" i="8"/>
  <c r="AC71" i="8"/>
  <c r="AD70" i="8"/>
  <c r="AE70" i="8" s="1"/>
  <c r="Z71" i="8"/>
  <c r="AA70" i="8"/>
  <c r="AB70" i="8" s="1"/>
  <c r="W71" i="8"/>
  <c r="X70" i="8"/>
  <c r="Y70" i="8" s="1"/>
  <c r="C78" i="20"/>
  <c r="M78" i="19"/>
  <c r="N78" i="19" s="1"/>
  <c r="L78" i="19"/>
  <c r="C79" i="1"/>
  <c r="C79" i="5" s="1"/>
  <c r="C79" i="6" s="1"/>
  <c r="C79" i="7" s="1"/>
  <c r="C79" i="19" s="1"/>
  <c r="U70" i="8"/>
  <c r="V70" i="8" s="1"/>
  <c r="T71" i="8"/>
  <c r="C77" i="21"/>
  <c r="M77" i="20"/>
  <c r="N77" i="20" s="1"/>
  <c r="L77" i="20"/>
  <c r="C76" i="22"/>
  <c r="C76" i="27" s="1"/>
  <c r="C76" i="28" s="1"/>
  <c r="C76" i="29" s="1"/>
  <c r="C76" i="30" s="1"/>
  <c r="L76" i="21"/>
  <c r="M76" i="21"/>
  <c r="N76" i="21" s="1"/>
  <c r="M75" i="22"/>
  <c r="N75" i="22" s="1"/>
  <c r="L75" i="22"/>
  <c r="D58" i="34" l="1"/>
  <c r="AH69" i="34" s="1"/>
  <c r="G58" i="34"/>
  <c r="AK69" i="34" s="1"/>
  <c r="BB90" i="8"/>
  <c r="BC90" i="8" s="1"/>
  <c r="BA91" i="8"/>
  <c r="AP87" i="8"/>
  <c r="AQ87" i="8" s="1"/>
  <c r="AO88" i="8"/>
  <c r="AV91" i="8"/>
  <c r="AW91" i="8" s="1"/>
  <c r="AU92" i="8"/>
  <c r="AS90" i="8"/>
  <c r="AT90" i="8" s="1"/>
  <c r="AR91" i="8"/>
  <c r="AY93" i="8"/>
  <c r="AZ93" i="8" s="1"/>
  <c r="AX94" i="8"/>
  <c r="M76" i="30"/>
  <c r="N76" i="30" s="1"/>
  <c r="L76" i="30"/>
  <c r="M76" i="27"/>
  <c r="N76" i="27" s="1"/>
  <c r="L76" i="27"/>
  <c r="M76" i="28"/>
  <c r="N76" i="28" s="1"/>
  <c r="L76" i="28"/>
  <c r="M61" i="30"/>
  <c r="N61" i="30" s="1"/>
  <c r="L61" i="30"/>
  <c r="M61" i="29"/>
  <c r="N61" i="29" s="1"/>
  <c r="L61" i="29"/>
  <c r="M61" i="28"/>
  <c r="N61" i="28" s="1"/>
  <c r="L61" i="28"/>
  <c r="L76" i="29"/>
  <c r="M76" i="29"/>
  <c r="N76" i="29" s="1"/>
  <c r="M61" i="27"/>
  <c r="N61" i="27" s="1"/>
  <c r="L61" i="27"/>
  <c r="M61" i="22"/>
  <c r="N61" i="22" s="1"/>
  <c r="L61" i="22"/>
  <c r="L40" i="20"/>
  <c r="M40" i="20"/>
  <c r="N40" i="20" s="1"/>
  <c r="C62" i="22"/>
  <c r="C62" i="27" s="1"/>
  <c r="C62" i="28" s="1"/>
  <c r="C62" i="29" s="1"/>
  <c r="C62" i="30" s="1"/>
  <c r="M62" i="21"/>
  <c r="N62" i="21" s="1"/>
  <c r="L62" i="21"/>
  <c r="C40" i="21"/>
  <c r="Q67" i="8"/>
  <c r="R66" i="8"/>
  <c r="S66" i="8" s="1"/>
  <c r="AL91" i="8"/>
  <c r="AM90" i="8"/>
  <c r="AN90" i="8" s="1"/>
  <c r="AF91" i="8"/>
  <c r="AG90" i="8"/>
  <c r="AH90" i="8" s="1"/>
  <c r="AJ90" i="8"/>
  <c r="AK90" i="8" s="1"/>
  <c r="AI91" i="8"/>
  <c r="AD71" i="8"/>
  <c r="AE71" i="8" s="1"/>
  <c r="AC72" i="8"/>
  <c r="AA71" i="8"/>
  <c r="AB71" i="8" s="1"/>
  <c r="Z72" i="8"/>
  <c r="W72" i="8"/>
  <c r="X71" i="8"/>
  <c r="Y71" i="8" s="1"/>
  <c r="M76" i="22"/>
  <c r="N76" i="22" s="1"/>
  <c r="L76" i="22"/>
  <c r="C77" i="22"/>
  <c r="C77" i="27" s="1"/>
  <c r="C77" i="28" s="1"/>
  <c r="C77" i="29" s="1"/>
  <c r="C77" i="30" s="1"/>
  <c r="M77" i="21"/>
  <c r="N77" i="21" s="1"/>
  <c r="L77" i="21"/>
  <c r="T72" i="8"/>
  <c r="U71" i="8"/>
  <c r="V71" i="8" s="1"/>
  <c r="C80" i="1"/>
  <c r="C80" i="5" s="1"/>
  <c r="C80" i="6" s="1"/>
  <c r="C80" i="7" s="1"/>
  <c r="C80" i="19" s="1"/>
  <c r="C79" i="20"/>
  <c r="L79" i="19"/>
  <c r="M79" i="19"/>
  <c r="N79" i="19" s="1"/>
  <c r="C78" i="21"/>
  <c r="L78" i="20"/>
  <c r="M78" i="20"/>
  <c r="N78" i="20" s="1"/>
  <c r="AU93" i="8" l="1"/>
  <c r="AV92" i="8"/>
  <c r="AW92" i="8" s="1"/>
  <c r="AP88" i="8"/>
  <c r="AQ88" i="8" s="1"/>
  <c r="AO89" i="8"/>
  <c r="AR92" i="8"/>
  <c r="AS91" i="8"/>
  <c r="AT91" i="8" s="1"/>
  <c r="BA92" i="8"/>
  <c r="BB91" i="8"/>
  <c r="BC91" i="8" s="1"/>
  <c r="C40" i="22"/>
  <c r="M40" i="22" s="1"/>
  <c r="N40" i="22" s="1"/>
  <c r="L62" i="30"/>
  <c r="AX95" i="8"/>
  <c r="AY94" i="8"/>
  <c r="AZ94" i="8" s="1"/>
  <c r="L77" i="30"/>
  <c r="M77" i="30"/>
  <c r="N77" i="30" s="1"/>
  <c r="L77" i="28"/>
  <c r="M77" i="28"/>
  <c r="N77" i="28" s="1"/>
  <c r="L77" i="27"/>
  <c r="M77" i="27"/>
  <c r="N77" i="27" s="1"/>
  <c r="L77" i="29"/>
  <c r="M77" i="29"/>
  <c r="N77" i="29" s="1"/>
  <c r="M62" i="22"/>
  <c r="N62" i="22" s="1"/>
  <c r="L62" i="22"/>
  <c r="M40" i="21"/>
  <c r="N40" i="21" s="1"/>
  <c r="L40" i="21"/>
  <c r="R67" i="8"/>
  <c r="S67" i="8" s="1"/>
  <c r="Q68" i="8"/>
  <c r="AL92" i="8"/>
  <c r="AM91" i="8"/>
  <c r="AN91" i="8" s="1"/>
  <c r="AG91" i="8"/>
  <c r="AH91" i="8" s="1"/>
  <c r="AF92" i="8"/>
  <c r="AI92" i="8"/>
  <c r="AJ91" i="8"/>
  <c r="AK91" i="8" s="1"/>
  <c r="AD72" i="8"/>
  <c r="AE72" i="8" s="1"/>
  <c r="AC73" i="8"/>
  <c r="Z73" i="8"/>
  <c r="AA72" i="8"/>
  <c r="AB72" i="8" s="1"/>
  <c r="X72" i="8"/>
  <c r="Y72" i="8" s="1"/>
  <c r="W73" i="8"/>
  <c r="C81" i="1"/>
  <c r="C81" i="5" s="1"/>
  <c r="C81" i="6" s="1"/>
  <c r="C81" i="7" s="1"/>
  <c r="C81" i="19" s="1"/>
  <c r="T73" i="8"/>
  <c r="U72" i="8"/>
  <c r="V72" i="8" s="1"/>
  <c r="M77" i="22"/>
  <c r="N77" i="22" s="1"/>
  <c r="L77" i="22"/>
  <c r="C79" i="21"/>
  <c r="M79" i="20"/>
  <c r="N79" i="20" s="1"/>
  <c r="L79" i="20"/>
  <c r="C78" i="22"/>
  <c r="C78" i="27" s="1"/>
  <c r="C78" i="28" s="1"/>
  <c r="C78" i="29" s="1"/>
  <c r="C78" i="30" s="1"/>
  <c r="M78" i="21"/>
  <c r="N78" i="21" s="1"/>
  <c r="L78" i="21"/>
  <c r="C80" i="20"/>
  <c r="M80" i="19"/>
  <c r="N80" i="19" s="1"/>
  <c r="L80" i="19"/>
  <c r="L40" i="22" l="1"/>
  <c r="AS92" i="8"/>
  <c r="AT92" i="8" s="1"/>
  <c r="AR93" i="8"/>
  <c r="AO90" i="8"/>
  <c r="AP89" i="8"/>
  <c r="AQ89" i="8" s="1"/>
  <c r="BA93" i="8"/>
  <c r="BB92" i="8"/>
  <c r="BC92" i="8" s="1"/>
  <c r="AU94" i="8"/>
  <c r="AV93" i="8"/>
  <c r="AW93" i="8" s="1"/>
  <c r="C40" i="28"/>
  <c r="M40" i="28" s="1"/>
  <c r="N40" i="28" s="1"/>
  <c r="M62" i="28"/>
  <c r="N62" i="28" s="1"/>
  <c r="L62" i="28"/>
  <c r="C40" i="27"/>
  <c r="M40" i="27" s="1"/>
  <c r="N40" i="27" s="1"/>
  <c r="L62" i="27"/>
  <c r="M62" i="27"/>
  <c r="N62" i="27" s="1"/>
  <c r="C40" i="30"/>
  <c r="C40" i="29"/>
  <c r="L40" i="29" s="1"/>
  <c r="M62" i="30"/>
  <c r="N62" i="30" s="1"/>
  <c r="M62" i="29"/>
  <c r="N62" i="29" s="1"/>
  <c r="L62" i="29"/>
  <c r="AY95" i="8"/>
  <c r="AZ95" i="8" s="1"/>
  <c r="AX96" i="8"/>
  <c r="L78" i="27"/>
  <c r="M78" i="27"/>
  <c r="N78" i="27" s="1"/>
  <c r="L78" i="30"/>
  <c r="M78" i="30"/>
  <c r="N78" i="30" s="1"/>
  <c r="M78" i="29"/>
  <c r="N78" i="29" s="1"/>
  <c r="L78" i="29"/>
  <c r="M78" i="28"/>
  <c r="N78" i="28" s="1"/>
  <c r="L78" i="28"/>
  <c r="Q69" i="8"/>
  <c r="R68" i="8"/>
  <c r="S68" i="8" s="1"/>
  <c r="AM92" i="8"/>
  <c r="AN92" i="8" s="1"/>
  <c r="AL93" i="8"/>
  <c r="AG92" i="8"/>
  <c r="AH92" i="8" s="1"/>
  <c r="AF93" i="8"/>
  <c r="AJ92" i="8"/>
  <c r="AK92" i="8" s="1"/>
  <c r="AI93" i="8"/>
  <c r="AC74" i="8"/>
  <c r="AD73" i="8"/>
  <c r="AE73" i="8" s="1"/>
  <c r="Z74" i="8"/>
  <c r="AA73" i="8"/>
  <c r="AB73" i="8" s="1"/>
  <c r="W74" i="8"/>
  <c r="X73" i="8"/>
  <c r="Y73" i="8" s="1"/>
  <c r="M78" i="22"/>
  <c r="N78" i="22" s="1"/>
  <c r="L78" i="22"/>
  <c r="C79" i="22"/>
  <c r="C79" i="27" s="1"/>
  <c r="C79" i="28" s="1"/>
  <c r="C79" i="29" s="1"/>
  <c r="C79" i="30" s="1"/>
  <c r="M79" i="21"/>
  <c r="N79" i="21" s="1"/>
  <c r="L79" i="21"/>
  <c r="C80" i="21"/>
  <c r="L80" i="20"/>
  <c r="M80" i="20"/>
  <c r="N80" i="20" s="1"/>
  <c r="C82" i="1"/>
  <c r="C82" i="5" s="1"/>
  <c r="C82" i="6" s="1"/>
  <c r="C82" i="7" s="1"/>
  <c r="C82" i="19" s="1"/>
  <c r="T74" i="8"/>
  <c r="U73" i="8"/>
  <c r="V73" i="8" s="1"/>
  <c r="C81" i="20"/>
  <c r="M81" i="19"/>
  <c r="N81" i="19" s="1"/>
  <c r="L81" i="19"/>
  <c r="M40" i="30" l="1"/>
  <c r="N40" i="30" s="1"/>
  <c r="O40" i="30"/>
  <c r="C13" i="31" s="1"/>
  <c r="P13" i="31" s="1" a="1"/>
  <c r="P13" i="31" s="1"/>
  <c r="L40" i="27"/>
  <c r="AV94" i="8"/>
  <c r="AW94" i="8" s="1"/>
  <c r="AU95" i="8"/>
  <c r="L40" i="28"/>
  <c r="BA94" i="8"/>
  <c r="BB93" i="8"/>
  <c r="BC93" i="8" s="1"/>
  <c r="AP90" i="8"/>
  <c r="AQ90" i="8" s="1"/>
  <c r="AO91" i="8"/>
  <c r="AS93" i="8"/>
  <c r="AT93" i="8" s="1"/>
  <c r="AR94" i="8"/>
  <c r="M40" i="29"/>
  <c r="N40" i="29" s="1"/>
  <c r="L40" i="30"/>
  <c r="AX97" i="8"/>
  <c r="AY96" i="8"/>
  <c r="AZ96" i="8" s="1"/>
  <c r="M79" i="28"/>
  <c r="N79" i="28" s="1"/>
  <c r="L79" i="28"/>
  <c r="M79" i="27"/>
  <c r="N79" i="27" s="1"/>
  <c r="L79" i="27"/>
  <c r="L79" i="30"/>
  <c r="M79" i="30"/>
  <c r="N79" i="30" s="1"/>
  <c r="M79" i="29"/>
  <c r="N79" i="29" s="1"/>
  <c r="L79" i="29"/>
  <c r="R69" i="8"/>
  <c r="S69" i="8" s="1"/>
  <c r="Q70" i="8"/>
  <c r="AL94" i="8"/>
  <c r="AM93" i="8"/>
  <c r="AN93" i="8" s="1"/>
  <c r="AG93" i="8"/>
  <c r="AH93" i="8" s="1"/>
  <c r="AF94" i="8"/>
  <c r="AJ93" i="8"/>
  <c r="AK93" i="8" s="1"/>
  <c r="AI94" i="8"/>
  <c r="AC75" i="8"/>
  <c r="AD74" i="8"/>
  <c r="AE74" i="8" s="1"/>
  <c r="AA74" i="8"/>
  <c r="AB74" i="8" s="1"/>
  <c r="Z75" i="8"/>
  <c r="W75" i="8"/>
  <c r="X74" i="8"/>
  <c r="Y74" i="8" s="1"/>
  <c r="U74" i="8"/>
  <c r="V74" i="8" s="1"/>
  <c r="T75" i="8"/>
  <c r="C83" i="1"/>
  <c r="C83" i="5" s="1"/>
  <c r="C83" i="6" s="1"/>
  <c r="C83" i="7" s="1"/>
  <c r="C83" i="19" s="1"/>
  <c r="C82" i="20"/>
  <c r="L82" i="19"/>
  <c r="M82" i="19"/>
  <c r="N82" i="19" s="1"/>
  <c r="L79" i="22"/>
  <c r="M79" i="22"/>
  <c r="N79" i="22" s="1"/>
  <c r="C81" i="21"/>
  <c r="M81" i="20"/>
  <c r="N81" i="20" s="1"/>
  <c r="L81" i="20"/>
  <c r="C80" i="22"/>
  <c r="C80" i="27" s="1"/>
  <c r="C80" i="28" s="1"/>
  <c r="C80" i="29" s="1"/>
  <c r="C80" i="30" s="1"/>
  <c r="M80" i="21"/>
  <c r="N80" i="21" s="1"/>
  <c r="L80" i="21"/>
  <c r="Q13" i="31" l="1"/>
  <c r="Q17" i="34" s="1"/>
  <c r="C17" i="34"/>
  <c r="P17" i="34"/>
  <c r="AR95" i="8"/>
  <c r="AS94" i="8"/>
  <c r="AT94" i="8" s="1"/>
  <c r="BB94" i="8"/>
  <c r="BC94" i="8" s="1"/>
  <c r="BA95" i="8"/>
  <c r="AO92" i="8"/>
  <c r="AP91" i="8"/>
  <c r="AQ91" i="8" s="1"/>
  <c r="AV95" i="8"/>
  <c r="AW95" i="8" s="1"/>
  <c r="AU96" i="8"/>
  <c r="AX98" i="8"/>
  <c r="AY97" i="8"/>
  <c r="AZ97" i="8" s="1"/>
  <c r="M80" i="29"/>
  <c r="N80" i="29" s="1"/>
  <c r="L80" i="29"/>
  <c r="L80" i="30"/>
  <c r="M80" i="30"/>
  <c r="N80" i="30" s="1"/>
  <c r="L80" i="28"/>
  <c r="M80" i="28"/>
  <c r="N80" i="28" s="1"/>
  <c r="L80" i="27"/>
  <c r="M80" i="27"/>
  <c r="N80" i="27" s="1"/>
  <c r="R70" i="8"/>
  <c r="S70" i="8" s="1"/>
  <c r="Q71" i="8"/>
  <c r="AL95" i="8"/>
  <c r="AM94" i="8"/>
  <c r="AN94" i="8" s="1"/>
  <c r="AF95" i="8"/>
  <c r="AG94" i="8"/>
  <c r="AH94" i="8" s="1"/>
  <c r="AI95" i="8"/>
  <c r="AJ94" i="8"/>
  <c r="AK94" i="8" s="1"/>
  <c r="AD75" i="8"/>
  <c r="AE75" i="8" s="1"/>
  <c r="AC76" i="8"/>
  <c r="Z76" i="8"/>
  <c r="AA75" i="8"/>
  <c r="AB75" i="8" s="1"/>
  <c r="W76" i="8"/>
  <c r="X75" i="8"/>
  <c r="Y75" i="8" s="1"/>
  <c r="M80" i="22"/>
  <c r="N80" i="22" s="1"/>
  <c r="L80" i="22"/>
  <c r="C82" i="21"/>
  <c r="L82" i="20"/>
  <c r="M82" i="20"/>
  <c r="N82" i="20" s="1"/>
  <c r="C83" i="20"/>
  <c r="L83" i="19"/>
  <c r="M83" i="19"/>
  <c r="N83" i="19" s="1"/>
  <c r="C81" i="22"/>
  <c r="C81" i="27" s="1"/>
  <c r="C81" i="28" s="1"/>
  <c r="C81" i="29" s="1"/>
  <c r="C81" i="30" s="1"/>
  <c r="M81" i="21"/>
  <c r="N81" i="21" s="1"/>
  <c r="L81" i="21"/>
  <c r="C84" i="1"/>
  <c r="T76" i="8"/>
  <c r="U75" i="8"/>
  <c r="V75" i="8" s="1"/>
  <c r="E33" i="34" l="1" a="1"/>
  <c r="E33" i="34" s="1"/>
  <c r="L33" i="34" a="1"/>
  <c r="L33" i="34" s="1"/>
  <c r="AJ44" i="34" s="1"/>
  <c r="O33" i="34" a="1"/>
  <c r="O33" i="34" s="1"/>
  <c r="AM44" i="34" s="1"/>
  <c r="AK44" i="34"/>
  <c r="AB44" i="34"/>
  <c r="AH44" i="34"/>
  <c r="AI44" i="34"/>
  <c r="AL44" i="34"/>
  <c r="AC44" i="34"/>
  <c r="AD44" i="34"/>
  <c r="AE44" i="34"/>
  <c r="AF44" i="34"/>
  <c r="AG44" i="34"/>
  <c r="C84" i="5"/>
  <c r="C84" i="6" s="1"/>
  <c r="C84" i="7" s="1"/>
  <c r="C84" i="19" s="1"/>
  <c r="L84" i="19" s="1"/>
  <c r="C74" i="1"/>
  <c r="AO93" i="8"/>
  <c r="AP92" i="8"/>
  <c r="AQ92" i="8" s="1"/>
  <c r="BA96" i="8"/>
  <c r="BB95" i="8"/>
  <c r="BC95" i="8" s="1"/>
  <c r="AU97" i="8"/>
  <c r="AV96" i="8"/>
  <c r="AW96" i="8" s="1"/>
  <c r="AR96" i="8"/>
  <c r="AS95" i="8"/>
  <c r="AT95" i="8" s="1"/>
  <c r="AY98" i="8"/>
  <c r="AZ98" i="8" s="1"/>
  <c r="AX99" i="8"/>
  <c r="L81" i="30"/>
  <c r="M81" i="30"/>
  <c r="N81" i="30" s="1"/>
  <c r="L81" i="27"/>
  <c r="M81" i="27"/>
  <c r="N81" i="27" s="1"/>
  <c r="M81" i="29"/>
  <c r="N81" i="29" s="1"/>
  <c r="L81" i="29"/>
  <c r="M81" i="28"/>
  <c r="N81" i="28" s="1"/>
  <c r="L81" i="28"/>
  <c r="Q72" i="8"/>
  <c r="R71" i="8"/>
  <c r="S71" i="8" s="1"/>
  <c r="AL96" i="8"/>
  <c r="AM95" i="8"/>
  <c r="AN95" i="8" s="1"/>
  <c r="AG95" i="8"/>
  <c r="AH95" i="8" s="1"/>
  <c r="AF96" i="8"/>
  <c r="AJ95" i="8"/>
  <c r="AK95" i="8" s="1"/>
  <c r="AI96" i="8"/>
  <c r="AD76" i="8"/>
  <c r="AE76" i="8" s="1"/>
  <c r="AC77" i="8"/>
  <c r="AA76" i="8"/>
  <c r="AB76" i="8" s="1"/>
  <c r="Z77" i="8"/>
  <c r="X76" i="8"/>
  <c r="Y76" i="8" s="1"/>
  <c r="W77" i="8"/>
  <c r="C82" i="22"/>
  <c r="C82" i="27" s="1"/>
  <c r="C82" i="28" s="1"/>
  <c r="C82" i="29" s="1"/>
  <c r="C82" i="30" s="1"/>
  <c r="L82" i="21"/>
  <c r="M82" i="21"/>
  <c r="N82" i="21" s="1"/>
  <c r="C83" i="21"/>
  <c r="M83" i="20"/>
  <c r="N83" i="20" s="1"/>
  <c r="L83" i="20"/>
  <c r="T77" i="8"/>
  <c r="U76" i="8"/>
  <c r="V76" i="8" s="1"/>
  <c r="M81" i="22"/>
  <c r="N81" i="22" s="1"/>
  <c r="L81" i="22"/>
  <c r="C74" i="19" l="1"/>
  <c r="L74" i="19" s="1"/>
  <c r="M84" i="19"/>
  <c r="N84" i="19" s="1"/>
  <c r="C84" i="20"/>
  <c r="C84" i="21" s="1"/>
  <c r="D57" i="34"/>
  <c r="AH68" i="34" s="1"/>
  <c r="G57" i="34"/>
  <c r="AK68" i="34" s="1"/>
  <c r="F57" i="34"/>
  <c r="AJ68" i="34" s="1"/>
  <c r="E57" i="34"/>
  <c r="AI68" i="34" s="1"/>
  <c r="AV97" i="8"/>
  <c r="AW97" i="8" s="1"/>
  <c r="AU98" i="8"/>
  <c r="BB96" i="8"/>
  <c r="BC96" i="8" s="1"/>
  <c r="BA97" i="8"/>
  <c r="AR97" i="8"/>
  <c r="AS96" i="8"/>
  <c r="AT96" i="8" s="1"/>
  <c r="AO94" i="8"/>
  <c r="AP93" i="8"/>
  <c r="AQ93" i="8" s="1"/>
  <c r="AX100" i="8"/>
  <c r="AY99" i="8"/>
  <c r="AZ99" i="8" s="1"/>
  <c r="L82" i="28"/>
  <c r="M82" i="28"/>
  <c r="N82" i="28" s="1"/>
  <c r="M82" i="29"/>
  <c r="N82" i="29" s="1"/>
  <c r="L82" i="29"/>
  <c r="M82" i="27"/>
  <c r="N82" i="27" s="1"/>
  <c r="L82" i="27"/>
  <c r="L82" i="30"/>
  <c r="M82" i="30"/>
  <c r="N82" i="30" s="1"/>
  <c r="R72" i="8"/>
  <c r="S72" i="8" s="1"/>
  <c r="Q73" i="8"/>
  <c r="AL97" i="8"/>
  <c r="AM96" i="8"/>
  <c r="AN96" i="8" s="1"/>
  <c r="AG96" i="8"/>
  <c r="AH96" i="8" s="1"/>
  <c r="AF97" i="8"/>
  <c r="AJ96" i="8"/>
  <c r="AK96" i="8" s="1"/>
  <c r="AI97" i="8"/>
  <c r="AC78" i="8"/>
  <c r="AD77" i="8"/>
  <c r="AE77" i="8" s="1"/>
  <c r="AA77" i="8"/>
  <c r="AB77" i="8" s="1"/>
  <c r="Z78" i="8"/>
  <c r="W78" i="8"/>
  <c r="X77" i="8"/>
  <c r="Y77" i="8" s="1"/>
  <c r="U77" i="8"/>
  <c r="V77" i="8" s="1"/>
  <c r="T78" i="8"/>
  <c r="C86" i="1"/>
  <c r="C86" i="5" s="1"/>
  <c r="C86" i="6" s="1"/>
  <c r="C86" i="7" s="1"/>
  <c r="C86" i="19" s="1"/>
  <c r="C83" i="22"/>
  <c r="C83" i="27" s="1"/>
  <c r="C83" i="28" s="1"/>
  <c r="C83" i="29" s="1"/>
  <c r="C83" i="30" s="1"/>
  <c r="M83" i="21"/>
  <c r="N83" i="21" s="1"/>
  <c r="L83" i="21"/>
  <c r="L82" i="22"/>
  <c r="M82" i="22"/>
  <c r="N82" i="22" s="1"/>
  <c r="L84" i="20" l="1"/>
  <c r="M84" i="20"/>
  <c r="N84" i="20" s="1"/>
  <c r="C74" i="20"/>
  <c r="L74" i="20" s="1"/>
  <c r="M74" i="19"/>
  <c r="N74" i="19" s="1"/>
  <c r="AS97" i="8"/>
  <c r="AT97" i="8" s="1"/>
  <c r="AR98" i="8"/>
  <c r="BA98" i="8"/>
  <c r="BB97" i="8"/>
  <c r="BC97" i="8" s="1"/>
  <c r="AU99" i="8"/>
  <c r="AV98" i="8"/>
  <c r="AW98" i="8" s="1"/>
  <c r="AO95" i="8"/>
  <c r="AP94" i="8"/>
  <c r="AQ94" i="8" s="1"/>
  <c r="AX101" i="8"/>
  <c r="AY100" i="8"/>
  <c r="AZ100" i="8" s="1"/>
  <c r="M83" i="29"/>
  <c r="N83" i="29" s="1"/>
  <c r="L83" i="29"/>
  <c r="L83" i="30"/>
  <c r="M83" i="30"/>
  <c r="N83" i="30" s="1"/>
  <c r="M83" i="27"/>
  <c r="N83" i="27" s="1"/>
  <c r="L83" i="27"/>
  <c r="M83" i="28"/>
  <c r="N83" i="28" s="1"/>
  <c r="L83" i="28"/>
  <c r="R73" i="8"/>
  <c r="S73" i="8" s="1"/>
  <c r="Q74" i="8"/>
  <c r="AM97" i="8"/>
  <c r="AN97" i="8" s="1"/>
  <c r="AL98" i="8"/>
  <c r="AG97" i="8"/>
  <c r="AH97" i="8" s="1"/>
  <c r="AF98" i="8"/>
  <c r="AI98" i="8"/>
  <c r="AJ97" i="8"/>
  <c r="AK97" i="8" s="1"/>
  <c r="AD78" i="8"/>
  <c r="AE78" i="8" s="1"/>
  <c r="AC79" i="8"/>
  <c r="Z79" i="8"/>
  <c r="AA78" i="8"/>
  <c r="AB78" i="8" s="1"/>
  <c r="X78" i="8"/>
  <c r="Y78" i="8" s="1"/>
  <c r="W79" i="8"/>
  <c r="C86" i="20"/>
  <c r="L86" i="19"/>
  <c r="M86" i="19"/>
  <c r="N86" i="19" s="1"/>
  <c r="M83" i="22"/>
  <c r="N83" i="22" s="1"/>
  <c r="L83" i="22"/>
  <c r="U78" i="8"/>
  <c r="V78" i="8" s="1"/>
  <c r="T79" i="8"/>
  <c r="C87" i="1"/>
  <c r="C87" i="5" s="1"/>
  <c r="C87" i="6" s="1"/>
  <c r="C87" i="7" s="1"/>
  <c r="C87" i="19" s="1"/>
  <c r="C84" i="22"/>
  <c r="C84" i="27" s="1"/>
  <c r="C84" i="28" s="1"/>
  <c r="C84" i="29" s="1"/>
  <c r="C84" i="30" s="1"/>
  <c r="L84" i="21"/>
  <c r="M84" i="21"/>
  <c r="N84" i="21" s="1"/>
  <c r="C74" i="21"/>
  <c r="M74" i="20" l="1"/>
  <c r="N74" i="20" s="1"/>
  <c r="AO96" i="8"/>
  <c r="AP95" i="8"/>
  <c r="AQ95" i="8" s="1"/>
  <c r="AU100" i="8"/>
  <c r="AV99" i="8"/>
  <c r="AW99" i="8" s="1"/>
  <c r="BB98" i="8"/>
  <c r="BC98" i="8" s="1"/>
  <c r="BA99" i="8"/>
  <c r="AS98" i="8"/>
  <c r="AT98" i="8" s="1"/>
  <c r="AR99" i="8"/>
  <c r="AX102" i="8"/>
  <c r="AY101" i="8"/>
  <c r="AZ101" i="8" s="1"/>
  <c r="L84" i="28"/>
  <c r="M84" i="28"/>
  <c r="N84" i="28" s="1"/>
  <c r="C74" i="28"/>
  <c r="M84" i="29"/>
  <c r="N84" i="29" s="1"/>
  <c r="L84" i="29"/>
  <c r="C74" i="29"/>
  <c r="L84" i="30"/>
  <c r="M84" i="30"/>
  <c r="N84" i="30" s="1"/>
  <c r="C74" i="30"/>
  <c r="O74" i="30" s="1"/>
  <c r="C15" i="31" s="1"/>
  <c r="P15" i="31" s="1" a="1"/>
  <c r="P15" i="31" s="1"/>
  <c r="M84" i="27"/>
  <c r="N84" i="27" s="1"/>
  <c r="L84" i="27"/>
  <c r="C74" i="27"/>
  <c r="Q75" i="8"/>
  <c r="R74" i="8"/>
  <c r="S74" i="8" s="1"/>
  <c r="AM98" i="8"/>
  <c r="AN98" i="8" s="1"/>
  <c r="AL99" i="8"/>
  <c r="AF99" i="8"/>
  <c r="AG98" i="8"/>
  <c r="AH98" i="8" s="1"/>
  <c r="AJ98" i="8"/>
  <c r="AK98" i="8" s="1"/>
  <c r="AI99" i="8"/>
  <c r="AC80" i="8"/>
  <c r="AD79" i="8"/>
  <c r="AE79" i="8" s="1"/>
  <c r="Z80" i="8"/>
  <c r="AA79" i="8"/>
  <c r="AB79" i="8" s="1"/>
  <c r="X79" i="8"/>
  <c r="Y79" i="8" s="1"/>
  <c r="W80" i="8"/>
  <c r="L74" i="21"/>
  <c r="M74" i="21"/>
  <c r="N74" i="21" s="1"/>
  <c r="C86" i="21"/>
  <c r="M86" i="20"/>
  <c r="N86" i="20" s="1"/>
  <c r="L86" i="20"/>
  <c r="C87" i="20"/>
  <c r="M87" i="19"/>
  <c r="N87" i="19" s="1"/>
  <c r="L87" i="19"/>
  <c r="U79" i="8"/>
  <c r="V79" i="8" s="1"/>
  <c r="C88" i="1"/>
  <c r="C88" i="5" s="1"/>
  <c r="C88" i="6" s="1"/>
  <c r="C88" i="7" s="1"/>
  <c r="C88" i="19" s="1"/>
  <c r="T80" i="8"/>
  <c r="M84" i="22"/>
  <c r="N84" i="22" s="1"/>
  <c r="L84" i="22"/>
  <c r="C74" i="22"/>
  <c r="C19" i="34" l="1"/>
  <c r="E35" i="34" s="1" a="1"/>
  <c r="E35" i="34" s="1"/>
  <c r="Q15" i="31"/>
  <c r="Q19" i="34" s="1"/>
  <c r="BA100" i="8"/>
  <c r="BB99" i="8"/>
  <c r="BC99" i="8" s="1"/>
  <c r="AS99" i="8"/>
  <c r="AT99" i="8" s="1"/>
  <c r="AR100" i="8"/>
  <c r="AV100" i="8"/>
  <c r="AW100" i="8" s="1"/>
  <c r="AU101" i="8"/>
  <c r="AP96" i="8"/>
  <c r="AQ96" i="8" s="1"/>
  <c r="AO97" i="8"/>
  <c r="AY102" i="8"/>
  <c r="AZ102" i="8" s="1"/>
  <c r="AX103" i="8"/>
  <c r="M74" i="29"/>
  <c r="N74" i="29" s="1"/>
  <c r="L74" i="29"/>
  <c r="M74" i="30"/>
  <c r="N74" i="30" s="1"/>
  <c r="L74" i="30"/>
  <c r="M74" i="27"/>
  <c r="N74" i="27" s="1"/>
  <c r="L74" i="27"/>
  <c r="L74" i="28"/>
  <c r="M74" i="28"/>
  <c r="N74" i="28" s="1"/>
  <c r="R75" i="8"/>
  <c r="S75" i="8" s="1"/>
  <c r="Q76" i="8"/>
  <c r="AM99" i="8"/>
  <c r="AN99" i="8" s="1"/>
  <c r="AL100" i="8"/>
  <c r="AG99" i="8"/>
  <c r="AH99" i="8" s="1"/>
  <c r="AF100" i="8"/>
  <c r="AJ99" i="8"/>
  <c r="AK99" i="8" s="1"/>
  <c r="AI100" i="8"/>
  <c r="AC81" i="8"/>
  <c r="AD80" i="8"/>
  <c r="AE80" i="8" s="1"/>
  <c r="Z81" i="8"/>
  <c r="AA80" i="8"/>
  <c r="AB80" i="8" s="1"/>
  <c r="W81" i="8"/>
  <c r="X80" i="8"/>
  <c r="Y80" i="8" s="1"/>
  <c r="U80" i="8"/>
  <c r="V80" i="8" s="1"/>
  <c r="C89" i="1"/>
  <c r="C89" i="5" s="1"/>
  <c r="C89" i="6" s="1"/>
  <c r="C89" i="7" s="1"/>
  <c r="C89" i="19" s="1"/>
  <c r="T81" i="8"/>
  <c r="C88" i="20"/>
  <c r="M88" i="19"/>
  <c r="N88" i="19" s="1"/>
  <c r="L88" i="19"/>
  <c r="C87" i="21"/>
  <c r="M87" i="20"/>
  <c r="N87" i="20" s="1"/>
  <c r="L87" i="20"/>
  <c r="C86" i="22"/>
  <c r="C86" i="27" s="1"/>
  <c r="C86" i="28" s="1"/>
  <c r="C86" i="29" s="1"/>
  <c r="C86" i="30" s="1"/>
  <c r="M86" i="21"/>
  <c r="N86" i="21" s="1"/>
  <c r="L86" i="21"/>
  <c r="L74" i="22"/>
  <c r="M74" i="22"/>
  <c r="N74" i="22" s="1"/>
  <c r="AE46" i="34" l="1"/>
  <c r="AK46" i="34"/>
  <c r="AC46" i="34"/>
  <c r="AF46" i="34"/>
  <c r="AG46" i="34"/>
  <c r="AB46" i="34"/>
  <c r="AH46" i="34"/>
  <c r="AI46" i="34"/>
  <c r="AJ46" i="34"/>
  <c r="AM46" i="34"/>
  <c r="AL46" i="34"/>
  <c r="G59" i="34"/>
  <c r="AK70" i="34" s="1"/>
  <c r="P19" i="34"/>
  <c r="AV101" i="8"/>
  <c r="AW101" i="8" s="1"/>
  <c r="AU102" i="8"/>
  <c r="AS100" i="8"/>
  <c r="AT100" i="8" s="1"/>
  <c r="AR101" i="8"/>
  <c r="AO98" i="8"/>
  <c r="AP97" i="8"/>
  <c r="AQ97" i="8" s="1"/>
  <c r="BA101" i="8"/>
  <c r="BB100" i="8"/>
  <c r="BC100" i="8" s="1"/>
  <c r="AY103" i="8"/>
  <c r="AZ103" i="8" s="1"/>
  <c r="AX104" i="8"/>
  <c r="M86" i="30"/>
  <c r="N86" i="30" s="1"/>
  <c r="L86" i="30"/>
  <c r="M86" i="28"/>
  <c r="N86" i="28" s="1"/>
  <c r="L86" i="28"/>
  <c r="M86" i="29"/>
  <c r="N86" i="29" s="1"/>
  <c r="L86" i="29"/>
  <c r="M86" i="27"/>
  <c r="N86" i="27" s="1"/>
  <c r="L86" i="27"/>
  <c r="R76" i="8"/>
  <c r="S76" i="8" s="1"/>
  <c r="Q77" i="8"/>
  <c r="AL101" i="8"/>
  <c r="AM100" i="8"/>
  <c r="AN100" i="8" s="1"/>
  <c r="AG100" i="8"/>
  <c r="AH100" i="8" s="1"/>
  <c r="AF101" i="8"/>
  <c r="AI101" i="8"/>
  <c r="AJ100" i="8"/>
  <c r="AK100" i="8" s="1"/>
  <c r="AC82" i="8"/>
  <c r="AD81" i="8"/>
  <c r="AE81" i="8" s="1"/>
  <c r="Z82" i="8"/>
  <c r="AA81" i="8"/>
  <c r="AB81" i="8" s="1"/>
  <c r="X81" i="8"/>
  <c r="Y81" i="8" s="1"/>
  <c r="W82" i="8"/>
  <c r="C87" i="22"/>
  <c r="C87" i="27" s="1"/>
  <c r="C87" i="28" s="1"/>
  <c r="C87" i="29" s="1"/>
  <c r="C87" i="30" s="1"/>
  <c r="L87" i="21"/>
  <c r="M87" i="21"/>
  <c r="N87" i="21" s="1"/>
  <c r="C90" i="1"/>
  <c r="C90" i="5" s="1"/>
  <c r="C90" i="6" s="1"/>
  <c r="C90" i="7" s="1"/>
  <c r="C90" i="19" s="1"/>
  <c r="T82" i="8"/>
  <c r="U81" i="8"/>
  <c r="V81" i="8" s="1"/>
  <c r="L86" i="22"/>
  <c r="M86" i="22"/>
  <c r="N86" i="22" s="1"/>
  <c r="C89" i="20"/>
  <c r="L89" i="19"/>
  <c r="M89" i="19"/>
  <c r="N89" i="19" s="1"/>
  <c r="C88" i="21"/>
  <c r="M88" i="20"/>
  <c r="N88" i="20" s="1"/>
  <c r="L88" i="20"/>
  <c r="D59" i="34" l="1"/>
  <c r="AH70" i="34" s="1"/>
  <c r="E59" i="34"/>
  <c r="AI70" i="34" s="1"/>
  <c r="AD46" i="34"/>
  <c r="F59" i="34"/>
  <c r="AJ70" i="34" s="1"/>
  <c r="AP98" i="8"/>
  <c r="AQ98" i="8" s="1"/>
  <c r="AO99" i="8"/>
  <c r="AS101" i="8"/>
  <c r="AT101" i="8" s="1"/>
  <c r="AR102" i="8"/>
  <c r="AV102" i="8"/>
  <c r="AW102" i="8" s="1"/>
  <c r="AU103" i="8"/>
  <c r="BA102" i="8"/>
  <c r="BB101" i="8"/>
  <c r="BC101" i="8" s="1"/>
  <c r="AX105" i="8"/>
  <c r="AY104" i="8"/>
  <c r="AZ104" i="8" s="1"/>
  <c r="L87" i="30"/>
  <c r="M87" i="30"/>
  <c r="N87" i="30" s="1"/>
  <c r="L87" i="29"/>
  <c r="M87" i="29"/>
  <c r="N87" i="29" s="1"/>
  <c r="L87" i="27"/>
  <c r="M87" i="27"/>
  <c r="N87" i="27" s="1"/>
  <c r="L87" i="28"/>
  <c r="M87" i="28"/>
  <c r="N87" i="28" s="1"/>
  <c r="Q78" i="8"/>
  <c r="R77" i="8"/>
  <c r="S77" i="8" s="1"/>
  <c r="AM101" i="8"/>
  <c r="AN101" i="8" s="1"/>
  <c r="AL102" i="8"/>
  <c r="AG101" i="8"/>
  <c r="AH101" i="8" s="1"/>
  <c r="AF102" i="8"/>
  <c r="AI102" i="8"/>
  <c r="AJ101" i="8"/>
  <c r="AK101" i="8" s="1"/>
  <c r="AC83" i="8"/>
  <c r="AD82" i="8"/>
  <c r="AE82" i="8" s="1"/>
  <c r="Z83" i="8"/>
  <c r="AA82" i="8"/>
  <c r="AB82" i="8" s="1"/>
  <c r="W83" i="8"/>
  <c r="X82" i="8"/>
  <c r="Y82" i="8" s="1"/>
  <c r="C88" i="22"/>
  <c r="C88" i="27" s="1"/>
  <c r="C88" i="28" s="1"/>
  <c r="C88" i="29" s="1"/>
  <c r="C88" i="30" s="1"/>
  <c r="L88" i="21"/>
  <c r="M88" i="21"/>
  <c r="N88" i="21" s="1"/>
  <c r="C90" i="20"/>
  <c r="L90" i="19"/>
  <c r="M90" i="19"/>
  <c r="N90" i="19" s="1"/>
  <c r="C89" i="21"/>
  <c r="L89" i="20"/>
  <c r="M89" i="20"/>
  <c r="N89" i="20" s="1"/>
  <c r="C91" i="1"/>
  <c r="C91" i="5" s="1"/>
  <c r="C91" i="6" s="1"/>
  <c r="C91" i="7" s="1"/>
  <c r="C91" i="19" s="1"/>
  <c r="U82" i="8"/>
  <c r="V82" i="8" s="1"/>
  <c r="T83" i="8"/>
  <c r="L87" i="22"/>
  <c r="M87" i="22"/>
  <c r="N87" i="22" s="1"/>
  <c r="AS102" i="8" l="1"/>
  <c r="AT102" i="8" s="1"/>
  <c r="AR103" i="8"/>
  <c r="AP99" i="8"/>
  <c r="AQ99" i="8" s="1"/>
  <c r="AO100" i="8"/>
  <c r="BB102" i="8"/>
  <c r="BC102" i="8" s="1"/>
  <c r="BA103" i="8"/>
  <c r="AU104" i="8"/>
  <c r="AV103" i="8"/>
  <c r="AW103" i="8" s="1"/>
  <c r="AX106" i="8"/>
  <c r="AY105" i="8"/>
  <c r="AZ105" i="8" s="1"/>
  <c r="M88" i="29"/>
  <c r="N88" i="29" s="1"/>
  <c r="L88" i="29"/>
  <c r="L88" i="30"/>
  <c r="M88" i="30"/>
  <c r="N88" i="30" s="1"/>
  <c r="L88" i="27"/>
  <c r="M88" i="27"/>
  <c r="N88" i="27" s="1"/>
  <c r="L88" i="28"/>
  <c r="M88" i="28"/>
  <c r="N88" i="28" s="1"/>
  <c r="Q79" i="8"/>
  <c r="R78" i="8"/>
  <c r="S78" i="8" s="1"/>
  <c r="AL103" i="8"/>
  <c r="AM102" i="8"/>
  <c r="AN102" i="8" s="1"/>
  <c r="AF103" i="8"/>
  <c r="AG102" i="8"/>
  <c r="AH102" i="8" s="1"/>
  <c r="AI103" i="8"/>
  <c r="AJ102" i="8"/>
  <c r="AK102" i="8" s="1"/>
  <c r="AD83" i="8"/>
  <c r="AE83" i="8" s="1"/>
  <c r="AC84" i="8"/>
  <c r="Z84" i="8"/>
  <c r="AA83" i="8"/>
  <c r="AB83" i="8" s="1"/>
  <c r="X83" i="8"/>
  <c r="Y83" i="8" s="1"/>
  <c r="W84" i="8"/>
  <c r="C89" i="22"/>
  <c r="C89" i="27" s="1"/>
  <c r="C89" i="28" s="1"/>
  <c r="C89" i="29" s="1"/>
  <c r="C89" i="30" s="1"/>
  <c r="M89" i="21"/>
  <c r="N89" i="21" s="1"/>
  <c r="L89" i="21"/>
  <c r="C90" i="21"/>
  <c r="L90" i="20"/>
  <c r="M90" i="20"/>
  <c r="N90" i="20" s="1"/>
  <c r="C92" i="1"/>
  <c r="C92" i="5" s="1"/>
  <c r="C92" i="6" s="1"/>
  <c r="C92" i="7" s="1"/>
  <c r="C92" i="19" s="1"/>
  <c r="U83" i="8"/>
  <c r="V83" i="8" s="1"/>
  <c r="T84" i="8"/>
  <c r="C91" i="20"/>
  <c r="M91" i="19"/>
  <c r="N91" i="19" s="1"/>
  <c r="L91" i="19"/>
  <c r="L88" i="22"/>
  <c r="M88" i="22"/>
  <c r="N88" i="22" s="1"/>
  <c r="BB103" i="8" l="1"/>
  <c r="BC103" i="8" s="1"/>
  <c r="BA104" i="8"/>
  <c r="AP100" i="8"/>
  <c r="AQ100" i="8" s="1"/>
  <c r="AO101" i="8"/>
  <c r="AV104" i="8"/>
  <c r="AW104" i="8" s="1"/>
  <c r="AU105" i="8"/>
  <c r="AR104" i="8"/>
  <c r="AS103" i="8"/>
  <c r="AT103" i="8" s="1"/>
  <c r="AX107" i="8"/>
  <c r="AY106" i="8"/>
  <c r="AZ106" i="8" s="1"/>
  <c r="M89" i="28"/>
  <c r="N89" i="28" s="1"/>
  <c r="L89" i="28"/>
  <c r="M89" i="30"/>
  <c r="N89" i="30" s="1"/>
  <c r="L89" i="30"/>
  <c r="M89" i="29"/>
  <c r="N89" i="29" s="1"/>
  <c r="L89" i="29"/>
  <c r="M89" i="27"/>
  <c r="N89" i="27" s="1"/>
  <c r="L89" i="27"/>
  <c r="R79" i="8"/>
  <c r="S79" i="8" s="1"/>
  <c r="Q80" i="8"/>
  <c r="AL104" i="8"/>
  <c r="AM103" i="8"/>
  <c r="AN103" i="8" s="1"/>
  <c r="AG103" i="8"/>
  <c r="AH103" i="8" s="1"/>
  <c r="AF104" i="8"/>
  <c r="AJ103" i="8"/>
  <c r="AK103" i="8" s="1"/>
  <c r="AI104" i="8"/>
  <c r="AD84" i="8"/>
  <c r="AE84" i="8" s="1"/>
  <c r="AC85" i="8"/>
  <c r="AA84" i="8"/>
  <c r="AB84" i="8" s="1"/>
  <c r="Z85" i="8"/>
  <c r="X84" i="8"/>
  <c r="Y84" i="8" s="1"/>
  <c r="W85" i="8"/>
  <c r="C92" i="20"/>
  <c r="L92" i="19"/>
  <c r="M92" i="19"/>
  <c r="N92" i="19" s="1"/>
  <c r="C91" i="21"/>
  <c r="L91" i="20"/>
  <c r="M91" i="20"/>
  <c r="N91" i="20" s="1"/>
  <c r="C90" i="22"/>
  <c r="C90" i="27" s="1"/>
  <c r="C90" i="28" s="1"/>
  <c r="C90" i="29" s="1"/>
  <c r="C90" i="30" s="1"/>
  <c r="L90" i="21"/>
  <c r="M90" i="21"/>
  <c r="N90" i="21" s="1"/>
  <c r="T85" i="8"/>
  <c r="U84" i="8"/>
  <c r="V84" i="8" s="1"/>
  <c r="C93" i="1"/>
  <c r="C93" i="5" s="1"/>
  <c r="C93" i="6" s="1"/>
  <c r="C93" i="7" s="1"/>
  <c r="C93" i="19" s="1"/>
  <c r="L89" i="22"/>
  <c r="M89" i="22"/>
  <c r="N89" i="22" s="1"/>
  <c r="AO102" i="8" l="1"/>
  <c r="AP101" i="8"/>
  <c r="AQ101" i="8" s="1"/>
  <c r="AS104" i="8"/>
  <c r="AT104" i="8" s="1"/>
  <c r="AR105" i="8"/>
  <c r="AU106" i="8"/>
  <c r="AV105" i="8"/>
  <c r="AW105" i="8" s="1"/>
  <c r="BB104" i="8"/>
  <c r="BC104" i="8" s="1"/>
  <c r="BA105" i="8"/>
  <c r="AX108" i="8"/>
  <c r="AY107" i="8"/>
  <c r="AZ107" i="8" s="1"/>
  <c r="L90" i="30"/>
  <c r="M90" i="30"/>
  <c r="N90" i="30" s="1"/>
  <c r="M90" i="28"/>
  <c r="N90" i="28" s="1"/>
  <c r="L90" i="28"/>
  <c r="L90" i="29"/>
  <c r="M90" i="29"/>
  <c r="N90" i="29" s="1"/>
  <c r="M90" i="27"/>
  <c r="N90" i="27" s="1"/>
  <c r="L90" i="27"/>
  <c r="Q81" i="8"/>
  <c r="R80" i="8"/>
  <c r="S80" i="8" s="1"/>
  <c r="AM104" i="8"/>
  <c r="AN104" i="8" s="1"/>
  <c r="AL105" i="8"/>
  <c r="AG104" i="8"/>
  <c r="AH104" i="8" s="1"/>
  <c r="AF105" i="8"/>
  <c r="AJ104" i="8"/>
  <c r="AK104" i="8" s="1"/>
  <c r="AI105" i="8"/>
  <c r="AD85" i="8"/>
  <c r="AE85" i="8" s="1"/>
  <c r="AC86" i="8"/>
  <c r="Z86" i="8"/>
  <c r="AA85" i="8"/>
  <c r="AB85" i="8" s="1"/>
  <c r="X85" i="8"/>
  <c r="Y85" i="8" s="1"/>
  <c r="W86" i="8"/>
  <c r="C93" i="20"/>
  <c r="M93" i="19"/>
  <c r="N93" i="19" s="1"/>
  <c r="L93" i="19"/>
  <c r="L90" i="22"/>
  <c r="M90" i="22"/>
  <c r="N90" i="22" s="1"/>
  <c r="C91" i="22"/>
  <c r="C91" i="27" s="1"/>
  <c r="C91" i="28" s="1"/>
  <c r="C91" i="29" s="1"/>
  <c r="C91" i="30" s="1"/>
  <c r="L91" i="21"/>
  <c r="M91" i="21"/>
  <c r="N91" i="21" s="1"/>
  <c r="C92" i="21"/>
  <c r="M92" i="20"/>
  <c r="N92" i="20" s="1"/>
  <c r="L92" i="20"/>
  <c r="T86" i="8"/>
  <c r="U85" i="8"/>
  <c r="V85" i="8" s="1"/>
  <c r="C94" i="1"/>
  <c r="C94" i="5" s="1"/>
  <c r="C94" i="6" s="1"/>
  <c r="C94" i="7" s="1"/>
  <c r="C94" i="19" s="1"/>
  <c r="BB105" i="8" l="1"/>
  <c r="BC105" i="8" s="1"/>
  <c r="BA106" i="8"/>
  <c r="AU107" i="8"/>
  <c r="AV106" i="8"/>
  <c r="AW106" i="8" s="1"/>
  <c r="AR106" i="8"/>
  <c r="AS105" i="8"/>
  <c r="AT105" i="8" s="1"/>
  <c r="AO103" i="8"/>
  <c r="AP102" i="8"/>
  <c r="AQ102" i="8" s="1"/>
  <c r="AY108" i="8"/>
  <c r="AZ108" i="8" s="1"/>
  <c r="AX109" i="8"/>
  <c r="L91" i="29"/>
  <c r="M91" i="29"/>
  <c r="N91" i="29" s="1"/>
  <c r="M91" i="30"/>
  <c r="N91" i="30" s="1"/>
  <c r="L91" i="30"/>
  <c r="M91" i="28"/>
  <c r="N91" i="28" s="1"/>
  <c r="L91" i="28"/>
  <c r="L91" i="27"/>
  <c r="M91" i="27"/>
  <c r="N91" i="27" s="1"/>
  <c r="Q82" i="8"/>
  <c r="R81" i="8"/>
  <c r="S81" i="8" s="1"/>
  <c r="AM105" i="8"/>
  <c r="AN105" i="8" s="1"/>
  <c r="AL106" i="8"/>
  <c r="AG105" i="8"/>
  <c r="AH105" i="8" s="1"/>
  <c r="AF106" i="8"/>
  <c r="AI106" i="8"/>
  <c r="AJ105" i="8"/>
  <c r="AK105" i="8" s="1"/>
  <c r="AD86" i="8"/>
  <c r="AE86" i="8" s="1"/>
  <c r="AC87" i="8"/>
  <c r="Z87" i="8"/>
  <c r="AA86" i="8"/>
  <c r="AB86" i="8" s="1"/>
  <c r="W87" i="8"/>
  <c r="X86" i="8"/>
  <c r="Y86" i="8" s="1"/>
  <c r="C95" i="1"/>
  <c r="C95" i="5" s="1"/>
  <c r="C95" i="6" s="1"/>
  <c r="C95" i="7" s="1"/>
  <c r="C95" i="19" s="1"/>
  <c r="U86" i="8"/>
  <c r="V86" i="8" s="1"/>
  <c r="T87" i="8"/>
  <c r="C93" i="21"/>
  <c r="M93" i="20"/>
  <c r="N93" i="20" s="1"/>
  <c r="L93" i="20"/>
  <c r="C94" i="20"/>
  <c r="M94" i="19"/>
  <c r="N94" i="19" s="1"/>
  <c r="L94" i="19"/>
  <c r="M91" i="22"/>
  <c r="N91" i="22" s="1"/>
  <c r="L91" i="22"/>
  <c r="C92" i="22"/>
  <c r="C92" i="27" s="1"/>
  <c r="C92" i="28" s="1"/>
  <c r="C92" i="29" s="1"/>
  <c r="C92" i="30" s="1"/>
  <c r="L92" i="21"/>
  <c r="M92" i="21"/>
  <c r="N92" i="21" s="1"/>
  <c r="AU108" i="8" l="1"/>
  <c r="AV107" i="8"/>
  <c r="AW107" i="8" s="1"/>
  <c r="AS106" i="8"/>
  <c r="AT106" i="8" s="1"/>
  <c r="AR107" i="8"/>
  <c r="AP103" i="8"/>
  <c r="AQ103" i="8" s="1"/>
  <c r="AO104" i="8"/>
  <c r="BA107" i="8"/>
  <c r="BB106" i="8"/>
  <c r="BC106" i="8" s="1"/>
  <c r="AY109" i="8"/>
  <c r="AZ109" i="8" s="1"/>
  <c r="AX110" i="8"/>
  <c r="L92" i="29"/>
  <c r="M92" i="29"/>
  <c r="N92" i="29" s="1"/>
  <c r="M92" i="28"/>
  <c r="N92" i="28" s="1"/>
  <c r="L92" i="28"/>
  <c r="L92" i="30"/>
  <c r="M92" i="30"/>
  <c r="N92" i="30" s="1"/>
  <c r="M92" i="27"/>
  <c r="N92" i="27" s="1"/>
  <c r="L92" i="27"/>
  <c r="R82" i="8"/>
  <c r="S82" i="8" s="1"/>
  <c r="Q83" i="8"/>
  <c r="AM106" i="8"/>
  <c r="AN106" i="8" s="1"/>
  <c r="AL107" i="8"/>
  <c r="AG106" i="8"/>
  <c r="AH106" i="8" s="1"/>
  <c r="AF107" i="8"/>
  <c r="AI107" i="8"/>
  <c r="AJ106" i="8"/>
  <c r="AK106" i="8" s="1"/>
  <c r="AD87" i="8"/>
  <c r="AE87" i="8" s="1"/>
  <c r="AC88" i="8"/>
  <c r="Z88" i="8"/>
  <c r="AA87" i="8"/>
  <c r="AB87" i="8" s="1"/>
  <c r="W88" i="8"/>
  <c r="X87" i="8"/>
  <c r="Y87" i="8" s="1"/>
  <c r="C93" i="22"/>
  <c r="C93" i="27" s="1"/>
  <c r="C93" i="28" s="1"/>
  <c r="C93" i="29" s="1"/>
  <c r="C93" i="30" s="1"/>
  <c r="M93" i="21"/>
  <c r="N93" i="21" s="1"/>
  <c r="L93" i="21"/>
  <c r="C95" i="20"/>
  <c r="L95" i="19"/>
  <c r="M95" i="19"/>
  <c r="N95" i="19" s="1"/>
  <c r="C85" i="19"/>
  <c r="L92" i="22"/>
  <c r="M92" i="22"/>
  <c r="N92" i="22" s="1"/>
  <c r="C94" i="21"/>
  <c r="M94" i="20"/>
  <c r="N94" i="20" s="1"/>
  <c r="L94" i="20"/>
  <c r="U87" i="8"/>
  <c r="V87" i="8" s="1"/>
  <c r="T88" i="8"/>
  <c r="BB107" i="8" l="1"/>
  <c r="BC107" i="8" s="1"/>
  <c r="BA108" i="8"/>
  <c r="AP104" i="8"/>
  <c r="AQ104" i="8" s="1"/>
  <c r="AO105" i="8"/>
  <c r="AS107" i="8"/>
  <c r="AT107" i="8" s="1"/>
  <c r="AR108" i="8"/>
  <c r="AV108" i="8"/>
  <c r="AW108" i="8" s="1"/>
  <c r="AU109" i="8"/>
  <c r="AY110" i="8"/>
  <c r="AZ110" i="8" s="1"/>
  <c r="AX111" i="8"/>
  <c r="M93" i="29"/>
  <c r="N93" i="29" s="1"/>
  <c r="L93" i="29"/>
  <c r="M93" i="30"/>
  <c r="N93" i="30" s="1"/>
  <c r="L93" i="30"/>
  <c r="L93" i="28"/>
  <c r="M93" i="28"/>
  <c r="N93" i="28" s="1"/>
  <c r="L93" i="27"/>
  <c r="M93" i="27"/>
  <c r="N93" i="27" s="1"/>
  <c r="Q84" i="8"/>
  <c r="R83" i="8"/>
  <c r="S83" i="8" s="1"/>
  <c r="AM107" i="8"/>
  <c r="AN107" i="8" s="1"/>
  <c r="AL108" i="8"/>
  <c r="AG107" i="8"/>
  <c r="AH107" i="8" s="1"/>
  <c r="AF108" i="8"/>
  <c r="AJ107" i="8"/>
  <c r="AK107" i="8" s="1"/>
  <c r="AI108" i="8"/>
  <c r="AD88" i="8"/>
  <c r="AE88" i="8" s="1"/>
  <c r="AC89" i="8"/>
  <c r="Z89" i="8"/>
  <c r="AA88" i="8"/>
  <c r="AB88" i="8" s="1"/>
  <c r="X88" i="8"/>
  <c r="Y88" i="8" s="1"/>
  <c r="W89" i="8"/>
  <c r="C95" i="21"/>
  <c r="L95" i="20"/>
  <c r="M95" i="20"/>
  <c r="N95" i="20" s="1"/>
  <c r="C85" i="20"/>
  <c r="T89" i="8"/>
  <c r="U88" i="8"/>
  <c r="V88" i="8" s="1"/>
  <c r="C97" i="1"/>
  <c r="C97" i="5" s="1"/>
  <c r="C97" i="6" s="1"/>
  <c r="C97" i="7" s="1"/>
  <c r="C97" i="19" s="1"/>
  <c r="C94" i="22"/>
  <c r="C94" i="27" s="1"/>
  <c r="C94" i="28" s="1"/>
  <c r="C94" i="29" s="1"/>
  <c r="C94" i="30" s="1"/>
  <c r="L94" i="21"/>
  <c r="M94" i="21"/>
  <c r="N94" i="21" s="1"/>
  <c r="M85" i="19"/>
  <c r="N85" i="19" s="1"/>
  <c r="L85" i="19"/>
  <c r="M93" i="22"/>
  <c r="N93" i="22" s="1"/>
  <c r="L93" i="22"/>
  <c r="AS108" i="8" l="1"/>
  <c r="AT108" i="8" s="1"/>
  <c r="AR109" i="8"/>
  <c r="AP105" i="8"/>
  <c r="AQ105" i="8" s="1"/>
  <c r="AO106" i="8"/>
  <c r="AU110" i="8"/>
  <c r="AV109" i="8"/>
  <c r="AW109" i="8" s="1"/>
  <c r="BA109" i="8"/>
  <c r="BB108" i="8"/>
  <c r="BC108" i="8" s="1"/>
  <c r="AY111" i="8"/>
  <c r="AZ111" i="8" s="1"/>
  <c r="AX112" i="8"/>
  <c r="M94" i="30"/>
  <c r="N94" i="30" s="1"/>
  <c r="L94" i="30"/>
  <c r="M94" i="27"/>
  <c r="N94" i="27" s="1"/>
  <c r="L94" i="27"/>
  <c r="M94" i="28"/>
  <c r="N94" i="28" s="1"/>
  <c r="L94" i="28"/>
  <c r="M94" i="29"/>
  <c r="N94" i="29" s="1"/>
  <c r="L94" i="29"/>
  <c r="Q85" i="8"/>
  <c r="R84" i="8"/>
  <c r="S84" i="8" s="1"/>
  <c r="AM108" i="8"/>
  <c r="AN108" i="8" s="1"/>
  <c r="AL109" i="8"/>
  <c r="AG108" i="8"/>
  <c r="AH108" i="8" s="1"/>
  <c r="AF109" i="8"/>
  <c r="AI109" i="8"/>
  <c r="AJ108" i="8"/>
  <c r="AK108" i="8" s="1"/>
  <c r="AC90" i="8"/>
  <c r="AD89" i="8"/>
  <c r="AE89" i="8" s="1"/>
  <c r="AA89" i="8"/>
  <c r="AB89" i="8" s="1"/>
  <c r="Z90" i="8"/>
  <c r="W90" i="8"/>
  <c r="X89" i="8"/>
  <c r="Y89" i="8" s="1"/>
  <c r="L94" i="22"/>
  <c r="M94" i="22"/>
  <c r="N94" i="22" s="1"/>
  <c r="M85" i="20"/>
  <c r="N85" i="20" s="1"/>
  <c r="L85" i="20"/>
  <c r="U89" i="8"/>
  <c r="V89" i="8" s="1"/>
  <c r="T90" i="8"/>
  <c r="C98" i="1"/>
  <c r="C98" i="5" s="1"/>
  <c r="C98" i="6" s="1"/>
  <c r="C98" i="7" s="1"/>
  <c r="C98" i="19" s="1"/>
  <c r="C97" i="20"/>
  <c r="L97" i="19"/>
  <c r="M97" i="19"/>
  <c r="N97" i="19" s="1"/>
  <c r="C95" i="22"/>
  <c r="C95" i="27" s="1"/>
  <c r="C95" i="28" s="1"/>
  <c r="C95" i="29" s="1"/>
  <c r="C95" i="30" s="1"/>
  <c r="L95" i="21"/>
  <c r="M95" i="21"/>
  <c r="N95" i="21" s="1"/>
  <c r="C85" i="21"/>
  <c r="BB109" i="8" l="1"/>
  <c r="BC109" i="8" s="1"/>
  <c r="BA110" i="8"/>
  <c r="AU111" i="8"/>
  <c r="AV110" i="8"/>
  <c r="AW110" i="8" s="1"/>
  <c r="AP106" i="8"/>
  <c r="AQ106" i="8" s="1"/>
  <c r="AO107" i="8"/>
  <c r="AS109" i="8"/>
  <c r="AT109" i="8" s="1"/>
  <c r="AR110" i="8"/>
  <c r="AX113" i="8"/>
  <c r="AY112" i="8"/>
  <c r="AZ112" i="8" s="1"/>
  <c r="L95" i="29"/>
  <c r="M95" i="29"/>
  <c r="N95" i="29" s="1"/>
  <c r="C85" i="29"/>
  <c r="M95" i="27"/>
  <c r="N95" i="27" s="1"/>
  <c r="L95" i="27"/>
  <c r="C85" i="27"/>
  <c r="L95" i="28"/>
  <c r="M95" i="28"/>
  <c r="N95" i="28" s="1"/>
  <c r="C85" i="28"/>
  <c r="L95" i="30"/>
  <c r="M95" i="30"/>
  <c r="N95" i="30" s="1"/>
  <c r="C85" i="30"/>
  <c r="O85" i="30" s="1"/>
  <c r="C16" i="31" s="1"/>
  <c r="P16" i="31" s="1" a="1"/>
  <c r="P16" i="31" s="1"/>
  <c r="R85" i="8"/>
  <c r="S85" i="8" s="1"/>
  <c r="Q86" i="8"/>
  <c r="AM109" i="8"/>
  <c r="AN109" i="8" s="1"/>
  <c r="AL110" i="8"/>
  <c r="AG109" i="8"/>
  <c r="AH109" i="8" s="1"/>
  <c r="AF110" i="8"/>
  <c r="AI110" i="8"/>
  <c r="AJ109" i="8"/>
  <c r="AK109" i="8" s="1"/>
  <c r="AC91" i="8"/>
  <c r="AD90" i="8"/>
  <c r="AE90" i="8" s="1"/>
  <c r="Z91" i="8"/>
  <c r="AA90" i="8"/>
  <c r="AB90" i="8" s="1"/>
  <c r="W91" i="8"/>
  <c r="X90" i="8"/>
  <c r="Y90" i="8" s="1"/>
  <c r="C98" i="20"/>
  <c r="L98" i="19"/>
  <c r="M98" i="19"/>
  <c r="N98" i="19" s="1"/>
  <c r="L95" i="22"/>
  <c r="M95" i="22"/>
  <c r="N95" i="22" s="1"/>
  <c r="L85" i="21"/>
  <c r="M85" i="21"/>
  <c r="N85" i="21" s="1"/>
  <c r="U90" i="8"/>
  <c r="V90" i="8" s="1"/>
  <c r="T91" i="8"/>
  <c r="C99" i="1"/>
  <c r="C99" i="5" s="1"/>
  <c r="C99" i="6" s="1"/>
  <c r="C99" i="7" s="1"/>
  <c r="C99" i="19" s="1"/>
  <c r="C85" i="22"/>
  <c r="C97" i="21"/>
  <c r="L97" i="20"/>
  <c r="M97" i="20"/>
  <c r="N97" i="20" s="1"/>
  <c r="C20" i="34" l="1"/>
  <c r="Q16" i="31"/>
  <c r="AS110" i="8"/>
  <c r="AT110" i="8" s="1"/>
  <c r="AR111" i="8"/>
  <c r="AU112" i="8"/>
  <c r="AV111" i="8"/>
  <c r="AW111" i="8" s="1"/>
  <c r="BA111" i="8"/>
  <c r="BB110" i="8"/>
  <c r="BC110" i="8" s="1"/>
  <c r="AO108" i="8"/>
  <c r="AP107" i="8"/>
  <c r="AQ107" i="8" s="1"/>
  <c r="AX114" i="8"/>
  <c r="AY113" i="8"/>
  <c r="AZ113" i="8" s="1"/>
  <c r="L85" i="27"/>
  <c r="M85" i="27"/>
  <c r="N85" i="27" s="1"/>
  <c r="L85" i="28"/>
  <c r="M85" i="28"/>
  <c r="N85" i="28" s="1"/>
  <c r="L85" i="29"/>
  <c r="M85" i="29"/>
  <c r="N85" i="29" s="1"/>
  <c r="M85" i="30"/>
  <c r="N85" i="30" s="1"/>
  <c r="L85" i="30"/>
  <c r="Q87" i="8"/>
  <c r="R86" i="8"/>
  <c r="S86" i="8" s="1"/>
  <c r="AM110" i="8"/>
  <c r="AN110" i="8" s="1"/>
  <c r="AL111" i="8"/>
  <c r="AF111" i="8"/>
  <c r="AG110" i="8"/>
  <c r="AH110" i="8" s="1"/>
  <c r="AJ110" i="8"/>
  <c r="AK110" i="8" s="1"/>
  <c r="AI111" i="8"/>
  <c r="AD91" i="8"/>
  <c r="AE91" i="8" s="1"/>
  <c r="AC92" i="8"/>
  <c r="Z92" i="8"/>
  <c r="AA91" i="8"/>
  <c r="AB91" i="8" s="1"/>
  <c r="W92" i="8"/>
  <c r="X91" i="8"/>
  <c r="Y91" i="8" s="1"/>
  <c r="C97" i="22"/>
  <c r="C97" i="27" s="1"/>
  <c r="C97" i="28" s="1"/>
  <c r="C97" i="29" s="1"/>
  <c r="C97" i="30" s="1"/>
  <c r="M97" i="21"/>
  <c r="N97" i="21" s="1"/>
  <c r="L97" i="21"/>
  <c r="M85" i="22"/>
  <c r="N85" i="22" s="1"/>
  <c r="L85" i="22"/>
  <c r="C99" i="20"/>
  <c r="M99" i="19"/>
  <c r="N99" i="19" s="1"/>
  <c r="L99" i="19"/>
  <c r="C100" i="1"/>
  <c r="C100" i="5" s="1"/>
  <c r="C100" i="6" s="1"/>
  <c r="C100" i="7" s="1"/>
  <c r="C100" i="19" s="1"/>
  <c r="T92" i="8"/>
  <c r="U91" i="8"/>
  <c r="V91" i="8" s="1"/>
  <c r="C98" i="21"/>
  <c r="M98" i="20"/>
  <c r="N98" i="20" s="1"/>
  <c r="L98" i="20"/>
  <c r="E36" i="34" l="1" a="1"/>
  <c r="E36" i="34" s="1"/>
  <c r="AC47" i="34" s="1"/>
  <c r="O36" i="34" a="1"/>
  <c r="O36" i="34" s="1"/>
  <c r="AM47" i="34" s="1"/>
  <c r="L36" i="34" a="1"/>
  <c r="L36" i="34" s="1"/>
  <c r="AJ47" i="34" s="1"/>
  <c r="AL47" i="34"/>
  <c r="AH47" i="34"/>
  <c r="AK47" i="34"/>
  <c r="AI47" i="34"/>
  <c r="P20" i="34"/>
  <c r="Q20" i="34"/>
  <c r="BB111" i="8"/>
  <c r="BC111" i="8" s="1"/>
  <c r="BA112" i="8"/>
  <c r="AV112" i="8"/>
  <c r="AW112" i="8" s="1"/>
  <c r="AU113" i="8"/>
  <c r="AO109" i="8"/>
  <c r="AP108" i="8"/>
  <c r="AQ108" i="8" s="1"/>
  <c r="AR112" i="8"/>
  <c r="AS111" i="8"/>
  <c r="AT111" i="8" s="1"/>
  <c r="AY114" i="8"/>
  <c r="AZ114" i="8" s="1"/>
  <c r="AX115" i="8"/>
  <c r="M97" i="28"/>
  <c r="N97" i="28" s="1"/>
  <c r="L97" i="28"/>
  <c r="M97" i="30"/>
  <c r="N97" i="30" s="1"/>
  <c r="L97" i="30"/>
  <c r="L97" i="29"/>
  <c r="M97" i="29"/>
  <c r="N97" i="29" s="1"/>
  <c r="M97" i="27"/>
  <c r="N97" i="27" s="1"/>
  <c r="L97" i="27"/>
  <c r="R87" i="8"/>
  <c r="S87" i="8" s="1"/>
  <c r="Q88" i="8"/>
  <c r="AM111" i="8"/>
  <c r="AN111" i="8" s="1"/>
  <c r="AL112" i="8"/>
  <c r="AG111" i="8"/>
  <c r="AH111" i="8" s="1"/>
  <c r="AF112" i="8"/>
  <c r="AI112" i="8"/>
  <c r="AJ111" i="8"/>
  <c r="AK111" i="8" s="1"/>
  <c r="AC93" i="8"/>
  <c r="AD92" i="8"/>
  <c r="AE92" i="8" s="1"/>
  <c r="Z93" i="8"/>
  <c r="AA92" i="8"/>
  <c r="AB92" i="8" s="1"/>
  <c r="X92" i="8"/>
  <c r="Y92" i="8" s="1"/>
  <c r="W93" i="8"/>
  <c r="C98" i="22"/>
  <c r="C98" i="27" s="1"/>
  <c r="C98" i="28" s="1"/>
  <c r="C98" i="29" s="1"/>
  <c r="C98" i="30" s="1"/>
  <c r="M98" i="21"/>
  <c r="N98" i="21" s="1"/>
  <c r="L98" i="21"/>
  <c r="M97" i="22"/>
  <c r="N97" i="22" s="1"/>
  <c r="L97" i="22"/>
  <c r="T93" i="8"/>
  <c r="C101" i="1"/>
  <c r="C101" i="5" s="1"/>
  <c r="C101" i="6" s="1"/>
  <c r="C101" i="7" s="1"/>
  <c r="C101" i="19" s="1"/>
  <c r="U92" i="8"/>
  <c r="V92" i="8" s="1"/>
  <c r="C99" i="21"/>
  <c r="M99" i="20"/>
  <c r="N99" i="20" s="1"/>
  <c r="L99" i="20"/>
  <c r="C100" i="20"/>
  <c r="M100" i="19"/>
  <c r="N100" i="19" s="1"/>
  <c r="L100" i="19"/>
  <c r="E60" i="34" l="1"/>
  <c r="AI71" i="34" s="1"/>
  <c r="G60" i="34"/>
  <c r="AK71" i="34" s="1"/>
  <c r="D60" i="34"/>
  <c r="AH71" i="34" s="1"/>
  <c r="F60" i="34"/>
  <c r="AJ71" i="34" s="1"/>
  <c r="AO110" i="8"/>
  <c r="AP109" i="8"/>
  <c r="AQ109" i="8" s="1"/>
  <c r="AU114" i="8"/>
  <c r="AV113" i="8"/>
  <c r="AW113" i="8" s="1"/>
  <c r="BA113" i="8"/>
  <c r="BB112" i="8"/>
  <c r="BC112" i="8" s="1"/>
  <c r="AS112" i="8"/>
  <c r="AT112" i="8" s="1"/>
  <c r="AR113" i="8"/>
  <c r="AY115" i="8"/>
  <c r="AZ115" i="8" s="1"/>
  <c r="AX116" i="8"/>
  <c r="M98" i="29"/>
  <c r="N98" i="29" s="1"/>
  <c r="L98" i="29"/>
  <c r="L98" i="30"/>
  <c r="M98" i="30"/>
  <c r="N98" i="30" s="1"/>
  <c r="L98" i="27"/>
  <c r="M98" i="27"/>
  <c r="N98" i="27" s="1"/>
  <c r="M98" i="28"/>
  <c r="N98" i="28" s="1"/>
  <c r="L98" i="28"/>
  <c r="Q89" i="8"/>
  <c r="R88" i="8"/>
  <c r="S88" i="8" s="1"/>
  <c r="AM112" i="8"/>
  <c r="AN112" i="8" s="1"/>
  <c r="AL113" i="8"/>
  <c r="AG112" i="8"/>
  <c r="AH112" i="8" s="1"/>
  <c r="AF113" i="8"/>
  <c r="AI113" i="8"/>
  <c r="AJ112" i="8"/>
  <c r="AK112" i="8" s="1"/>
  <c r="AD93" i="8"/>
  <c r="AE93" i="8" s="1"/>
  <c r="AC94" i="8"/>
  <c r="AA93" i="8"/>
  <c r="AB93" i="8" s="1"/>
  <c r="Z94" i="8"/>
  <c r="X93" i="8"/>
  <c r="Y93" i="8" s="1"/>
  <c r="W94" i="8"/>
  <c r="C102" i="1"/>
  <c r="C102" i="5" s="1"/>
  <c r="C102" i="6" s="1"/>
  <c r="C102" i="7" s="1"/>
  <c r="C102" i="19" s="1"/>
  <c r="T94" i="8"/>
  <c r="U93" i="8"/>
  <c r="V93" i="8" s="1"/>
  <c r="C101" i="20"/>
  <c r="L101" i="19"/>
  <c r="M101" i="19"/>
  <c r="N101" i="19" s="1"/>
  <c r="C100" i="21"/>
  <c r="M100" i="20"/>
  <c r="N100" i="20" s="1"/>
  <c r="L100" i="20"/>
  <c r="C99" i="22"/>
  <c r="C99" i="27" s="1"/>
  <c r="C99" i="28" s="1"/>
  <c r="C99" i="29" s="1"/>
  <c r="C99" i="30" s="1"/>
  <c r="M99" i="21"/>
  <c r="N99" i="21" s="1"/>
  <c r="L99" i="21"/>
  <c r="M98" i="22"/>
  <c r="N98" i="22" s="1"/>
  <c r="L98" i="22"/>
  <c r="BA114" i="8" l="1"/>
  <c r="BB113" i="8"/>
  <c r="BC113" i="8" s="1"/>
  <c r="AU115" i="8"/>
  <c r="AV114" i="8"/>
  <c r="AW114" i="8" s="1"/>
  <c r="AR114" i="8"/>
  <c r="AS113" i="8"/>
  <c r="AT113" i="8" s="1"/>
  <c r="AP110" i="8"/>
  <c r="AQ110" i="8" s="1"/>
  <c r="AO111" i="8"/>
  <c r="AX117" i="8"/>
  <c r="AY116" i="8"/>
  <c r="AZ116" i="8" s="1"/>
  <c r="M99" i="27"/>
  <c r="N99" i="27" s="1"/>
  <c r="L99" i="27"/>
  <c r="L99" i="28"/>
  <c r="M99" i="28"/>
  <c r="N99" i="28" s="1"/>
  <c r="M99" i="30"/>
  <c r="N99" i="30" s="1"/>
  <c r="L99" i="30"/>
  <c r="M99" i="29"/>
  <c r="N99" i="29" s="1"/>
  <c r="L99" i="29"/>
  <c r="R89" i="8"/>
  <c r="S89" i="8" s="1"/>
  <c r="Q90" i="8"/>
  <c r="AL114" i="8"/>
  <c r="AM113" i="8"/>
  <c r="AN113" i="8" s="1"/>
  <c r="AF114" i="8"/>
  <c r="AG113" i="8"/>
  <c r="AH113" i="8" s="1"/>
  <c r="AI114" i="8"/>
  <c r="AJ113" i="8"/>
  <c r="AK113" i="8" s="1"/>
  <c r="AD94" i="8"/>
  <c r="AE94" i="8" s="1"/>
  <c r="AC95" i="8"/>
  <c r="AA94" i="8"/>
  <c r="AB94" i="8" s="1"/>
  <c r="Z95" i="8"/>
  <c r="W95" i="8"/>
  <c r="X94" i="8"/>
  <c r="Y94" i="8" s="1"/>
  <c r="C102" i="20"/>
  <c r="M102" i="19"/>
  <c r="N102" i="19" s="1"/>
  <c r="L102" i="19"/>
  <c r="C100" i="22"/>
  <c r="C100" i="27" s="1"/>
  <c r="C100" i="28" s="1"/>
  <c r="C100" i="29" s="1"/>
  <c r="C100" i="30" s="1"/>
  <c r="L100" i="21"/>
  <c r="M100" i="21"/>
  <c r="N100" i="21" s="1"/>
  <c r="L99" i="22"/>
  <c r="M99" i="22"/>
  <c r="N99" i="22" s="1"/>
  <c r="C103" i="1"/>
  <c r="C103" i="5" s="1"/>
  <c r="C103" i="6" s="1"/>
  <c r="C103" i="7" s="1"/>
  <c r="C103" i="19" s="1"/>
  <c r="U94" i="8"/>
  <c r="V94" i="8" s="1"/>
  <c r="T95" i="8"/>
  <c r="C101" i="21"/>
  <c r="L101" i="20"/>
  <c r="M101" i="20"/>
  <c r="N101" i="20" s="1"/>
  <c r="AS114" i="8" l="1"/>
  <c r="AT114" i="8" s="1"/>
  <c r="AR115" i="8"/>
  <c r="AV115" i="8"/>
  <c r="AW115" i="8" s="1"/>
  <c r="AU116" i="8"/>
  <c r="AO112" i="8"/>
  <c r="AP111" i="8"/>
  <c r="AQ111" i="8" s="1"/>
  <c r="BA115" i="8"/>
  <c r="BB114" i="8"/>
  <c r="BC114" i="8" s="1"/>
  <c r="AX118" i="8"/>
  <c r="AY117" i="8"/>
  <c r="AZ117" i="8" s="1"/>
  <c r="L100" i="30"/>
  <c r="M100" i="30"/>
  <c r="N100" i="30" s="1"/>
  <c r="L100" i="27"/>
  <c r="M100" i="27"/>
  <c r="N100" i="27" s="1"/>
  <c r="M100" i="29"/>
  <c r="N100" i="29" s="1"/>
  <c r="L100" i="29"/>
  <c r="M100" i="28"/>
  <c r="N100" i="28" s="1"/>
  <c r="L100" i="28"/>
  <c r="Q91" i="8"/>
  <c r="R90" i="8"/>
  <c r="S90" i="8" s="1"/>
  <c r="AL115" i="8"/>
  <c r="AM114" i="8"/>
  <c r="AN114" i="8" s="1"/>
  <c r="AF115" i="8"/>
  <c r="AG114" i="8"/>
  <c r="AH114" i="8" s="1"/>
  <c r="AJ114" i="8"/>
  <c r="AK114" i="8" s="1"/>
  <c r="AI115" i="8"/>
  <c r="AC96" i="8"/>
  <c r="AD95" i="8"/>
  <c r="AE95" i="8" s="1"/>
  <c r="Z96" i="8"/>
  <c r="AA95" i="8"/>
  <c r="AB95" i="8" s="1"/>
  <c r="W96" i="8"/>
  <c r="X95" i="8"/>
  <c r="Y95" i="8" s="1"/>
  <c r="C103" i="20"/>
  <c r="L103" i="19"/>
  <c r="M103" i="19"/>
  <c r="N103" i="19" s="1"/>
  <c r="C101" i="22"/>
  <c r="C101" i="27" s="1"/>
  <c r="C101" i="28" s="1"/>
  <c r="C101" i="29" s="1"/>
  <c r="C101" i="30" s="1"/>
  <c r="L101" i="21"/>
  <c r="M101" i="21"/>
  <c r="N101" i="21" s="1"/>
  <c r="C104" i="1"/>
  <c r="C104" i="5" s="1"/>
  <c r="C104" i="6" s="1"/>
  <c r="C104" i="7" s="1"/>
  <c r="C104" i="19" s="1"/>
  <c r="T96" i="8"/>
  <c r="U95" i="8"/>
  <c r="V95" i="8" s="1"/>
  <c r="L100" i="22"/>
  <c r="M100" i="22"/>
  <c r="N100" i="22" s="1"/>
  <c r="C102" i="21"/>
  <c r="L102" i="20"/>
  <c r="M102" i="20"/>
  <c r="N102" i="20" s="1"/>
  <c r="AP112" i="8" l="1"/>
  <c r="AQ112" i="8" s="1"/>
  <c r="AO113" i="8"/>
  <c r="AU117" i="8"/>
  <c r="AV116" i="8"/>
  <c r="AW116" i="8" s="1"/>
  <c r="AR116" i="8"/>
  <c r="AS115" i="8"/>
  <c r="AT115" i="8" s="1"/>
  <c r="BB115" i="8"/>
  <c r="BC115" i="8" s="1"/>
  <c r="BA116" i="8"/>
  <c r="AY118" i="8"/>
  <c r="AZ118" i="8" s="1"/>
  <c r="AX119" i="8"/>
  <c r="M101" i="29"/>
  <c r="N101" i="29" s="1"/>
  <c r="L101" i="29"/>
  <c r="L101" i="27"/>
  <c r="M101" i="27"/>
  <c r="N101" i="27" s="1"/>
  <c r="M101" i="28"/>
  <c r="N101" i="28" s="1"/>
  <c r="L101" i="28"/>
  <c r="L101" i="30"/>
  <c r="M101" i="30"/>
  <c r="N101" i="30" s="1"/>
  <c r="R91" i="8"/>
  <c r="S91" i="8" s="1"/>
  <c r="Q92" i="8"/>
  <c r="AM115" i="8"/>
  <c r="AN115" i="8" s="1"/>
  <c r="AL116" i="8"/>
  <c r="AF116" i="8"/>
  <c r="AG115" i="8"/>
  <c r="AH115" i="8" s="1"/>
  <c r="AJ115" i="8"/>
  <c r="AK115" i="8" s="1"/>
  <c r="AI116" i="8"/>
  <c r="AC97" i="8"/>
  <c r="AD96" i="8"/>
  <c r="AE96" i="8" s="1"/>
  <c r="AA96" i="8"/>
  <c r="AB96" i="8" s="1"/>
  <c r="Z97" i="8"/>
  <c r="X96" i="8"/>
  <c r="Y96" i="8" s="1"/>
  <c r="W97" i="8"/>
  <c r="C104" i="20"/>
  <c r="M104" i="19"/>
  <c r="N104" i="19" s="1"/>
  <c r="L104" i="19"/>
  <c r="M101" i="22"/>
  <c r="N101" i="22" s="1"/>
  <c r="L101" i="22"/>
  <c r="C102" i="22"/>
  <c r="C102" i="27" s="1"/>
  <c r="C102" i="28" s="1"/>
  <c r="C102" i="29" s="1"/>
  <c r="C102" i="30" s="1"/>
  <c r="M102" i="21"/>
  <c r="N102" i="21" s="1"/>
  <c r="L102" i="21"/>
  <c r="C105" i="1"/>
  <c r="C105" i="5" s="1"/>
  <c r="C105" i="6" s="1"/>
  <c r="C105" i="7" s="1"/>
  <c r="C105" i="19" s="1"/>
  <c r="T97" i="8"/>
  <c r="U96" i="8"/>
  <c r="V96" i="8" s="1"/>
  <c r="C103" i="21"/>
  <c r="M103" i="20"/>
  <c r="N103" i="20" s="1"/>
  <c r="L103" i="20"/>
  <c r="BA117" i="8" l="1"/>
  <c r="BB116" i="8"/>
  <c r="BC116" i="8" s="1"/>
  <c r="AR117" i="8"/>
  <c r="AS116" i="8"/>
  <c r="AT116" i="8" s="1"/>
  <c r="AV117" i="8"/>
  <c r="AW117" i="8" s="1"/>
  <c r="AU118" i="8"/>
  <c r="AP113" i="8"/>
  <c r="AQ113" i="8" s="1"/>
  <c r="AO114" i="8"/>
  <c r="AY119" i="8"/>
  <c r="AZ119" i="8" s="1"/>
  <c r="AX120" i="8"/>
  <c r="M102" i="29"/>
  <c r="N102" i="29" s="1"/>
  <c r="L102" i="29"/>
  <c r="M102" i="28"/>
  <c r="N102" i="28" s="1"/>
  <c r="L102" i="28"/>
  <c r="M102" i="30"/>
  <c r="N102" i="30" s="1"/>
  <c r="L102" i="30"/>
  <c r="M102" i="27"/>
  <c r="N102" i="27" s="1"/>
  <c r="L102" i="27"/>
  <c r="R92" i="8"/>
  <c r="S92" i="8" s="1"/>
  <c r="Q93" i="8"/>
  <c r="AM116" i="8"/>
  <c r="AN116" i="8" s="1"/>
  <c r="AL117" i="8"/>
  <c r="AG116" i="8"/>
  <c r="AH116" i="8" s="1"/>
  <c r="AF117" i="8"/>
  <c r="AI117" i="8"/>
  <c r="AJ116" i="8"/>
  <c r="AK116" i="8" s="1"/>
  <c r="AD97" i="8"/>
  <c r="AE97" i="8" s="1"/>
  <c r="AC98" i="8"/>
  <c r="AA97" i="8"/>
  <c r="AB97" i="8" s="1"/>
  <c r="Z98" i="8"/>
  <c r="X97" i="8"/>
  <c r="Y97" i="8" s="1"/>
  <c r="W98" i="8"/>
  <c r="C105" i="20"/>
  <c r="L105" i="19"/>
  <c r="M105" i="19"/>
  <c r="N105" i="19" s="1"/>
  <c r="C103" i="22"/>
  <c r="C103" i="27" s="1"/>
  <c r="C103" i="28" s="1"/>
  <c r="C103" i="29" s="1"/>
  <c r="C103" i="30" s="1"/>
  <c r="L103" i="21"/>
  <c r="M103" i="21"/>
  <c r="N103" i="21" s="1"/>
  <c r="M102" i="22"/>
  <c r="N102" i="22" s="1"/>
  <c r="L102" i="22"/>
  <c r="U97" i="8"/>
  <c r="V97" i="8" s="1"/>
  <c r="T98" i="8"/>
  <c r="C106" i="1"/>
  <c r="C106" i="5" s="1"/>
  <c r="C106" i="6" s="1"/>
  <c r="C106" i="7" s="1"/>
  <c r="C106" i="19" s="1"/>
  <c r="C104" i="21"/>
  <c r="L104" i="20"/>
  <c r="M104" i="20"/>
  <c r="N104" i="20" s="1"/>
  <c r="AU119" i="8" l="1"/>
  <c r="AV118" i="8"/>
  <c r="AW118" i="8" s="1"/>
  <c r="AO115" i="8"/>
  <c r="AP114" i="8"/>
  <c r="AQ114" i="8" s="1"/>
  <c r="AS117" i="8"/>
  <c r="AT117" i="8" s="1"/>
  <c r="AR118" i="8"/>
  <c r="BB117" i="8"/>
  <c r="BC117" i="8" s="1"/>
  <c r="BA118" i="8"/>
  <c r="AX121" i="8"/>
  <c r="AY121" i="8" s="1"/>
  <c r="AZ121" i="8" s="1"/>
  <c r="AY120" i="8"/>
  <c r="AZ120" i="8" s="1"/>
  <c r="M103" i="30"/>
  <c r="N103" i="30" s="1"/>
  <c r="L103" i="30"/>
  <c r="M103" i="28"/>
  <c r="N103" i="28" s="1"/>
  <c r="L103" i="28"/>
  <c r="M103" i="29"/>
  <c r="N103" i="29" s="1"/>
  <c r="L103" i="29"/>
  <c r="M103" i="27"/>
  <c r="N103" i="27" s="1"/>
  <c r="L103" i="27"/>
  <c r="R93" i="8"/>
  <c r="S93" i="8" s="1"/>
  <c r="Q94" i="8"/>
  <c r="AL118" i="8"/>
  <c r="AM117" i="8"/>
  <c r="AN117" i="8" s="1"/>
  <c r="AG117" i="8"/>
  <c r="AH117" i="8" s="1"/>
  <c r="AF118" i="8"/>
  <c r="AJ117" i="8"/>
  <c r="AK117" i="8" s="1"/>
  <c r="AI118" i="8"/>
  <c r="AC99" i="8"/>
  <c r="AD98" i="8"/>
  <c r="AE98" i="8" s="1"/>
  <c r="Z99" i="8"/>
  <c r="AA98" i="8"/>
  <c r="AB98" i="8" s="1"/>
  <c r="W99" i="8"/>
  <c r="X98" i="8"/>
  <c r="Y98" i="8" s="1"/>
  <c r="C106" i="20"/>
  <c r="C96" i="20" s="1"/>
  <c r="M106" i="19"/>
  <c r="N106" i="19" s="1"/>
  <c r="L106" i="19"/>
  <c r="C96" i="19"/>
  <c r="C104" i="22"/>
  <c r="C104" i="27" s="1"/>
  <c r="C104" i="28" s="1"/>
  <c r="C104" i="29" s="1"/>
  <c r="C104" i="30" s="1"/>
  <c r="L104" i="21"/>
  <c r="M104" i="21"/>
  <c r="N104" i="21" s="1"/>
  <c r="M103" i="22"/>
  <c r="N103" i="22" s="1"/>
  <c r="L103" i="22"/>
  <c r="U98" i="8"/>
  <c r="V98" i="8" s="1"/>
  <c r="T99" i="8"/>
  <c r="C105" i="21"/>
  <c r="L105" i="20"/>
  <c r="M105" i="20"/>
  <c r="N105" i="20" s="1"/>
  <c r="AO116" i="8" l="1"/>
  <c r="AP115" i="8"/>
  <c r="AQ115" i="8" s="1"/>
  <c r="AS118" i="8"/>
  <c r="AT118" i="8" s="1"/>
  <c r="AR119" i="8"/>
  <c r="AV119" i="8"/>
  <c r="AW119" i="8" s="1"/>
  <c r="AU120" i="8"/>
  <c r="BA119" i="8"/>
  <c r="BB118" i="8"/>
  <c r="BC118" i="8" s="1"/>
  <c r="M104" i="30"/>
  <c r="N104" i="30" s="1"/>
  <c r="L104" i="30"/>
  <c r="L104" i="27"/>
  <c r="M104" i="27"/>
  <c r="N104" i="27" s="1"/>
  <c r="M104" i="28"/>
  <c r="N104" i="28" s="1"/>
  <c r="L104" i="28"/>
  <c r="L104" i="29"/>
  <c r="M104" i="29"/>
  <c r="N104" i="29" s="1"/>
  <c r="Q95" i="8"/>
  <c r="R94" i="8"/>
  <c r="S94" i="8" s="1"/>
  <c r="AL119" i="8"/>
  <c r="AM118" i="8"/>
  <c r="AN118" i="8" s="1"/>
  <c r="AF119" i="8"/>
  <c r="AG118" i="8"/>
  <c r="AH118" i="8" s="1"/>
  <c r="AI119" i="8"/>
  <c r="AJ118" i="8"/>
  <c r="AK118" i="8" s="1"/>
  <c r="AC100" i="8"/>
  <c r="AD99" i="8"/>
  <c r="AE99" i="8" s="1"/>
  <c r="Z100" i="8"/>
  <c r="AA99" i="8"/>
  <c r="AB99" i="8" s="1"/>
  <c r="W100" i="8"/>
  <c r="X99" i="8"/>
  <c r="Y99" i="8" s="1"/>
  <c r="C105" i="22"/>
  <c r="C105" i="27" s="1"/>
  <c r="C105" i="28" s="1"/>
  <c r="C105" i="29" s="1"/>
  <c r="C105" i="30" s="1"/>
  <c r="M105" i="21"/>
  <c r="N105" i="21" s="1"/>
  <c r="L105" i="21"/>
  <c r="M96" i="19"/>
  <c r="N96" i="19" s="1"/>
  <c r="L96" i="19"/>
  <c r="M96" i="20"/>
  <c r="N96" i="20" s="1"/>
  <c r="L96" i="20"/>
  <c r="U99" i="8"/>
  <c r="V99" i="8" s="1"/>
  <c r="T100" i="8"/>
  <c r="C108" i="1"/>
  <c r="C108" i="5" s="1"/>
  <c r="C108" i="6" s="1"/>
  <c r="C108" i="7" s="1"/>
  <c r="C108" i="19" s="1"/>
  <c r="M104" i="22"/>
  <c r="N104" i="22" s="1"/>
  <c r="L104" i="22"/>
  <c r="C106" i="21"/>
  <c r="L106" i="20"/>
  <c r="M106" i="20"/>
  <c r="N106" i="20" s="1"/>
  <c r="AR120" i="8" l="1"/>
  <c r="AS119" i="8"/>
  <c r="AT119" i="8" s="1"/>
  <c r="BB119" i="8"/>
  <c r="BC119" i="8" s="1"/>
  <c r="BA120" i="8"/>
  <c r="AU121" i="8"/>
  <c r="AV120" i="8"/>
  <c r="AW120" i="8" s="1"/>
  <c r="AP116" i="8"/>
  <c r="AQ116" i="8" s="1"/>
  <c r="AO117" i="8"/>
  <c r="M105" i="30"/>
  <c r="N105" i="30" s="1"/>
  <c r="L105" i="30"/>
  <c r="M105" i="29"/>
  <c r="N105" i="29" s="1"/>
  <c r="L105" i="29"/>
  <c r="M105" i="28"/>
  <c r="N105" i="28" s="1"/>
  <c r="L105" i="28"/>
  <c r="M105" i="27"/>
  <c r="N105" i="27" s="1"/>
  <c r="L105" i="27"/>
  <c r="R95" i="8"/>
  <c r="S95" i="8" s="1"/>
  <c r="Q96" i="8"/>
  <c r="AM119" i="8"/>
  <c r="AN119" i="8" s="1"/>
  <c r="AL120" i="8"/>
  <c r="AG119" i="8"/>
  <c r="AH119" i="8" s="1"/>
  <c r="AF120" i="8"/>
  <c r="AI120" i="8"/>
  <c r="AJ119" i="8"/>
  <c r="AK119" i="8" s="1"/>
  <c r="AD100" i="8"/>
  <c r="AE100" i="8" s="1"/>
  <c r="AC101" i="8"/>
  <c r="Z101" i="8"/>
  <c r="AA100" i="8"/>
  <c r="AB100" i="8" s="1"/>
  <c r="W101" i="8"/>
  <c r="X100" i="8"/>
  <c r="Y100" i="8" s="1"/>
  <c r="C108" i="20"/>
  <c r="L108" i="19"/>
  <c r="M108" i="19"/>
  <c r="N108" i="19" s="1"/>
  <c r="C106" i="22"/>
  <c r="C106" i="27" s="1"/>
  <c r="C106" i="28" s="1"/>
  <c r="C106" i="29" s="1"/>
  <c r="C106" i="30" s="1"/>
  <c r="L106" i="21"/>
  <c r="M106" i="21"/>
  <c r="N106" i="21" s="1"/>
  <c r="C96" i="21"/>
  <c r="T101" i="8"/>
  <c r="C109" i="1"/>
  <c r="C109" i="5" s="1"/>
  <c r="C109" i="6" s="1"/>
  <c r="C109" i="7" s="1"/>
  <c r="C109" i="19" s="1"/>
  <c r="U100" i="8"/>
  <c r="V100" i="8" s="1"/>
  <c r="M105" i="22"/>
  <c r="N105" i="22" s="1"/>
  <c r="L105" i="22"/>
  <c r="BA121" i="8" l="1"/>
  <c r="BB121" i="8" s="1"/>
  <c r="BC121" i="8" s="1"/>
  <c r="BB120" i="8"/>
  <c r="BC120" i="8" s="1"/>
  <c r="AS120" i="8"/>
  <c r="AT120" i="8" s="1"/>
  <c r="AR121" i="8"/>
  <c r="AS121" i="8" s="1"/>
  <c r="AT121" i="8" s="1"/>
  <c r="AO118" i="8"/>
  <c r="AP117" i="8"/>
  <c r="AQ117" i="8" s="1"/>
  <c r="AV121" i="8"/>
  <c r="AW121" i="8" s="1"/>
  <c r="L106" i="28"/>
  <c r="M106" i="28"/>
  <c r="N106" i="28" s="1"/>
  <c r="C96" i="28"/>
  <c r="M106" i="30"/>
  <c r="N106" i="30" s="1"/>
  <c r="L106" i="30"/>
  <c r="C96" i="30"/>
  <c r="O96" i="30" s="1"/>
  <c r="C17" i="31" s="1"/>
  <c r="P17" i="31" s="1" a="1"/>
  <c r="P17" i="31" s="1"/>
  <c r="M106" i="27"/>
  <c r="N106" i="27" s="1"/>
  <c r="L106" i="27"/>
  <c r="C96" i="27"/>
  <c r="L106" i="29"/>
  <c r="M106" i="29"/>
  <c r="N106" i="29" s="1"/>
  <c r="C96" i="29"/>
  <c r="R96" i="8"/>
  <c r="S96" i="8" s="1"/>
  <c r="Q97" i="8"/>
  <c r="AL121" i="8"/>
  <c r="AM121" i="8" s="1"/>
  <c r="AN121" i="8" s="1"/>
  <c r="AM120" i="8"/>
  <c r="AN120" i="8" s="1"/>
  <c r="AF121" i="8"/>
  <c r="AG121" i="8" s="1"/>
  <c r="AH121" i="8" s="1"/>
  <c r="AG120" i="8"/>
  <c r="AH120" i="8" s="1"/>
  <c r="AJ120" i="8"/>
  <c r="AK120" i="8" s="1"/>
  <c r="AI121" i="8"/>
  <c r="AJ121" i="8" s="1"/>
  <c r="AK121" i="8" s="1"/>
  <c r="AD101" i="8"/>
  <c r="AE101" i="8" s="1"/>
  <c r="AC102" i="8"/>
  <c r="AA101" i="8"/>
  <c r="AB101" i="8" s="1"/>
  <c r="Z102" i="8"/>
  <c r="X101" i="8"/>
  <c r="Y101" i="8" s="1"/>
  <c r="W102" i="8"/>
  <c r="M96" i="21"/>
  <c r="N96" i="21" s="1"/>
  <c r="L96" i="21"/>
  <c r="C109" i="20"/>
  <c r="L109" i="19"/>
  <c r="M109" i="19"/>
  <c r="N109" i="19" s="1"/>
  <c r="T102" i="8"/>
  <c r="U101" i="8"/>
  <c r="V101" i="8" s="1"/>
  <c r="C110" i="1"/>
  <c r="C110" i="5" s="1"/>
  <c r="C110" i="6" s="1"/>
  <c r="C110" i="7" s="1"/>
  <c r="C110" i="19" s="1"/>
  <c r="M106" i="22"/>
  <c r="N106" i="22" s="1"/>
  <c r="L106" i="22"/>
  <c r="C96" i="22"/>
  <c r="C108" i="21"/>
  <c r="L108" i="20"/>
  <c r="M108" i="20"/>
  <c r="N108" i="20" s="1"/>
  <c r="C21" i="34" l="1"/>
  <c r="Q17" i="31"/>
  <c r="AP118" i="8"/>
  <c r="AQ118" i="8" s="1"/>
  <c r="AO119" i="8"/>
  <c r="L96" i="29"/>
  <c r="M96" i="29"/>
  <c r="N96" i="29" s="1"/>
  <c r="L96" i="30"/>
  <c r="M96" i="30"/>
  <c r="N96" i="30" s="1"/>
  <c r="M96" i="27"/>
  <c r="N96" i="27" s="1"/>
  <c r="L96" i="27"/>
  <c r="M96" i="28"/>
  <c r="N96" i="28" s="1"/>
  <c r="L96" i="28"/>
  <c r="R97" i="8"/>
  <c r="S97" i="8" s="1"/>
  <c r="Q98" i="8"/>
  <c r="AC103" i="8"/>
  <c r="AD102" i="8"/>
  <c r="AE102" i="8" s="1"/>
  <c r="Z103" i="8"/>
  <c r="AA102" i="8"/>
  <c r="AB102" i="8" s="1"/>
  <c r="W103" i="8"/>
  <c r="X102" i="8"/>
  <c r="Y102" i="8" s="1"/>
  <c r="L96" i="22"/>
  <c r="M96" i="22"/>
  <c r="N96" i="22" s="1"/>
  <c r="C109" i="21"/>
  <c r="L109" i="20"/>
  <c r="M109" i="20"/>
  <c r="N109" i="20" s="1"/>
  <c r="U102" i="8"/>
  <c r="V102" i="8" s="1"/>
  <c r="C111" i="1"/>
  <c r="C111" i="5" s="1"/>
  <c r="C111" i="6" s="1"/>
  <c r="C111" i="7" s="1"/>
  <c r="C111" i="19" s="1"/>
  <c r="T103" i="8"/>
  <c r="C110" i="20"/>
  <c r="M110" i="19"/>
  <c r="N110" i="19" s="1"/>
  <c r="L110" i="19"/>
  <c r="C108" i="22"/>
  <c r="C108" i="27" s="1"/>
  <c r="C108" i="28" s="1"/>
  <c r="C108" i="29" s="1"/>
  <c r="C108" i="30" s="1"/>
  <c r="M108" i="21"/>
  <c r="N108" i="21" s="1"/>
  <c r="L108" i="21"/>
  <c r="B87" i="8"/>
  <c r="E37" i="34" l="1" a="1"/>
  <c r="E37" i="34" s="1"/>
  <c r="AC48" i="34" s="1"/>
  <c r="L37" i="34" a="1"/>
  <c r="L37" i="34" s="1"/>
  <c r="AJ48" i="34" s="1"/>
  <c r="O37" i="34" a="1"/>
  <c r="O37" i="34" s="1"/>
  <c r="AM48" i="34" s="1"/>
  <c r="AK48" i="34"/>
  <c r="AL48" i="34"/>
  <c r="AH48" i="34"/>
  <c r="AI48" i="34"/>
  <c r="P21" i="34"/>
  <c r="Q21" i="34"/>
  <c r="AO120" i="8"/>
  <c r="AP119" i="8"/>
  <c r="AQ119" i="8" s="1"/>
  <c r="L108" i="28"/>
  <c r="M108" i="28"/>
  <c r="N108" i="28" s="1"/>
  <c r="B96" i="28"/>
  <c r="B96" i="27"/>
  <c r="B96" i="29"/>
  <c r="B96" i="30"/>
  <c r="L108" i="29"/>
  <c r="M108" i="29"/>
  <c r="N108" i="29" s="1"/>
  <c r="M108" i="30"/>
  <c r="N108" i="30" s="1"/>
  <c r="L108" i="30"/>
  <c r="L108" i="27"/>
  <c r="M108" i="27"/>
  <c r="N108" i="27" s="1"/>
  <c r="Q99" i="8"/>
  <c r="R98" i="8"/>
  <c r="S98" i="8" s="1"/>
  <c r="AD103" i="8"/>
  <c r="AE103" i="8" s="1"/>
  <c r="AC104" i="8"/>
  <c r="AA103" i="8"/>
  <c r="AB103" i="8" s="1"/>
  <c r="Z104" i="8"/>
  <c r="X103" i="8"/>
  <c r="Y103" i="8" s="1"/>
  <c r="W104" i="8"/>
  <c r="M108" i="22"/>
  <c r="N108" i="22" s="1"/>
  <c r="L108" i="22"/>
  <c r="C111" i="20"/>
  <c r="M111" i="19"/>
  <c r="N111" i="19" s="1"/>
  <c r="L111" i="19"/>
  <c r="C109" i="22"/>
  <c r="C109" i="27" s="1"/>
  <c r="C109" i="28" s="1"/>
  <c r="C109" i="29" s="1"/>
  <c r="C109" i="30" s="1"/>
  <c r="M109" i="21"/>
  <c r="N109" i="21" s="1"/>
  <c r="L109" i="21"/>
  <c r="U103" i="8"/>
  <c r="V103" i="8" s="1"/>
  <c r="C112" i="1"/>
  <c r="C112" i="5" s="1"/>
  <c r="C112" i="6" s="1"/>
  <c r="C112" i="7" s="1"/>
  <c r="C112" i="19" s="1"/>
  <c r="T104" i="8"/>
  <c r="C110" i="21"/>
  <c r="L110" i="20"/>
  <c r="M110" i="20"/>
  <c r="N110" i="20" s="1"/>
  <c r="B96" i="6"/>
  <c r="B96" i="22"/>
  <c r="B96" i="21"/>
  <c r="B96" i="20"/>
  <c r="B96" i="19"/>
  <c r="B96" i="1"/>
  <c r="B96" i="7"/>
  <c r="B96" i="5"/>
  <c r="E61" i="34" l="1"/>
  <c r="AI72" i="34" s="1"/>
  <c r="F61" i="34"/>
  <c r="AJ72" i="34" s="1"/>
  <c r="G61" i="34"/>
  <c r="AK72" i="34" s="1"/>
  <c r="D61" i="34"/>
  <c r="AH72" i="34" s="1"/>
  <c r="AP120" i="8"/>
  <c r="AQ120" i="8" s="1"/>
  <c r="AO121" i="8"/>
  <c r="AP121" i="8" s="1"/>
  <c r="AQ121" i="8" s="1"/>
  <c r="M109" i="28"/>
  <c r="N109" i="28" s="1"/>
  <c r="L109" i="28"/>
  <c r="M109" i="29"/>
  <c r="N109" i="29" s="1"/>
  <c r="L109" i="29"/>
  <c r="M109" i="30"/>
  <c r="N109" i="30" s="1"/>
  <c r="L109" i="30"/>
  <c r="M109" i="27"/>
  <c r="N109" i="27" s="1"/>
  <c r="L109" i="27"/>
  <c r="Q100" i="8"/>
  <c r="R99" i="8"/>
  <c r="S99" i="8" s="1"/>
  <c r="AC105" i="8"/>
  <c r="AD104" i="8"/>
  <c r="AE104" i="8" s="1"/>
  <c r="AA104" i="8"/>
  <c r="AB104" i="8" s="1"/>
  <c r="Z105" i="8"/>
  <c r="X104" i="8"/>
  <c r="Y104" i="8" s="1"/>
  <c r="W105" i="8"/>
  <c r="C113" i="1"/>
  <c r="C113" i="5" s="1"/>
  <c r="C113" i="6" s="1"/>
  <c r="C113" i="7" s="1"/>
  <c r="C113" i="19" s="1"/>
  <c r="T105" i="8"/>
  <c r="U104" i="8"/>
  <c r="V104" i="8" s="1"/>
  <c r="C111" i="21"/>
  <c r="L111" i="20"/>
  <c r="M111" i="20"/>
  <c r="N111" i="20" s="1"/>
  <c r="C112" i="20"/>
  <c r="L112" i="19"/>
  <c r="M112" i="19"/>
  <c r="N112" i="19" s="1"/>
  <c r="L109" i="22"/>
  <c r="M109" i="22"/>
  <c r="N109" i="22" s="1"/>
  <c r="C110" i="22"/>
  <c r="C110" i="27" s="1"/>
  <c r="C110" i="28" s="1"/>
  <c r="C110" i="29" s="1"/>
  <c r="C110" i="30" s="1"/>
  <c r="M110" i="21"/>
  <c r="N110" i="21" s="1"/>
  <c r="L110" i="21"/>
  <c r="I131" i="7"/>
  <c r="M110" i="30" l="1"/>
  <c r="N110" i="30" s="1"/>
  <c r="L110" i="30"/>
  <c r="L110" i="29"/>
  <c r="M110" i="29"/>
  <c r="N110" i="29" s="1"/>
  <c r="L110" i="28"/>
  <c r="M110" i="28"/>
  <c r="N110" i="28" s="1"/>
  <c r="M110" i="27"/>
  <c r="N110" i="27" s="1"/>
  <c r="L110" i="27"/>
  <c r="I131" i="19"/>
  <c r="I131" i="20" s="1"/>
  <c r="I131" i="21" s="1"/>
  <c r="Q101" i="8"/>
  <c r="R100" i="8"/>
  <c r="S100" i="8" s="1"/>
  <c r="AC106" i="8"/>
  <c r="AD105" i="8"/>
  <c r="AE105" i="8" s="1"/>
  <c r="AA105" i="8"/>
  <c r="AB105" i="8" s="1"/>
  <c r="Z106" i="8"/>
  <c r="X105" i="8"/>
  <c r="Y105" i="8" s="1"/>
  <c r="W106" i="8"/>
  <c r="C111" i="22"/>
  <c r="C111" i="27" s="1"/>
  <c r="C111" i="28" s="1"/>
  <c r="C111" i="29" s="1"/>
  <c r="C111" i="30" s="1"/>
  <c r="M111" i="21"/>
  <c r="N111" i="21" s="1"/>
  <c r="L111" i="21"/>
  <c r="C112" i="21"/>
  <c r="L112" i="20"/>
  <c r="M112" i="20"/>
  <c r="N112" i="20" s="1"/>
  <c r="M110" i="22"/>
  <c r="N110" i="22" s="1"/>
  <c r="L110" i="22"/>
  <c r="C114" i="1"/>
  <c r="C114" i="5" s="1"/>
  <c r="C114" i="6" s="1"/>
  <c r="C114" i="7" s="1"/>
  <c r="C114" i="19" s="1"/>
  <c r="U105" i="8"/>
  <c r="V105" i="8" s="1"/>
  <c r="T106" i="8"/>
  <c r="C113" i="20"/>
  <c r="L113" i="19"/>
  <c r="M113" i="19"/>
  <c r="N113" i="19" s="1"/>
  <c r="M97" i="7"/>
  <c r="N97" i="7" s="1"/>
  <c r="L97" i="7"/>
  <c r="M108" i="7"/>
  <c r="N108" i="7" s="1"/>
  <c r="L108" i="7"/>
  <c r="I131" i="22" l="1"/>
  <c r="P49" i="14" s="1"/>
  <c r="R52" i="14" s="1"/>
  <c r="I131" i="27"/>
  <c r="I131" i="28" s="1"/>
  <c r="I131" i="29" s="1"/>
  <c r="I131" i="30" s="1"/>
  <c r="M111" i="27"/>
  <c r="N111" i="27" s="1"/>
  <c r="L111" i="27"/>
  <c r="L111" i="28"/>
  <c r="M111" i="28"/>
  <c r="N111" i="28" s="1"/>
  <c r="L111" i="29"/>
  <c r="M111" i="29"/>
  <c r="N111" i="29" s="1"/>
  <c r="L111" i="30"/>
  <c r="M111" i="30"/>
  <c r="N111" i="30" s="1"/>
  <c r="Q102" i="8"/>
  <c r="R101" i="8"/>
  <c r="S101" i="8" s="1"/>
  <c r="AC107" i="8"/>
  <c r="AD106" i="8"/>
  <c r="AE106" i="8" s="1"/>
  <c r="Z107" i="8"/>
  <c r="AA106" i="8"/>
  <c r="AB106" i="8" s="1"/>
  <c r="W107" i="8"/>
  <c r="X106" i="8"/>
  <c r="Y106" i="8" s="1"/>
  <c r="C113" i="21"/>
  <c r="L113" i="20"/>
  <c r="M113" i="20"/>
  <c r="N113" i="20" s="1"/>
  <c r="M111" i="22"/>
  <c r="N111" i="22" s="1"/>
  <c r="L111" i="22"/>
  <c r="C114" i="20"/>
  <c r="M114" i="19"/>
  <c r="N114" i="19" s="1"/>
  <c r="L114" i="19"/>
  <c r="C115" i="1"/>
  <c r="C115" i="5" s="1"/>
  <c r="C115" i="6" s="1"/>
  <c r="C115" i="7" s="1"/>
  <c r="C115" i="19" s="1"/>
  <c r="U106" i="8"/>
  <c r="V106" i="8" s="1"/>
  <c r="T107" i="8"/>
  <c r="C112" i="22"/>
  <c r="C112" i="27" s="1"/>
  <c r="C112" i="28" s="1"/>
  <c r="C112" i="29" s="1"/>
  <c r="C112" i="30" s="1"/>
  <c r="M112" i="21"/>
  <c r="N112" i="21" s="1"/>
  <c r="L112" i="21"/>
  <c r="M66" i="7"/>
  <c r="N66" i="7" s="1"/>
  <c r="K53" i="14" l="1"/>
  <c r="L112" i="29"/>
  <c r="M112" i="29"/>
  <c r="N112" i="29" s="1"/>
  <c r="L112" i="28"/>
  <c r="M112" i="28"/>
  <c r="N112" i="28" s="1"/>
  <c r="M112" i="27"/>
  <c r="N112" i="27" s="1"/>
  <c r="L112" i="27"/>
  <c r="M112" i="30"/>
  <c r="N112" i="30" s="1"/>
  <c r="L112" i="30"/>
  <c r="Q103" i="8"/>
  <c r="R102" i="8"/>
  <c r="S102" i="8" s="1"/>
  <c r="AD107" i="8"/>
  <c r="AE107" i="8" s="1"/>
  <c r="AC108" i="8"/>
  <c r="Z108" i="8"/>
  <c r="AA107" i="8"/>
  <c r="AB107" i="8" s="1"/>
  <c r="W108" i="8"/>
  <c r="X107" i="8"/>
  <c r="Y107" i="8" s="1"/>
  <c r="L112" i="22"/>
  <c r="M112" i="22"/>
  <c r="N112" i="22" s="1"/>
  <c r="U107" i="8"/>
  <c r="V107" i="8" s="1"/>
  <c r="C116" i="1"/>
  <c r="C116" i="5" s="1"/>
  <c r="C116" i="6" s="1"/>
  <c r="C116" i="7" s="1"/>
  <c r="C116" i="19" s="1"/>
  <c r="T108" i="8"/>
  <c r="C114" i="21"/>
  <c r="L114" i="20"/>
  <c r="M114" i="20"/>
  <c r="N114" i="20" s="1"/>
  <c r="C115" i="20"/>
  <c r="L115" i="19"/>
  <c r="M115" i="19"/>
  <c r="N115" i="19" s="1"/>
  <c r="C113" i="22"/>
  <c r="C113" i="27" s="1"/>
  <c r="C113" i="28" s="1"/>
  <c r="C113" i="29" s="1"/>
  <c r="C113" i="30" s="1"/>
  <c r="M113" i="21"/>
  <c r="N113" i="21" s="1"/>
  <c r="L113" i="21"/>
  <c r="L81" i="7"/>
  <c r="L87" i="7"/>
  <c r="M115" i="7"/>
  <c r="N115" i="7" s="1"/>
  <c r="M73" i="7"/>
  <c r="N73" i="7" s="1"/>
  <c r="M91" i="7"/>
  <c r="N91" i="7" s="1"/>
  <c r="M95" i="7"/>
  <c r="N95" i="7" s="1"/>
  <c r="L66" i="7"/>
  <c r="L90" i="7"/>
  <c r="M114" i="7"/>
  <c r="N114" i="7" s="1"/>
  <c r="L94" i="7"/>
  <c r="M100" i="7"/>
  <c r="N100" i="7" s="1"/>
  <c r="M113" i="7"/>
  <c r="N113" i="7" s="1"/>
  <c r="L99" i="7"/>
  <c r="L111" i="7"/>
  <c r="L104" i="7"/>
  <c r="M78" i="7"/>
  <c r="N78" i="7" s="1"/>
  <c r="L78" i="7"/>
  <c r="M110" i="7"/>
  <c r="N110" i="7" s="1"/>
  <c r="L110" i="7"/>
  <c r="M109" i="7"/>
  <c r="N109" i="7" s="1"/>
  <c r="L109" i="7"/>
  <c r="M65" i="7"/>
  <c r="N65" i="7" s="1"/>
  <c r="L65" i="7"/>
  <c r="M82" i="7"/>
  <c r="N82" i="7" s="1"/>
  <c r="L82" i="7"/>
  <c r="M69" i="7"/>
  <c r="N69" i="7" s="1"/>
  <c r="L69" i="7"/>
  <c r="M112" i="7"/>
  <c r="N112" i="7" s="1"/>
  <c r="L112" i="7"/>
  <c r="L113" i="30" l="1"/>
  <c r="M113" i="30"/>
  <c r="N113" i="30" s="1"/>
  <c r="L113" i="27"/>
  <c r="M113" i="27"/>
  <c r="N113" i="27" s="1"/>
  <c r="M113" i="28"/>
  <c r="N113" i="28" s="1"/>
  <c r="L113" i="28"/>
  <c r="M113" i="29"/>
  <c r="N113" i="29" s="1"/>
  <c r="L113" i="29"/>
  <c r="R103" i="8"/>
  <c r="S103" i="8" s="1"/>
  <c r="Q104" i="8"/>
  <c r="AC109" i="8"/>
  <c r="AD108" i="8"/>
  <c r="AE108" i="8" s="1"/>
  <c r="AA108" i="8"/>
  <c r="AB108" i="8" s="1"/>
  <c r="Z109" i="8"/>
  <c r="X108" i="8"/>
  <c r="Y108" i="8" s="1"/>
  <c r="W109" i="8"/>
  <c r="L116" i="7"/>
  <c r="M116" i="7"/>
  <c r="N116" i="7" s="1"/>
  <c r="C116" i="20"/>
  <c r="L116" i="19"/>
  <c r="M116" i="19"/>
  <c r="N116" i="19" s="1"/>
  <c r="C115" i="21"/>
  <c r="L115" i="20"/>
  <c r="M115" i="20"/>
  <c r="N115" i="20" s="1"/>
  <c r="C114" i="22"/>
  <c r="C114" i="27" s="1"/>
  <c r="C114" i="28" s="1"/>
  <c r="C114" i="29" s="1"/>
  <c r="C114" i="30" s="1"/>
  <c r="L114" i="21"/>
  <c r="M114" i="21"/>
  <c r="N114" i="21" s="1"/>
  <c r="M113" i="22"/>
  <c r="N113" i="22" s="1"/>
  <c r="L113" i="22"/>
  <c r="C117" i="1"/>
  <c r="C117" i="5" s="1"/>
  <c r="C117" i="6" s="1"/>
  <c r="C117" i="7" s="1"/>
  <c r="C107" i="7" s="1"/>
  <c r="L107" i="7" s="1"/>
  <c r="T109" i="8"/>
  <c r="U108" i="8"/>
  <c r="V108" i="8" s="1"/>
  <c r="M81" i="7"/>
  <c r="N81" i="7" s="1"/>
  <c r="L95" i="7"/>
  <c r="M87" i="7"/>
  <c r="N87" i="7" s="1"/>
  <c r="L91" i="7"/>
  <c r="L115" i="7"/>
  <c r="M90" i="7"/>
  <c r="N90" i="7" s="1"/>
  <c r="M94" i="7"/>
  <c r="N94" i="7" s="1"/>
  <c r="L73" i="7"/>
  <c r="L114" i="7"/>
  <c r="M104" i="7"/>
  <c r="N104" i="7" s="1"/>
  <c r="L113" i="7"/>
  <c r="L100" i="7"/>
  <c r="M99" i="7"/>
  <c r="N99" i="7" s="1"/>
  <c r="M111" i="7"/>
  <c r="N111" i="7" s="1"/>
  <c r="L103" i="7"/>
  <c r="M103" i="7"/>
  <c r="N103" i="7" s="1"/>
  <c r="M89" i="7"/>
  <c r="N89" i="7" s="1"/>
  <c r="L89" i="7"/>
  <c r="L71" i="7"/>
  <c r="M71" i="7"/>
  <c r="N71" i="7" s="1"/>
  <c r="M76" i="7"/>
  <c r="N76" i="7" s="1"/>
  <c r="L76" i="7"/>
  <c r="L68" i="7"/>
  <c r="M68" i="7"/>
  <c r="N68" i="7" s="1"/>
  <c r="L72" i="7"/>
  <c r="M72" i="7"/>
  <c r="N72" i="7" s="1"/>
  <c r="L114" i="27" l="1"/>
  <c r="M114" i="27"/>
  <c r="N114" i="27" s="1"/>
  <c r="M114" i="28"/>
  <c r="N114" i="28" s="1"/>
  <c r="L114" i="28"/>
  <c r="M114" i="29"/>
  <c r="N114" i="29" s="1"/>
  <c r="L114" i="29"/>
  <c r="M114" i="30"/>
  <c r="N114" i="30" s="1"/>
  <c r="L114" i="30"/>
  <c r="R104" i="8"/>
  <c r="S104" i="8" s="1"/>
  <c r="Q105" i="8"/>
  <c r="AD109" i="8"/>
  <c r="AE109" i="8" s="1"/>
  <c r="AC110" i="8"/>
  <c r="Z110" i="8"/>
  <c r="AA109" i="8"/>
  <c r="AB109" i="8" s="1"/>
  <c r="W110" i="8"/>
  <c r="X109" i="8"/>
  <c r="Y109" i="8" s="1"/>
  <c r="C115" i="22"/>
  <c r="C115" i="27" s="1"/>
  <c r="C115" i="28" s="1"/>
  <c r="C115" i="29" s="1"/>
  <c r="C115" i="30" s="1"/>
  <c r="M115" i="21"/>
  <c r="N115" i="21" s="1"/>
  <c r="L115" i="21"/>
  <c r="T110" i="8"/>
  <c r="U109" i="8"/>
  <c r="V109" i="8" s="1"/>
  <c r="L114" i="22"/>
  <c r="M114" i="22"/>
  <c r="N114" i="22" s="1"/>
  <c r="C117" i="19"/>
  <c r="M117" i="7"/>
  <c r="N117" i="7" s="1"/>
  <c r="L117" i="7"/>
  <c r="C116" i="21"/>
  <c r="L116" i="20"/>
  <c r="M116" i="20"/>
  <c r="N116" i="20" s="1"/>
  <c r="M107" i="7"/>
  <c r="N107" i="7" s="1"/>
  <c r="M115" i="29" l="1"/>
  <c r="N115" i="29" s="1"/>
  <c r="L115" i="29"/>
  <c r="M115" i="27"/>
  <c r="N115" i="27" s="1"/>
  <c r="L115" i="27"/>
  <c r="L115" i="28"/>
  <c r="M115" i="28"/>
  <c r="N115" i="28" s="1"/>
  <c r="L115" i="30"/>
  <c r="M115" i="30"/>
  <c r="N115" i="30" s="1"/>
  <c r="Q106" i="8"/>
  <c r="R105" i="8"/>
  <c r="S105" i="8" s="1"/>
  <c r="AC111" i="8"/>
  <c r="AD110" i="8"/>
  <c r="AE110" i="8" s="1"/>
  <c r="Z111" i="8"/>
  <c r="AA110" i="8"/>
  <c r="AB110" i="8" s="1"/>
  <c r="X110" i="8"/>
  <c r="Y110" i="8" s="1"/>
  <c r="W111" i="8"/>
  <c r="C117" i="20"/>
  <c r="M117" i="19"/>
  <c r="N117" i="19" s="1"/>
  <c r="L117" i="19"/>
  <c r="C107" i="19"/>
  <c r="U110" i="8"/>
  <c r="V110" i="8" s="1"/>
  <c r="C119" i="1"/>
  <c r="C119" i="5" s="1"/>
  <c r="C119" i="6" s="1"/>
  <c r="C119" i="7" s="1"/>
  <c r="T111" i="8"/>
  <c r="C116" i="22"/>
  <c r="C116" i="27" s="1"/>
  <c r="C116" i="28" s="1"/>
  <c r="C116" i="29" s="1"/>
  <c r="C116" i="30" s="1"/>
  <c r="M116" i="21"/>
  <c r="N116" i="21" s="1"/>
  <c r="L116" i="21"/>
  <c r="M115" i="22"/>
  <c r="N115" i="22" s="1"/>
  <c r="L115" i="22"/>
  <c r="L111" i="1"/>
  <c r="L98" i="1"/>
  <c r="L89" i="1"/>
  <c r="L80" i="1"/>
  <c r="L76" i="1"/>
  <c r="L71" i="1"/>
  <c r="L67" i="1"/>
  <c r="L114" i="1"/>
  <c r="L110" i="1"/>
  <c r="L105" i="1"/>
  <c r="L101" i="1"/>
  <c r="L97" i="1"/>
  <c r="L92" i="1"/>
  <c r="L88" i="1"/>
  <c r="L83" i="1"/>
  <c r="L79" i="1"/>
  <c r="L75" i="1"/>
  <c r="L70" i="1"/>
  <c r="L66" i="1"/>
  <c r="M41" i="1"/>
  <c r="N41" i="1" s="1"/>
  <c r="L106" i="1"/>
  <c r="L93" i="1"/>
  <c r="L113" i="1"/>
  <c r="L104" i="1"/>
  <c r="L91" i="1"/>
  <c r="L82" i="1"/>
  <c r="L69" i="1"/>
  <c r="L115" i="1"/>
  <c r="L102" i="1"/>
  <c r="L84" i="1"/>
  <c r="L117" i="1"/>
  <c r="L109" i="1"/>
  <c r="L100" i="1"/>
  <c r="L95" i="1"/>
  <c r="L87" i="1"/>
  <c r="L78" i="1"/>
  <c r="L73" i="1"/>
  <c r="L65" i="1"/>
  <c r="L116" i="1"/>
  <c r="L112" i="1"/>
  <c r="L108" i="1"/>
  <c r="L103" i="1"/>
  <c r="L99" i="1"/>
  <c r="L94" i="1"/>
  <c r="L90" i="1"/>
  <c r="L86" i="1"/>
  <c r="L81" i="1"/>
  <c r="L77" i="1"/>
  <c r="L72" i="1"/>
  <c r="L68" i="1"/>
  <c r="M64" i="1"/>
  <c r="N64" i="1" s="1"/>
  <c r="L18" i="5"/>
  <c r="M18" i="5"/>
  <c r="N18" i="5" s="1"/>
  <c r="M68" i="1"/>
  <c r="N68" i="1" s="1"/>
  <c r="M75" i="1"/>
  <c r="N75" i="1" s="1"/>
  <c r="M66" i="1"/>
  <c r="N66" i="1" s="1"/>
  <c r="C17" i="1"/>
  <c r="M17" i="1" s="1"/>
  <c r="N17" i="1" s="1"/>
  <c r="M93" i="1"/>
  <c r="N93" i="1" s="1"/>
  <c r="M81" i="1"/>
  <c r="N81" i="1" s="1"/>
  <c r="M70" i="1"/>
  <c r="N70" i="1" s="1"/>
  <c r="M95" i="1"/>
  <c r="N95" i="1" s="1"/>
  <c r="M87" i="1"/>
  <c r="N87" i="1" s="1"/>
  <c r="M83" i="1"/>
  <c r="N83" i="1" s="1"/>
  <c r="C40" i="1"/>
  <c r="L40" i="1" s="1"/>
  <c r="M89" i="1"/>
  <c r="N89" i="1" s="1"/>
  <c r="M77" i="1"/>
  <c r="N77" i="1" s="1"/>
  <c r="M71" i="1"/>
  <c r="N71" i="1" s="1"/>
  <c r="M69" i="1"/>
  <c r="N69" i="1" s="1"/>
  <c r="M67" i="1"/>
  <c r="N67" i="1" s="1"/>
  <c r="M65" i="1"/>
  <c r="N65" i="1" s="1"/>
  <c r="M42" i="1"/>
  <c r="N42" i="1" s="1"/>
  <c r="N39" i="1"/>
  <c r="M19" i="1"/>
  <c r="N19" i="1" s="1"/>
  <c r="M18" i="1"/>
  <c r="N18" i="1" s="1"/>
  <c r="M91" i="1"/>
  <c r="N91" i="1" s="1"/>
  <c r="M79" i="1"/>
  <c r="N79" i="1" s="1"/>
  <c r="M73" i="1"/>
  <c r="N73" i="1" s="1"/>
  <c r="C107" i="1"/>
  <c r="C85" i="1"/>
  <c r="M116" i="1"/>
  <c r="N116" i="1" s="1"/>
  <c r="M114" i="1"/>
  <c r="N114" i="1" s="1"/>
  <c r="M112" i="1"/>
  <c r="N112" i="1" s="1"/>
  <c r="M110" i="1"/>
  <c r="N110" i="1" s="1"/>
  <c r="M108" i="1"/>
  <c r="N108" i="1" s="1"/>
  <c r="M106" i="1"/>
  <c r="N106" i="1" s="1"/>
  <c r="M104" i="1"/>
  <c r="N104" i="1" s="1"/>
  <c r="M102" i="1"/>
  <c r="N102" i="1" s="1"/>
  <c r="M100" i="1"/>
  <c r="N100" i="1" s="1"/>
  <c r="M98" i="1"/>
  <c r="N98" i="1" s="1"/>
  <c r="M94" i="1"/>
  <c r="N94" i="1" s="1"/>
  <c r="M92" i="1"/>
  <c r="N92" i="1" s="1"/>
  <c r="M90" i="1"/>
  <c r="N90" i="1" s="1"/>
  <c r="M88" i="1"/>
  <c r="N88" i="1" s="1"/>
  <c r="M86" i="1"/>
  <c r="N86" i="1" s="1"/>
  <c r="M84" i="1"/>
  <c r="N84" i="1" s="1"/>
  <c r="M82" i="1"/>
  <c r="N82" i="1" s="1"/>
  <c r="M80" i="1"/>
  <c r="N80" i="1" s="1"/>
  <c r="M78" i="1"/>
  <c r="N78" i="1" s="1"/>
  <c r="M76" i="1"/>
  <c r="N76" i="1" s="1"/>
  <c r="M72" i="1"/>
  <c r="N72" i="1" s="1"/>
  <c r="C96" i="1"/>
  <c r="C63" i="1"/>
  <c r="M117" i="1"/>
  <c r="N117" i="1" s="1"/>
  <c r="M115" i="1"/>
  <c r="N115" i="1" s="1"/>
  <c r="M113" i="1"/>
  <c r="N113" i="1" s="1"/>
  <c r="M111" i="1"/>
  <c r="N111" i="1" s="1"/>
  <c r="M109" i="1"/>
  <c r="N109" i="1" s="1"/>
  <c r="M105" i="1"/>
  <c r="N105" i="1" s="1"/>
  <c r="M103" i="1"/>
  <c r="N103" i="1" s="1"/>
  <c r="M101" i="1"/>
  <c r="N101" i="1" s="1"/>
  <c r="M99" i="1"/>
  <c r="N99" i="1" s="1"/>
  <c r="M97" i="1"/>
  <c r="N97" i="1" s="1"/>
  <c r="L64" i="1"/>
  <c r="L18" i="1"/>
  <c r="M116" i="30" l="1"/>
  <c r="N116" i="30" s="1"/>
  <c r="L116" i="30"/>
  <c r="M116" i="29"/>
  <c r="N116" i="29" s="1"/>
  <c r="L116" i="29"/>
  <c r="L116" i="27"/>
  <c r="M116" i="27"/>
  <c r="N116" i="27" s="1"/>
  <c r="L116" i="28"/>
  <c r="M116" i="28"/>
  <c r="N116" i="28" s="1"/>
  <c r="R106" i="8"/>
  <c r="S106" i="8" s="1"/>
  <c r="Q107" i="8"/>
  <c r="M119" i="1"/>
  <c r="N119" i="1" s="1"/>
  <c r="L119" i="1"/>
  <c r="AC112" i="8"/>
  <c r="AD111" i="8"/>
  <c r="AE111" i="8" s="1"/>
  <c r="Z112" i="8"/>
  <c r="AA111" i="8"/>
  <c r="AB111" i="8" s="1"/>
  <c r="W112" i="8"/>
  <c r="X111" i="8"/>
  <c r="Y111" i="8" s="1"/>
  <c r="M116" i="22"/>
  <c r="N116" i="22" s="1"/>
  <c r="L116" i="22"/>
  <c r="M107" i="19"/>
  <c r="N107" i="19" s="1"/>
  <c r="L107" i="19"/>
  <c r="T112" i="8"/>
  <c r="C120" i="1"/>
  <c r="U111" i="8"/>
  <c r="V111" i="8" s="1"/>
  <c r="C119" i="19"/>
  <c r="M119" i="7"/>
  <c r="N119" i="7" s="1"/>
  <c r="L119" i="7"/>
  <c r="C117" i="21"/>
  <c r="L117" i="20"/>
  <c r="M117" i="20"/>
  <c r="N117" i="20" s="1"/>
  <c r="C107" i="20"/>
  <c r="C17" i="5"/>
  <c r="M17" i="5" s="1"/>
  <c r="M81" i="5"/>
  <c r="N81" i="5" s="1"/>
  <c r="L81" i="5"/>
  <c r="L108" i="5"/>
  <c r="M108" i="5"/>
  <c r="N108" i="5" s="1"/>
  <c r="C107" i="5"/>
  <c r="M73" i="5"/>
  <c r="N73" i="5" s="1"/>
  <c r="L73" i="5"/>
  <c r="M117" i="5"/>
  <c r="N117" i="5" s="1"/>
  <c r="L117" i="5"/>
  <c r="M19" i="5"/>
  <c r="N19" i="5" s="1"/>
  <c r="L19" i="5"/>
  <c r="M106" i="5"/>
  <c r="N106" i="5" s="1"/>
  <c r="L106" i="5"/>
  <c r="M75" i="5"/>
  <c r="N75" i="5" s="1"/>
  <c r="L75" i="5"/>
  <c r="C74" i="5"/>
  <c r="M101" i="5"/>
  <c r="N101" i="5" s="1"/>
  <c r="L101" i="5"/>
  <c r="M119" i="5"/>
  <c r="N119" i="5" s="1"/>
  <c r="L119" i="5"/>
  <c r="M80" i="5"/>
  <c r="N80" i="5" s="1"/>
  <c r="L80" i="5"/>
  <c r="L72" i="5"/>
  <c r="M72" i="5"/>
  <c r="N72" i="5" s="1"/>
  <c r="M99" i="5"/>
  <c r="N99" i="5" s="1"/>
  <c r="L99" i="5"/>
  <c r="M100" i="5"/>
  <c r="N100" i="5" s="1"/>
  <c r="L100" i="5"/>
  <c r="M115" i="5"/>
  <c r="N115" i="5" s="1"/>
  <c r="L115" i="5"/>
  <c r="M82" i="5"/>
  <c r="N82" i="5" s="1"/>
  <c r="L82" i="5"/>
  <c r="M66" i="5"/>
  <c r="N66" i="5" s="1"/>
  <c r="L66" i="5"/>
  <c r="M92" i="5"/>
  <c r="N92" i="5" s="1"/>
  <c r="L92" i="5"/>
  <c r="M110" i="5"/>
  <c r="N110" i="5" s="1"/>
  <c r="L110" i="5"/>
  <c r="M98" i="5"/>
  <c r="N98" i="5" s="1"/>
  <c r="L98" i="5"/>
  <c r="L68" i="5"/>
  <c r="M68" i="5"/>
  <c r="N68" i="5" s="1"/>
  <c r="M77" i="5"/>
  <c r="N77" i="5" s="1"/>
  <c r="L77" i="5"/>
  <c r="L86" i="5"/>
  <c r="M86" i="5"/>
  <c r="N86" i="5" s="1"/>
  <c r="C85" i="5"/>
  <c r="M94" i="5"/>
  <c r="N94" i="5" s="1"/>
  <c r="L94" i="5"/>
  <c r="M103" i="5"/>
  <c r="N103" i="5" s="1"/>
  <c r="L103" i="5"/>
  <c r="L112" i="5"/>
  <c r="M112" i="5"/>
  <c r="N112" i="5" s="1"/>
  <c r="M65" i="5"/>
  <c r="N65" i="5" s="1"/>
  <c r="L65" i="5"/>
  <c r="M78" i="5"/>
  <c r="N78" i="5" s="1"/>
  <c r="L78" i="5"/>
  <c r="M95" i="5"/>
  <c r="N95" i="5" s="1"/>
  <c r="L95" i="5"/>
  <c r="M109" i="5"/>
  <c r="N109" i="5" s="1"/>
  <c r="L109" i="5"/>
  <c r="M102" i="5"/>
  <c r="N102" i="5" s="1"/>
  <c r="L102" i="5"/>
  <c r="M69" i="5"/>
  <c r="N69" i="5" s="1"/>
  <c r="L69" i="5"/>
  <c r="M91" i="5"/>
  <c r="N91" i="5" s="1"/>
  <c r="L91" i="5"/>
  <c r="M113" i="5"/>
  <c r="N113" i="5" s="1"/>
  <c r="L113" i="5"/>
  <c r="M93" i="5"/>
  <c r="N93" i="5" s="1"/>
  <c r="L93" i="5"/>
  <c r="L41" i="5"/>
  <c r="M41" i="5"/>
  <c r="N41" i="5" s="1"/>
  <c r="C40" i="5"/>
  <c r="L70" i="5"/>
  <c r="M70" i="5"/>
  <c r="N70" i="5" s="1"/>
  <c r="M79" i="5"/>
  <c r="N79" i="5" s="1"/>
  <c r="L79" i="5"/>
  <c r="M88" i="5"/>
  <c r="N88" i="5" s="1"/>
  <c r="L88" i="5"/>
  <c r="M97" i="5"/>
  <c r="N97" i="5" s="1"/>
  <c r="L97" i="5"/>
  <c r="C96" i="5"/>
  <c r="M105" i="5"/>
  <c r="N105" i="5" s="1"/>
  <c r="L105" i="5"/>
  <c r="L114" i="5"/>
  <c r="M114" i="5"/>
  <c r="N114" i="5" s="1"/>
  <c r="M67" i="5"/>
  <c r="N67" i="5" s="1"/>
  <c r="L67" i="5"/>
  <c r="M76" i="5"/>
  <c r="N76" i="5" s="1"/>
  <c r="L76" i="5"/>
  <c r="M89" i="5"/>
  <c r="N89" i="5" s="1"/>
  <c r="L89" i="5"/>
  <c r="M111" i="5"/>
  <c r="N111" i="5" s="1"/>
  <c r="L111" i="5"/>
  <c r="L64" i="5"/>
  <c r="M64" i="5"/>
  <c r="N64" i="5" s="1"/>
  <c r="C63" i="5"/>
  <c r="M90" i="5"/>
  <c r="N90" i="5" s="1"/>
  <c r="L90" i="5"/>
  <c r="M116" i="5"/>
  <c r="N116" i="5" s="1"/>
  <c r="L116" i="5"/>
  <c r="M87" i="5"/>
  <c r="N87" i="5" s="1"/>
  <c r="L87" i="5"/>
  <c r="M84" i="5"/>
  <c r="N84" i="5" s="1"/>
  <c r="L84" i="5"/>
  <c r="M104" i="5"/>
  <c r="N104" i="5" s="1"/>
  <c r="L104" i="5"/>
  <c r="M83" i="5"/>
  <c r="N83" i="5" s="1"/>
  <c r="L83" i="5"/>
  <c r="M71" i="5"/>
  <c r="N71" i="5" s="1"/>
  <c r="L71" i="5"/>
  <c r="M18" i="6"/>
  <c r="N18" i="6" s="1"/>
  <c r="L18" i="6"/>
  <c r="L17" i="1"/>
  <c r="M40" i="1"/>
  <c r="N40" i="1" s="1"/>
  <c r="L85" i="1"/>
  <c r="M85" i="1"/>
  <c r="N85" i="1" s="1"/>
  <c r="L63" i="1"/>
  <c r="M63" i="1"/>
  <c r="N63" i="1" s="1"/>
  <c r="L107" i="1"/>
  <c r="M107" i="1"/>
  <c r="N107" i="1" s="1"/>
  <c r="L74" i="1"/>
  <c r="M74" i="1"/>
  <c r="N74" i="1" s="1"/>
  <c r="L96" i="1"/>
  <c r="M96" i="1"/>
  <c r="N96" i="1" s="1"/>
  <c r="R107" i="8" l="1"/>
  <c r="S107" i="8" s="1"/>
  <c r="Q108" i="8"/>
  <c r="AD112" i="8"/>
  <c r="AE112" i="8" s="1"/>
  <c r="AC113" i="8"/>
  <c r="AA112" i="8"/>
  <c r="AB112" i="8" s="1"/>
  <c r="Z113" i="8"/>
  <c r="W113" i="8"/>
  <c r="X112" i="8"/>
  <c r="Y112" i="8" s="1"/>
  <c r="L107" i="20"/>
  <c r="M107" i="20"/>
  <c r="N107" i="20" s="1"/>
  <c r="C120" i="5"/>
  <c r="L120" i="1"/>
  <c r="M120" i="1"/>
  <c r="N120" i="1" s="1"/>
  <c r="C121" i="1"/>
  <c r="T113" i="8"/>
  <c r="U112" i="8"/>
  <c r="V112" i="8" s="1"/>
  <c r="C117" i="22"/>
  <c r="C117" i="27" s="1"/>
  <c r="C117" i="28" s="1"/>
  <c r="C117" i="29" s="1"/>
  <c r="C117" i="30" s="1"/>
  <c r="M117" i="21"/>
  <c r="N117" i="21" s="1"/>
  <c r="L117" i="21"/>
  <c r="C107" i="21"/>
  <c r="C119" i="20"/>
  <c r="L119" i="19"/>
  <c r="M119" i="19"/>
  <c r="N119" i="19" s="1"/>
  <c r="L17" i="5"/>
  <c r="M84" i="6"/>
  <c r="N84" i="6" s="1"/>
  <c r="L84" i="6"/>
  <c r="M96" i="5"/>
  <c r="N96" i="5" s="1"/>
  <c r="L96" i="5"/>
  <c r="L70" i="6"/>
  <c r="M70" i="6"/>
  <c r="N70" i="6" s="1"/>
  <c r="M86" i="6"/>
  <c r="N86" i="6" s="1"/>
  <c r="L86" i="6"/>
  <c r="C85" i="6"/>
  <c r="L117" i="6"/>
  <c r="M117" i="6"/>
  <c r="N117" i="6" s="1"/>
  <c r="L104" i="6"/>
  <c r="M104" i="6"/>
  <c r="N104" i="6" s="1"/>
  <c r="M64" i="6"/>
  <c r="N64" i="6" s="1"/>
  <c r="L64" i="6"/>
  <c r="C63" i="6"/>
  <c r="L89" i="6"/>
  <c r="M89" i="6"/>
  <c r="N89" i="6" s="1"/>
  <c r="L97" i="6"/>
  <c r="M97" i="6"/>
  <c r="N97" i="6" s="1"/>
  <c r="C96" i="6"/>
  <c r="L91" i="6"/>
  <c r="M91" i="6"/>
  <c r="N91" i="6" s="1"/>
  <c r="M65" i="6"/>
  <c r="N65" i="6" s="1"/>
  <c r="L65" i="6"/>
  <c r="M85" i="5"/>
  <c r="N85" i="5" s="1"/>
  <c r="L85" i="5"/>
  <c r="M68" i="6"/>
  <c r="N68" i="6" s="1"/>
  <c r="L68" i="6"/>
  <c r="L115" i="6"/>
  <c r="M115" i="6"/>
  <c r="N115" i="6" s="1"/>
  <c r="L99" i="6"/>
  <c r="M99" i="6"/>
  <c r="N99" i="6" s="1"/>
  <c r="M75" i="6"/>
  <c r="N75" i="6" s="1"/>
  <c r="L75" i="6"/>
  <c r="C74" i="6"/>
  <c r="L81" i="6"/>
  <c r="M81" i="6"/>
  <c r="N81" i="6" s="1"/>
  <c r="M88" i="6"/>
  <c r="N88" i="6" s="1"/>
  <c r="L88" i="6"/>
  <c r="M40" i="5"/>
  <c r="N40" i="5" s="1"/>
  <c r="L40" i="5"/>
  <c r="L103" i="6"/>
  <c r="M103" i="6"/>
  <c r="N103" i="6" s="1"/>
  <c r="L110" i="6"/>
  <c r="M110" i="6"/>
  <c r="N110" i="6" s="1"/>
  <c r="L100" i="6"/>
  <c r="M100" i="6"/>
  <c r="N100" i="6" s="1"/>
  <c r="M107" i="5"/>
  <c r="N107" i="5" s="1"/>
  <c r="L107" i="5"/>
  <c r="M18" i="7"/>
  <c r="N18" i="7" s="1"/>
  <c r="L18" i="7"/>
  <c r="M83" i="6"/>
  <c r="N83" i="6" s="1"/>
  <c r="L83" i="6"/>
  <c r="L116" i="6"/>
  <c r="M116" i="6"/>
  <c r="N116" i="6" s="1"/>
  <c r="M63" i="5"/>
  <c r="N63" i="5" s="1"/>
  <c r="L63" i="5"/>
  <c r="L111" i="6"/>
  <c r="M111" i="6"/>
  <c r="N111" i="6" s="1"/>
  <c r="M105" i="6"/>
  <c r="N105" i="6" s="1"/>
  <c r="L105" i="6"/>
  <c r="L113" i="6"/>
  <c r="M113" i="6"/>
  <c r="N113" i="6" s="1"/>
  <c r="M102" i="6"/>
  <c r="N102" i="6" s="1"/>
  <c r="L102" i="6"/>
  <c r="L95" i="6"/>
  <c r="M95" i="6"/>
  <c r="N95" i="6" s="1"/>
  <c r="L78" i="6"/>
  <c r="M78" i="6"/>
  <c r="N78" i="6" s="1"/>
  <c r="L112" i="6"/>
  <c r="M112" i="6"/>
  <c r="N112" i="6" s="1"/>
  <c r="L94" i="6"/>
  <c r="M94" i="6"/>
  <c r="N94" i="6" s="1"/>
  <c r="L77" i="6"/>
  <c r="M77" i="6"/>
  <c r="N77" i="6" s="1"/>
  <c r="M98" i="6"/>
  <c r="N98" i="6" s="1"/>
  <c r="L98" i="6"/>
  <c r="L92" i="6"/>
  <c r="M92" i="6"/>
  <c r="N92" i="6" s="1"/>
  <c r="M66" i="6"/>
  <c r="N66" i="6" s="1"/>
  <c r="L66" i="6"/>
  <c r="L82" i="6"/>
  <c r="M82" i="6"/>
  <c r="N82" i="6" s="1"/>
  <c r="M119" i="6"/>
  <c r="N119" i="6" s="1"/>
  <c r="L119" i="6"/>
  <c r="L74" i="5"/>
  <c r="M74" i="5"/>
  <c r="N74" i="5" s="1"/>
  <c r="M106" i="6"/>
  <c r="N106" i="6" s="1"/>
  <c r="L106" i="6"/>
  <c r="L108" i="6"/>
  <c r="M108" i="6"/>
  <c r="N108" i="6" s="1"/>
  <c r="C107" i="6"/>
  <c r="L76" i="6"/>
  <c r="M76" i="6"/>
  <c r="N76" i="6" s="1"/>
  <c r="M79" i="6"/>
  <c r="N79" i="6" s="1"/>
  <c r="L79" i="6"/>
  <c r="L69" i="6"/>
  <c r="M69" i="6"/>
  <c r="N69" i="6" s="1"/>
  <c r="M101" i="6"/>
  <c r="N101" i="6" s="1"/>
  <c r="L101" i="6"/>
  <c r="C17" i="6"/>
  <c r="L71" i="6"/>
  <c r="M71" i="6"/>
  <c r="N71" i="6" s="1"/>
  <c r="M87" i="6"/>
  <c r="N87" i="6" s="1"/>
  <c r="L87" i="6"/>
  <c r="M90" i="6"/>
  <c r="N90" i="6" s="1"/>
  <c r="L90" i="6"/>
  <c r="L67" i="6"/>
  <c r="M67" i="6"/>
  <c r="N67" i="6" s="1"/>
  <c r="L114" i="6"/>
  <c r="M114" i="6"/>
  <c r="N114" i="6" s="1"/>
  <c r="L41" i="6"/>
  <c r="M41" i="6"/>
  <c r="N41" i="6" s="1"/>
  <c r="C40" i="6"/>
  <c r="L93" i="6"/>
  <c r="M93" i="6"/>
  <c r="N93" i="6" s="1"/>
  <c r="L109" i="6"/>
  <c r="M109" i="6"/>
  <c r="N109" i="6" s="1"/>
  <c r="C17" i="7"/>
  <c r="L72" i="6"/>
  <c r="M72" i="6"/>
  <c r="N72" i="6" s="1"/>
  <c r="M80" i="6"/>
  <c r="N80" i="6" s="1"/>
  <c r="L80" i="6"/>
  <c r="L73" i="6"/>
  <c r="M73" i="6"/>
  <c r="N73" i="6" s="1"/>
  <c r="M117" i="28" l="1"/>
  <c r="N117" i="28" s="1"/>
  <c r="L117" i="28"/>
  <c r="C107" i="28"/>
  <c r="M117" i="27"/>
  <c r="N117" i="27" s="1"/>
  <c r="L117" i="27"/>
  <c r="C107" i="27"/>
  <c r="L117" i="29"/>
  <c r="M117" i="29"/>
  <c r="N117" i="29" s="1"/>
  <c r="C107" i="29"/>
  <c r="M117" i="30"/>
  <c r="N117" i="30" s="1"/>
  <c r="L117" i="30"/>
  <c r="C107" i="30"/>
  <c r="O107" i="30" s="1"/>
  <c r="C18" i="31" s="1"/>
  <c r="P18" i="31" s="1" a="1"/>
  <c r="P18" i="31" s="1"/>
  <c r="Q109" i="8"/>
  <c r="R108" i="8"/>
  <c r="S108" i="8" s="1"/>
  <c r="AC114" i="8"/>
  <c r="AD113" i="8"/>
  <c r="AE113" i="8" s="1"/>
  <c r="AA113" i="8"/>
  <c r="AB113" i="8" s="1"/>
  <c r="Z114" i="8"/>
  <c r="W114" i="8"/>
  <c r="X113" i="8"/>
  <c r="Y113" i="8" s="1"/>
  <c r="C122" i="1"/>
  <c r="T114" i="8"/>
  <c r="U113" i="8"/>
  <c r="V113" i="8" s="1"/>
  <c r="C121" i="5"/>
  <c r="M121" i="1"/>
  <c r="N121" i="1" s="1"/>
  <c r="L121" i="1"/>
  <c r="C120" i="6"/>
  <c r="L120" i="5"/>
  <c r="M120" i="5"/>
  <c r="N120" i="5" s="1"/>
  <c r="C119" i="21"/>
  <c r="M119" i="20"/>
  <c r="N119" i="20" s="1"/>
  <c r="L119" i="20"/>
  <c r="M117" i="22"/>
  <c r="N117" i="22" s="1"/>
  <c r="L117" i="22"/>
  <c r="C107" i="22"/>
  <c r="M107" i="21"/>
  <c r="N107" i="21" s="1"/>
  <c r="L107" i="21"/>
  <c r="M17" i="7"/>
  <c r="N17" i="7" s="1"/>
  <c r="L17" i="7"/>
  <c r="L93" i="7"/>
  <c r="M93" i="7"/>
  <c r="N93" i="7" s="1"/>
  <c r="L40" i="6"/>
  <c r="M40" i="6"/>
  <c r="N40" i="6" s="1"/>
  <c r="M107" i="6"/>
  <c r="N107" i="6" s="1"/>
  <c r="L107" i="6"/>
  <c r="L74" i="6"/>
  <c r="M74" i="6"/>
  <c r="N74" i="6" s="1"/>
  <c r="M64" i="7"/>
  <c r="N64" i="7" s="1"/>
  <c r="L64" i="7"/>
  <c r="C63" i="7"/>
  <c r="M41" i="7"/>
  <c r="N41" i="7" s="1"/>
  <c r="L41" i="7"/>
  <c r="C40" i="7"/>
  <c r="M17" i="6"/>
  <c r="N17" i="6" s="1"/>
  <c r="L17" i="6"/>
  <c r="L106" i="7"/>
  <c r="M106" i="7"/>
  <c r="N106" i="7" s="1"/>
  <c r="M83" i="7"/>
  <c r="N83" i="7" s="1"/>
  <c r="L83" i="7"/>
  <c r="M75" i="7"/>
  <c r="N75" i="7" s="1"/>
  <c r="L75" i="7"/>
  <c r="C74" i="7"/>
  <c r="L85" i="6"/>
  <c r="M85" i="6"/>
  <c r="N85" i="6" s="1"/>
  <c r="L80" i="7"/>
  <c r="M80" i="7"/>
  <c r="N80" i="7" s="1"/>
  <c r="M79" i="7"/>
  <c r="N79" i="7" s="1"/>
  <c r="L79" i="7"/>
  <c r="M98" i="7"/>
  <c r="N98" i="7" s="1"/>
  <c r="L98" i="7"/>
  <c r="C96" i="7"/>
  <c r="M102" i="7"/>
  <c r="N102" i="7" s="1"/>
  <c r="L102" i="7"/>
  <c r="L88" i="7"/>
  <c r="M88" i="7"/>
  <c r="N88" i="7" s="1"/>
  <c r="M63" i="6"/>
  <c r="N63" i="6" s="1"/>
  <c r="L63" i="6"/>
  <c r="M70" i="7"/>
  <c r="N70" i="7" s="1"/>
  <c r="L70" i="7"/>
  <c r="M67" i="7"/>
  <c r="N67" i="7" s="1"/>
  <c r="L67" i="7"/>
  <c r="M101" i="7"/>
  <c r="N101" i="7" s="1"/>
  <c r="L101" i="7"/>
  <c r="M92" i="7"/>
  <c r="N92" i="7" s="1"/>
  <c r="L92" i="7"/>
  <c r="L77" i="7"/>
  <c r="M77" i="7"/>
  <c r="N77" i="7" s="1"/>
  <c r="M105" i="7"/>
  <c r="N105" i="7" s="1"/>
  <c r="L105" i="7"/>
  <c r="L96" i="6"/>
  <c r="M96" i="6"/>
  <c r="N96" i="6" s="1"/>
  <c r="M86" i="7"/>
  <c r="N86" i="7" s="1"/>
  <c r="L86" i="7"/>
  <c r="C85" i="7"/>
  <c r="M84" i="7"/>
  <c r="N84" i="7" s="1"/>
  <c r="L84" i="7"/>
  <c r="C22" i="34" l="1"/>
  <c r="Q18" i="31"/>
  <c r="M107" i="29"/>
  <c r="N107" i="29" s="1"/>
  <c r="L107" i="29"/>
  <c r="M107" i="28"/>
  <c r="N107" i="28" s="1"/>
  <c r="L107" i="28"/>
  <c r="L107" i="30"/>
  <c r="M107" i="30"/>
  <c r="N107" i="30" s="1"/>
  <c r="M107" i="27"/>
  <c r="N107" i="27" s="1"/>
  <c r="L107" i="27"/>
  <c r="Q110" i="8"/>
  <c r="R109" i="8"/>
  <c r="S109" i="8" s="1"/>
  <c r="AC115" i="8"/>
  <c r="AD114" i="8"/>
  <c r="AE114" i="8" s="1"/>
  <c r="AA114" i="8"/>
  <c r="AB114" i="8" s="1"/>
  <c r="Z115" i="8"/>
  <c r="W115" i="8"/>
  <c r="X114" i="8"/>
  <c r="Y114" i="8" s="1"/>
  <c r="C121" i="6"/>
  <c r="L121" i="5"/>
  <c r="M121" i="5"/>
  <c r="N121" i="5" s="1"/>
  <c r="C119" i="22"/>
  <c r="C119" i="27" s="1"/>
  <c r="C119" i="28" s="1"/>
  <c r="C119" i="29" s="1"/>
  <c r="C119" i="30" s="1"/>
  <c r="L119" i="21"/>
  <c r="M119" i="21"/>
  <c r="N119" i="21" s="1"/>
  <c r="C120" i="7"/>
  <c r="L120" i="6"/>
  <c r="M120" i="6"/>
  <c r="N120" i="6" s="1"/>
  <c r="C123" i="1"/>
  <c r="U114" i="8"/>
  <c r="V114" i="8" s="1"/>
  <c r="T115" i="8"/>
  <c r="L107" i="22"/>
  <c r="M107" i="22"/>
  <c r="N107" i="22" s="1"/>
  <c r="C122" i="5"/>
  <c r="M122" i="1"/>
  <c r="N122" i="1" s="1"/>
  <c r="L122" i="1"/>
  <c r="L96" i="7"/>
  <c r="M96" i="7"/>
  <c r="N96" i="7" s="1"/>
  <c r="M85" i="7"/>
  <c r="N85" i="7" s="1"/>
  <c r="L85" i="7"/>
  <c r="L63" i="7"/>
  <c r="M63" i="7"/>
  <c r="N63" i="7" s="1"/>
  <c r="M74" i="7"/>
  <c r="N74" i="7" s="1"/>
  <c r="L74" i="7"/>
  <c r="M40" i="7"/>
  <c r="N40" i="7" s="1"/>
  <c r="L40" i="7"/>
  <c r="E38" i="34" l="1" a="1"/>
  <c r="E38" i="34" s="1"/>
  <c r="AC49" i="34" s="1"/>
  <c r="O38" i="34" a="1"/>
  <c r="O38" i="34" s="1"/>
  <c r="AM49" i="34" s="1"/>
  <c r="L38" i="34" a="1"/>
  <c r="L38" i="34" s="1"/>
  <c r="AJ49" i="34" s="1"/>
  <c r="AL49" i="34"/>
  <c r="AH49" i="34"/>
  <c r="AI49" i="34"/>
  <c r="AK49" i="34"/>
  <c r="P22" i="34"/>
  <c r="Q22" i="34"/>
  <c r="M119" i="30"/>
  <c r="N119" i="30" s="1"/>
  <c r="L119" i="30"/>
  <c r="L119" i="27"/>
  <c r="M119" i="27"/>
  <c r="N119" i="27" s="1"/>
  <c r="L119" i="28"/>
  <c r="M119" i="28"/>
  <c r="N119" i="28" s="1"/>
  <c r="L119" i="29"/>
  <c r="M119" i="29"/>
  <c r="N119" i="29" s="1"/>
  <c r="R110" i="8"/>
  <c r="S110" i="8" s="1"/>
  <c r="Q111" i="8"/>
  <c r="AC116" i="8"/>
  <c r="AD115" i="8"/>
  <c r="AE115" i="8" s="1"/>
  <c r="Z116" i="8"/>
  <c r="AA115" i="8"/>
  <c r="AB115" i="8" s="1"/>
  <c r="X115" i="8"/>
  <c r="Y115" i="8" s="1"/>
  <c r="W116" i="8"/>
  <c r="C123" i="5"/>
  <c r="L123" i="1"/>
  <c r="M123" i="1"/>
  <c r="N123" i="1" s="1"/>
  <c r="C120" i="19"/>
  <c r="M120" i="7"/>
  <c r="N120" i="7" s="1"/>
  <c r="L120" i="7"/>
  <c r="M119" i="22"/>
  <c r="N119" i="22" s="1"/>
  <c r="L119" i="22"/>
  <c r="C122" i="6"/>
  <c r="M122" i="5"/>
  <c r="N122" i="5" s="1"/>
  <c r="L122" i="5"/>
  <c r="U115" i="8"/>
  <c r="V115" i="8" s="1"/>
  <c r="T116" i="8"/>
  <c r="C124" i="1"/>
  <c r="C121" i="7"/>
  <c r="L121" i="6"/>
  <c r="M121" i="6"/>
  <c r="N121" i="6" s="1"/>
  <c r="E62" i="34" l="1"/>
  <c r="AI73" i="34" s="1"/>
  <c r="F62" i="34"/>
  <c r="AJ73" i="34" s="1"/>
  <c r="D62" i="34"/>
  <c r="AH73" i="34" s="1"/>
  <c r="G62" i="34"/>
  <c r="AK73" i="34" s="1"/>
  <c r="Q112" i="8"/>
  <c r="R111" i="8"/>
  <c r="S111" i="8" s="1"/>
  <c r="AC117" i="8"/>
  <c r="AD116" i="8"/>
  <c r="AE116" i="8" s="1"/>
  <c r="Z117" i="8"/>
  <c r="AA116" i="8"/>
  <c r="AB116" i="8" s="1"/>
  <c r="W117" i="8"/>
  <c r="X116" i="8"/>
  <c r="Y116" i="8" s="1"/>
  <c r="C122" i="7"/>
  <c r="L122" i="6"/>
  <c r="M122" i="6"/>
  <c r="N122" i="6" s="1"/>
  <c r="C121" i="19"/>
  <c r="M121" i="7"/>
  <c r="N121" i="7" s="1"/>
  <c r="L121" i="7"/>
  <c r="C124" i="5"/>
  <c r="L124" i="1"/>
  <c r="M124" i="1"/>
  <c r="N124" i="1" s="1"/>
  <c r="T117" i="8"/>
  <c r="U116" i="8"/>
  <c r="V116" i="8" s="1"/>
  <c r="C125" i="1"/>
  <c r="C120" i="20"/>
  <c r="L120" i="19"/>
  <c r="M120" i="19"/>
  <c r="N120" i="19" s="1"/>
  <c r="C123" i="6"/>
  <c r="M123" i="5"/>
  <c r="N123" i="5" s="1"/>
  <c r="L123" i="5"/>
  <c r="Q113" i="8" l="1"/>
  <c r="R112" i="8"/>
  <c r="S112" i="8" s="1"/>
  <c r="AD117" i="8"/>
  <c r="AE117" i="8" s="1"/>
  <c r="AC118" i="8"/>
  <c r="Z118" i="8"/>
  <c r="AA117" i="8"/>
  <c r="AB117" i="8" s="1"/>
  <c r="X117" i="8"/>
  <c r="Y117" i="8" s="1"/>
  <c r="W118" i="8"/>
  <c r="C123" i="7"/>
  <c r="L123" i="6"/>
  <c r="M123" i="6"/>
  <c r="N123" i="6" s="1"/>
  <c r="C125" i="5"/>
  <c r="L125" i="1"/>
  <c r="M125" i="1"/>
  <c r="N125" i="1" s="1"/>
  <c r="C121" i="20"/>
  <c r="M121" i="19"/>
  <c r="N121" i="19" s="1"/>
  <c r="L121" i="19"/>
  <c r="C122" i="19"/>
  <c r="L122" i="7"/>
  <c r="M122" i="7"/>
  <c r="N122" i="7" s="1"/>
  <c r="C124" i="6"/>
  <c r="M124" i="5"/>
  <c r="N124" i="5" s="1"/>
  <c r="L124" i="5"/>
  <c r="C120" i="21"/>
  <c r="M120" i="20"/>
  <c r="N120" i="20" s="1"/>
  <c r="L120" i="20"/>
  <c r="C126" i="1"/>
  <c r="U117" i="8"/>
  <c r="V117" i="8" s="1"/>
  <c r="T118" i="8"/>
  <c r="R113" i="8" l="1"/>
  <c r="S113" i="8" s="1"/>
  <c r="Q114" i="8"/>
  <c r="AC119" i="8"/>
  <c r="AD118" i="8"/>
  <c r="AE118" i="8" s="1"/>
  <c r="Z119" i="8"/>
  <c r="AA118" i="8"/>
  <c r="AB118" i="8" s="1"/>
  <c r="W119" i="8"/>
  <c r="X118" i="8"/>
  <c r="Y118" i="8" s="1"/>
  <c r="C125" i="6"/>
  <c r="M125" i="5"/>
  <c r="N125" i="5" s="1"/>
  <c r="L125" i="5"/>
  <c r="U118" i="8"/>
  <c r="V118" i="8" s="1"/>
  <c r="T119" i="8"/>
  <c r="C127" i="1"/>
  <c r="C121" i="21"/>
  <c r="L121" i="20"/>
  <c r="M121" i="20"/>
  <c r="N121" i="20" s="1"/>
  <c r="C126" i="5"/>
  <c r="L126" i="1"/>
  <c r="M126" i="1"/>
  <c r="N126" i="1" s="1"/>
  <c r="C120" i="22"/>
  <c r="C120" i="27" s="1"/>
  <c r="C120" i="28" s="1"/>
  <c r="C120" i="29" s="1"/>
  <c r="C120" i="30" s="1"/>
  <c r="M120" i="21"/>
  <c r="N120" i="21" s="1"/>
  <c r="L120" i="21"/>
  <c r="C122" i="20"/>
  <c r="L122" i="19"/>
  <c r="M122" i="19"/>
  <c r="N122" i="19" s="1"/>
  <c r="C124" i="7"/>
  <c r="L124" i="6"/>
  <c r="M124" i="6"/>
  <c r="N124" i="6" s="1"/>
  <c r="C123" i="19"/>
  <c r="L123" i="7"/>
  <c r="M123" i="7"/>
  <c r="N123" i="7" s="1"/>
  <c r="L120" i="28" l="1"/>
  <c r="M120" i="28"/>
  <c r="N120" i="28" s="1"/>
  <c r="M120" i="27"/>
  <c r="N120" i="27" s="1"/>
  <c r="L120" i="27"/>
  <c r="L120" i="30"/>
  <c r="M120" i="30"/>
  <c r="N120" i="30" s="1"/>
  <c r="L120" i="29"/>
  <c r="M120" i="29"/>
  <c r="N120" i="29" s="1"/>
  <c r="Q115" i="8"/>
  <c r="R114" i="8"/>
  <c r="S114" i="8" s="1"/>
  <c r="AC120" i="8"/>
  <c r="AD119" i="8"/>
  <c r="AE119" i="8" s="1"/>
  <c r="Z120" i="8"/>
  <c r="AA119" i="8"/>
  <c r="AB119" i="8" s="1"/>
  <c r="X119" i="8"/>
  <c r="Y119" i="8" s="1"/>
  <c r="W120" i="8"/>
  <c r="C123" i="20"/>
  <c r="M123" i="19"/>
  <c r="N123" i="19" s="1"/>
  <c r="L123" i="19"/>
  <c r="C121" i="22"/>
  <c r="C121" i="27" s="1"/>
  <c r="C121" i="28" s="1"/>
  <c r="C121" i="29" s="1"/>
  <c r="C121" i="30" s="1"/>
  <c r="L121" i="21"/>
  <c r="M121" i="21"/>
  <c r="N121" i="21" s="1"/>
  <c r="C126" i="6"/>
  <c r="L126" i="5"/>
  <c r="M126" i="5"/>
  <c r="N126" i="5" s="1"/>
  <c r="C127" i="5"/>
  <c r="L127" i="1"/>
  <c r="M127" i="1"/>
  <c r="N127" i="1" s="1"/>
  <c r="C124" i="19"/>
  <c r="M124" i="7"/>
  <c r="N124" i="7" s="1"/>
  <c r="L124" i="7"/>
  <c r="C122" i="21"/>
  <c r="L122" i="20"/>
  <c r="M122" i="20"/>
  <c r="N122" i="20" s="1"/>
  <c r="M120" i="22"/>
  <c r="N120" i="22" s="1"/>
  <c r="L120" i="22"/>
  <c r="U119" i="8"/>
  <c r="V119" i="8" s="1"/>
  <c r="T120" i="8"/>
  <c r="C128" i="1"/>
  <c r="C125" i="7"/>
  <c r="L125" i="6"/>
  <c r="M125" i="6"/>
  <c r="N125" i="6" s="1"/>
  <c r="L121" i="28" l="1"/>
  <c r="M121" i="28"/>
  <c r="N121" i="28" s="1"/>
  <c r="M121" i="29"/>
  <c r="N121" i="29" s="1"/>
  <c r="L121" i="29"/>
  <c r="L121" i="27"/>
  <c r="M121" i="27"/>
  <c r="N121" i="27" s="1"/>
  <c r="M121" i="30"/>
  <c r="N121" i="30" s="1"/>
  <c r="L121" i="30"/>
  <c r="Q116" i="8"/>
  <c r="R115" i="8"/>
  <c r="S115" i="8" s="1"/>
  <c r="AC121" i="8"/>
  <c r="AD121" i="8" s="1"/>
  <c r="AE121" i="8" s="1"/>
  <c r="AD120" i="8"/>
  <c r="AE120" i="8" s="1"/>
  <c r="AA120" i="8"/>
  <c r="AB120" i="8" s="1"/>
  <c r="Z121" i="8"/>
  <c r="AA121" i="8" s="1"/>
  <c r="AB121" i="8" s="1"/>
  <c r="W121" i="8"/>
  <c r="X121" i="8" s="1"/>
  <c r="Y121" i="8" s="1"/>
  <c r="X120" i="8"/>
  <c r="Y120" i="8" s="1"/>
  <c r="C127" i="6"/>
  <c r="M127" i="5"/>
  <c r="N127" i="5" s="1"/>
  <c r="L127" i="5"/>
  <c r="C126" i="7"/>
  <c r="L126" i="6"/>
  <c r="M126" i="6"/>
  <c r="N126" i="6" s="1"/>
  <c r="C128" i="5"/>
  <c r="M128" i="1"/>
  <c r="N128" i="1" s="1"/>
  <c r="L128" i="1"/>
  <c r="C118" i="1"/>
  <c r="C125" i="19"/>
  <c r="L125" i="7"/>
  <c r="M125" i="7"/>
  <c r="N125" i="7" s="1"/>
  <c r="C124" i="20"/>
  <c r="M124" i="19"/>
  <c r="N124" i="19" s="1"/>
  <c r="L124" i="19"/>
  <c r="T121" i="8"/>
  <c r="U120" i="8"/>
  <c r="V120" i="8" s="1"/>
  <c r="C122" i="22"/>
  <c r="C122" i="27" s="1"/>
  <c r="C122" i="28" s="1"/>
  <c r="C122" i="29" s="1"/>
  <c r="C122" i="30" s="1"/>
  <c r="M122" i="21"/>
  <c r="N122" i="21" s="1"/>
  <c r="L122" i="21"/>
  <c r="M121" i="22"/>
  <c r="N121" i="22" s="1"/>
  <c r="L121" i="22"/>
  <c r="C123" i="21"/>
  <c r="L123" i="20"/>
  <c r="M123" i="20"/>
  <c r="N123" i="20" s="1"/>
  <c r="L122" i="29" l="1"/>
  <c r="M122" i="29"/>
  <c r="N122" i="29" s="1"/>
  <c r="L122" i="27"/>
  <c r="M122" i="27"/>
  <c r="N122" i="27" s="1"/>
  <c r="L122" i="28"/>
  <c r="M122" i="28"/>
  <c r="N122" i="28" s="1"/>
  <c r="L122" i="30"/>
  <c r="M122" i="30"/>
  <c r="N122" i="30" s="1"/>
  <c r="R116" i="8"/>
  <c r="S116" i="8" s="1"/>
  <c r="Q117" i="8"/>
  <c r="C125" i="20"/>
  <c r="L125" i="19"/>
  <c r="M125" i="19"/>
  <c r="N125" i="19" s="1"/>
  <c r="C128" i="6"/>
  <c r="M128" i="5"/>
  <c r="N128" i="5" s="1"/>
  <c r="L128" i="5"/>
  <c r="C118" i="5"/>
  <c r="L118" i="1"/>
  <c r="M118" i="1"/>
  <c r="N118" i="1" s="1"/>
  <c r="C124" i="21"/>
  <c r="L124" i="20"/>
  <c r="M124" i="20"/>
  <c r="N124" i="20" s="1"/>
  <c r="C123" i="22"/>
  <c r="C123" i="27" s="1"/>
  <c r="C123" i="28" s="1"/>
  <c r="C123" i="29" s="1"/>
  <c r="C123" i="30" s="1"/>
  <c r="M123" i="21"/>
  <c r="N123" i="21" s="1"/>
  <c r="L123" i="21"/>
  <c r="C130" i="1"/>
  <c r="U121" i="8"/>
  <c r="V121" i="8" s="1"/>
  <c r="C127" i="7"/>
  <c r="L127" i="6"/>
  <c r="M127" i="6"/>
  <c r="N127" i="6" s="1"/>
  <c r="M122" i="22"/>
  <c r="N122" i="22" s="1"/>
  <c r="L122" i="22"/>
  <c r="C126" i="19"/>
  <c r="M126" i="7"/>
  <c r="N126" i="7" s="1"/>
  <c r="L126" i="7"/>
  <c r="M123" i="27" l="1"/>
  <c r="N123" i="27" s="1"/>
  <c r="L123" i="27"/>
  <c r="L123" i="30"/>
  <c r="M123" i="30"/>
  <c r="N123" i="30" s="1"/>
  <c r="M123" i="29"/>
  <c r="N123" i="29" s="1"/>
  <c r="L123" i="29"/>
  <c r="M123" i="28"/>
  <c r="N123" i="28" s="1"/>
  <c r="L123" i="28"/>
  <c r="R117" i="8"/>
  <c r="S117" i="8" s="1"/>
  <c r="Q118" i="8"/>
  <c r="C128" i="7"/>
  <c r="L128" i="6"/>
  <c r="M128" i="6"/>
  <c r="N128" i="6" s="1"/>
  <c r="C126" i="20"/>
  <c r="L126" i="19"/>
  <c r="M126" i="19"/>
  <c r="N126" i="19" s="1"/>
  <c r="L123" i="22"/>
  <c r="M123" i="22"/>
  <c r="N123" i="22" s="1"/>
  <c r="L118" i="5"/>
  <c r="M118" i="5"/>
  <c r="N118" i="5" s="1"/>
  <c r="C118" i="6"/>
  <c r="C124" i="22"/>
  <c r="C124" i="27" s="1"/>
  <c r="C124" i="28" s="1"/>
  <c r="C124" i="29" s="1"/>
  <c r="C124" i="30" s="1"/>
  <c r="M124" i="21"/>
  <c r="N124" i="21" s="1"/>
  <c r="L124" i="21"/>
  <c r="C130" i="5"/>
  <c r="M130" i="1"/>
  <c r="N130" i="1" s="1"/>
  <c r="L130" i="1"/>
  <c r="C129" i="1"/>
  <c r="C127" i="19"/>
  <c r="L127" i="7"/>
  <c r="M127" i="7"/>
  <c r="N127" i="7" s="1"/>
  <c r="C125" i="21"/>
  <c r="L125" i="20"/>
  <c r="M125" i="20"/>
  <c r="N125" i="20" s="1"/>
  <c r="M124" i="30" l="1"/>
  <c r="N124" i="30" s="1"/>
  <c r="L124" i="30"/>
  <c r="L124" i="28"/>
  <c r="M124" i="28"/>
  <c r="N124" i="28" s="1"/>
  <c r="M124" i="27"/>
  <c r="N124" i="27" s="1"/>
  <c r="L124" i="27"/>
  <c r="L124" i="29"/>
  <c r="M124" i="29"/>
  <c r="N124" i="29" s="1"/>
  <c r="Q119" i="8"/>
  <c r="R118" i="8"/>
  <c r="S118" i="8" s="1"/>
  <c r="L118" i="6"/>
  <c r="M118" i="6"/>
  <c r="N118" i="6" s="1"/>
  <c r="C126" i="21"/>
  <c r="L126" i="20"/>
  <c r="M126" i="20"/>
  <c r="N126" i="20" s="1"/>
  <c r="C127" i="20"/>
  <c r="M127" i="19"/>
  <c r="N127" i="19" s="1"/>
  <c r="L127" i="19"/>
  <c r="C130" i="6"/>
  <c r="C129" i="5"/>
  <c r="M130" i="5"/>
  <c r="N130" i="5" s="1"/>
  <c r="L130" i="5"/>
  <c r="C125" i="22"/>
  <c r="C125" i="27" s="1"/>
  <c r="C125" i="28" s="1"/>
  <c r="C125" i="29" s="1"/>
  <c r="C125" i="30" s="1"/>
  <c r="M125" i="21"/>
  <c r="N125" i="21" s="1"/>
  <c r="L125" i="21"/>
  <c r="L129" i="1"/>
  <c r="M129" i="1"/>
  <c r="N129" i="1" s="1"/>
  <c r="C131" i="1"/>
  <c r="C132" i="1" s="1"/>
  <c r="M124" i="22"/>
  <c r="N124" i="22" s="1"/>
  <c r="L124" i="22"/>
  <c r="C128" i="19"/>
  <c r="L128" i="7"/>
  <c r="M128" i="7"/>
  <c r="N128" i="7" s="1"/>
  <c r="C118" i="7"/>
  <c r="M125" i="27" l="1"/>
  <c r="N125" i="27" s="1"/>
  <c r="L125" i="27"/>
  <c r="M125" i="28"/>
  <c r="N125" i="28" s="1"/>
  <c r="L125" i="28"/>
  <c r="L125" i="29"/>
  <c r="M125" i="29"/>
  <c r="N125" i="29" s="1"/>
  <c r="M125" i="30"/>
  <c r="N125" i="30" s="1"/>
  <c r="L125" i="30"/>
  <c r="R119" i="8"/>
  <c r="S119" i="8" s="1"/>
  <c r="Q120" i="8"/>
  <c r="M131" i="1"/>
  <c r="N131" i="1" s="1"/>
  <c r="L131" i="1"/>
  <c r="M129" i="5"/>
  <c r="N129" i="5" s="1"/>
  <c r="L129" i="5"/>
  <c r="C131" i="5"/>
  <c r="C132" i="5" s="1"/>
  <c r="C127" i="21"/>
  <c r="M127" i="20"/>
  <c r="N127" i="20" s="1"/>
  <c r="L127" i="20"/>
  <c r="C126" i="22"/>
  <c r="C126" i="27" s="1"/>
  <c r="C126" i="28" s="1"/>
  <c r="C126" i="29" s="1"/>
  <c r="C126" i="30" s="1"/>
  <c r="L126" i="21"/>
  <c r="M126" i="21"/>
  <c r="N126" i="21" s="1"/>
  <c r="C130" i="7"/>
  <c r="C129" i="6"/>
  <c r="M130" i="6"/>
  <c r="N130" i="6" s="1"/>
  <c r="L130" i="6"/>
  <c r="M118" i="7"/>
  <c r="N118" i="7" s="1"/>
  <c r="L118" i="7"/>
  <c r="C128" i="20"/>
  <c r="M128" i="19"/>
  <c r="N128" i="19" s="1"/>
  <c r="L128" i="19"/>
  <c r="C118" i="19"/>
  <c r="L125" i="22"/>
  <c r="M125" i="22"/>
  <c r="N125" i="22" s="1"/>
  <c r="M126" i="29" l="1"/>
  <c r="N126" i="29" s="1"/>
  <c r="L126" i="29"/>
  <c r="L126" i="30"/>
  <c r="M126" i="30"/>
  <c r="N126" i="30" s="1"/>
  <c r="M126" i="27"/>
  <c r="N126" i="27" s="1"/>
  <c r="L126" i="27"/>
  <c r="M126" i="28"/>
  <c r="N126" i="28" s="1"/>
  <c r="L126" i="28"/>
  <c r="R120" i="8"/>
  <c r="S120" i="8" s="1"/>
  <c r="Q121" i="8"/>
  <c r="R121" i="8" s="1"/>
  <c r="S121" i="8" s="1"/>
  <c r="M129" i="6"/>
  <c r="N129" i="6" s="1"/>
  <c r="L129" i="6"/>
  <c r="C131" i="6"/>
  <c r="C132" i="6" s="1"/>
  <c r="C127" i="22"/>
  <c r="C127" i="27" s="1"/>
  <c r="C127" i="28" s="1"/>
  <c r="C127" i="29" s="1"/>
  <c r="C127" i="30" s="1"/>
  <c r="M127" i="21"/>
  <c r="N127" i="21" s="1"/>
  <c r="L127" i="21"/>
  <c r="M118" i="19"/>
  <c r="N118" i="19" s="1"/>
  <c r="L118" i="19"/>
  <c r="C130" i="19"/>
  <c r="C129" i="7"/>
  <c r="M130" i="7"/>
  <c r="N130" i="7" s="1"/>
  <c r="L130" i="7"/>
  <c r="M126" i="22"/>
  <c r="N126" i="22" s="1"/>
  <c r="L126" i="22"/>
  <c r="L131" i="5"/>
  <c r="M131" i="5"/>
  <c r="N131" i="5" s="1"/>
  <c r="C128" i="21"/>
  <c r="L128" i="20"/>
  <c r="M128" i="20"/>
  <c r="N128" i="20" s="1"/>
  <c r="C118" i="20"/>
  <c r="M127" i="28" l="1"/>
  <c r="N127" i="28" s="1"/>
  <c r="L127" i="28"/>
  <c r="L127" i="30"/>
  <c r="M127" i="30"/>
  <c r="N127" i="30" s="1"/>
  <c r="L127" i="27"/>
  <c r="M127" i="27"/>
  <c r="N127" i="27" s="1"/>
  <c r="L127" i="29"/>
  <c r="M127" i="29"/>
  <c r="N127" i="29" s="1"/>
  <c r="M127" i="22"/>
  <c r="N127" i="22" s="1"/>
  <c r="L127" i="22"/>
  <c r="C128" i="22"/>
  <c r="C128" i="27" s="1"/>
  <c r="C128" i="28" s="1"/>
  <c r="C128" i="29" s="1"/>
  <c r="C128" i="30" s="1"/>
  <c r="L128" i="21"/>
  <c r="M128" i="21"/>
  <c r="N128" i="21" s="1"/>
  <c r="C118" i="21"/>
  <c r="L129" i="7"/>
  <c r="M129" i="7"/>
  <c r="N129" i="7" s="1"/>
  <c r="C131" i="7"/>
  <c r="C132" i="7" s="1"/>
  <c r="L131" i="6"/>
  <c r="M131" i="6"/>
  <c r="N131" i="6" s="1"/>
  <c r="M118" i="20"/>
  <c r="N118" i="20" s="1"/>
  <c r="L118" i="20"/>
  <c r="C130" i="20"/>
  <c r="L130" i="19"/>
  <c r="M130" i="19"/>
  <c r="N130" i="19" s="1"/>
  <c r="C129" i="19"/>
  <c r="M128" i="29" l="1"/>
  <c r="N128" i="29" s="1"/>
  <c r="L128" i="29"/>
  <c r="C118" i="29"/>
  <c r="M128" i="30"/>
  <c r="N128" i="30" s="1"/>
  <c r="L128" i="30"/>
  <c r="C118" i="30"/>
  <c r="O118" i="30" s="1"/>
  <c r="C19" i="31" s="1"/>
  <c r="P19" i="31" s="1" a="1"/>
  <c r="P19" i="31" s="1"/>
  <c r="M128" i="27"/>
  <c r="N128" i="27" s="1"/>
  <c r="L128" i="27"/>
  <c r="C118" i="27"/>
  <c r="M128" i="28"/>
  <c r="N128" i="28" s="1"/>
  <c r="L128" i="28"/>
  <c r="C118" i="28"/>
  <c r="C130" i="21"/>
  <c r="M130" i="20"/>
  <c r="N130" i="20" s="1"/>
  <c r="C129" i="20"/>
  <c r="L130" i="20"/>
  <c r="M128" i="22"/>
  <c r="N128" i="22" s="1"/>
  <c r="L128" i="22"/>
  <c r="C118" i="22"/>
  <c r="L131" i="7"/>
  <c r="M131" i="7"/>
  <c r="N131" i="7" s="1"/>
  <c r="M129" i="19"/>
  <c r="N129" i="19" s="1"/>
  <c r="L129" i="19"/>
  <c r="C131" i="19"/>
  <c r="C132" i="19" s="1"/>
  <c r="L118" i="21"/>
  <c r="M118" i="21"/>
  <c r="N118" i="21" s="1"/>
  <c r="C23" i="34" l="1"/>
  <c r="Q19" i="31"/>
  <c r="M118" i="29"/>
  <c r="N118" i="29" s="1"/>
  <c r="L118" i="29"/>
  <c r="L118" i="28"/>
  <c r="M118" i="28"/>
  <c r="N118" i="28" s="1"/>
  <c r="L118" i="30"/>
  <c r="M118" i="30"/>
  <c r="N118" i="30" s="1"/>
  <c r="M118" i="27"/>
  <c r="N118" i="27" s="1"/>
  <c r="L118" i="27"/>
  <c r="M131" i="19"/>
  <c r="N131" i="19" s="1"/>
  <c r="L131" i="19"/>
  <c r="C130" i="22"/>
  <c r="C130" i="27" s="1"/>
  <c r="C130" i="28" s="1"/>
  <c r="C130" i="29" s="1"/>
  <c r="C130" i="30" s="1"/>
  <c r="M130" i="21"/>
  <c r="N130" i="21" s="1"/>
  <c r="L130" i="21"/>
  <c r="C129" i="21"/>
  <c r="M118" i="22"/>
  <c r="N118" i="22" s="1"/>
  <c r="L118" i="22"/>
  <c r="C131" i="20"/>
  <c r="C132" i="20" s="1"/>
  <c r="L129" i="20"/>
  <c r="M129" i="20"/>
  <c r="N129" i="20" s="1"/>
  <c r="E39" i="34" l="1" a="1"/>
  <c r="E39" i="34" s="1"/>
  <c r="AC50" i="34" s="1"/>
  <c r="O39" i="34" a="1"/>
  <c r="O39" i="34" s="1"/>
  <c r="AM50" i="34" s="1"/>
  <c r="L39" i="34" a="1"/>
  <c r="L39" i="34" s="1"/>
  <c r="AJ50" i="34" s="1"/>
  <c r="AK50" i="34"/>
  <c r="AI50" i="34"/>
  <c r="AL50" i="34"/>
  <c r="AH50" i="34"/>
  <c r="P23" i="34"/>
  <c r="Q23" i="34"/>
  <c r="C129" i="29"/>
  <c r="L130" i="29"/>
  <c r="M130" i="29"/>
  <c r="N130" i="29" s="1"/>
  <c r="M130" i="30"/>
  <c r="N130" i="30" s="1"/>
  <c r="C129" i="30"/>
  <c r="O129" i="30" s="1"/>
  <c r="C20" i="31" s="1"/>
  <c r="P20" i="31" s="1"/>
  <c r="L130" i="30"/>
  <c r="L130" i="28"/>
  <c r="M130" i="28"/>
  <c r="N130" i="28" s="1"/>
  <c r="C129" i="28"/>
  <c r="M130" i="27"/>
  <c r="N130" i="27" s="1"/>
  <c r="C129" i="27"/>
  <c r="L130" i="27"/>
  <c r="M130" i="22"/>
  <c r="N130" i="22" s="1"/>
  <c r="C129" i="22"/>
  <c r="L130" i="22"/>
  <c r="M131" i="20"/>
  <c r="N131" i="20" s="1"/>
  <c r="L131" i="20"/>
  <c r="L129" i="21"/>
  <c r="M129" i="21"/>
  <c r="N129" i="21" s="1"/>
  <c r="C131" i="21"/>
  <c r="C132" i="21" s="1"/>
  <c r="C24" i="34" l="1"/>
  <c r="E40" i="34" s="1" a="1"/>
  <c r="E40" i="34" s="1"/>
  <c r="F63" i="34"/>
  <c r="AJ74" i="34" s="1"/>
  <c r="G63" i="34"/>
  <c r="AK74" i="34" s="1"/>
  <c r="D63" i="34"/>
  <c r="AH74" i="34" s="1"/>
  <c r="E63" i="34"/>
  <c r="AI74" i="34" s="1"/>
  <c r="Q20" i="31"/>
  <c r="Q24" i="34" s="1"/>
  <c r="C21" i="31"/>
  <c r="P21" i="31" s="1"/>
  <c r="M129" i="27"/>
  <c r="N129" i="27" s="1"/>
  <c r="L129" i="27"/>
  <c r="C131" i="27"/>
  <c r="M129" i="28"/>
  <c r="N129" i="28" s="1"/>
  <c r="L129" i="28"/>
  <c r="C131" i="28"/>
  <c r="L129" i="30"/>
  <c r="M129" i="30"/>
  <c r="N129" i="30" s="1"/>
  <c r="C131" i="30"/>
  <c r="M129" i="29"/>
  <c r="N129" i="29" s="1"/>
  <c r="L129" i="29"/>
  <c r="C131" i="29"/>
  <c r="L129" i="22"/>
  <c r="M129" i="22"/>
  <c r="N129" i="22" s="1"/>
  <c r="C131" i="22"/>
  <c r="C132" i="22" s="1"/>
  <c r="L131" i="21"/>
  <c r="M131" i="21"/>
  <c r="N131" i="21" s="1"/>
  <c r="AI51" i="34" l="1"/>
  <c r="AL51" i="34"/>
  <c r="AJ51" i="34"/>
  <c r="AK51" i="34"/>
  <c r="AM51" i="34"/>
  <c r="AH51" i="34"/>
  <c r="C25" i="34"/>
  <c r="P24" i="34"/>
  <c r="Q21" i="31"/>
  <c r="M131" i="29"/>
  <c r="N131" i="29" s="1"/>
  <c r="L131" i="29"/>
  <c r="C132" i="29"/>
  <c r="L131" i="28"/>
  <c r="C132" i="28"/>
  <c r="M131" i="28"/>
  <c r="N131" i="28" s="1"/>
  <c r="M131" i="27"/>
  <c r="N131" i="27" s="1"/>
  <c r="C132" i="27"/>
  <c r="L131" i="27"/>
  <c r="C132" i="30"/>
  <c r="M131" i="30"/>
  <c r="N131" i="30" s="1"/>
  <c r="L131" i="30"/>
  <c r="L131" i="22"/>
  <c r="M131" i="22"/>
  <c r="N131" i="22" s="1"/>
  <c r="E41" i="34" l="1" a="1"/>
  <c r="E41" i="34" s="1"/>
  <c r="AC52" i="34" s="1"/>
  <c r="L41" i="34" a="1"/>
  <c r="L41" i="34" s="1"/>
  <c r="AJ52" i="34" s="1"/>
  <c r="O41" i="34" a="1"/>
  <c r="O41" i="34" s="1"/>
  <c r="AM52" i="34" s="1"/>
  <c r="F64" i="34"/>
  <c r="AJ75" i="34" s="1"/>
  <c r="D64" i="34"/>
  <c r="AH75" i="34" s="1"/>
  <c r="E64" i="34"/>
  <c r="AI75" i="34" s="1"/>
  <c r="G64" i="34"/>
  <c r="AK75" i="34" s="1"/>
  <c r="AH52" i="34"/>
  <c r="AI52" i="34"/>
  <c r="AK52" i="34"/>
  <c r="AL52" i="34"/>
  <c r="D41" i="34"/>
  <c r="AB52" i="34" s="1"/>
  <c r="P25" i="34"/>
  <c r="Q25" i="34"/>
  <c r="E65" i="34" l="1"/>
  <c r="AI76" i="34" s="1"/>
  <c r="G65" i="34"/>
  <c r="AK76" i="34" s="1"/>
  <c r="D65" i="34"/>
  <c r="AH76" i="34" s="1"/>
  <c r="F65" i="34"/>
  <c r="AJ76" i="34" s="1"/>
  <c r="R7" i="17" l="1"/>
  <c r="T9" i="17"/>
  <c r="P5" i="38" l="1"/>
  <c r="AX5" i="38" s="1"/>
  <c r="R121" i="17"/>
  <c r="C59" i="31" l="1"/>
  <c r="P119" i="38"/>
  <c r="AX119" i="38" s="1"/>
  <c r="Q59" i="31" l="1"/>
  <c r="P59" i="31" a="1"/>
  <c r="P59"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Rayma Delaney</author>
  </authors>
  <commentList>
    <comment ref="B1" authorId="0" shapeId="0" xr:uid="{00000000-0006-0000-0200-000001000000}">
      <text>
        <r>
          <rPr>
            <b/>
            <sz val="9"/>
            <color indexed="81"/>
            <rFont val="Arial"/>
            <family val="2"/>
          </rPr>
          <t>DHHS internal instruction</t>
        </r>
        <r>
          <rPr>
            <sz val="9"/>
            <color indexed="81"/>
            <rFont val="Arial"/>
            <family val="2"/>
          </rPr>
          <t xml:space="preserve">
</t>
        </r>
        <r>
          <rPr>
            <sz val="8"/>
            <color indexed="81"/>
            <rFont val="Arial"/>
            <family val="2"/>
          </rPr>
          <t xml:space="preserve">If ORIGINAL budget is approved, attach a PDF frint of this tab </t>
        </r>
        <r>
          <rPr>
            <b/>
            <sz val="8"/>
            <color indexed="81"/>
            <rFont val="Arial"/>
            <family val="2"/>
          </rPr>
          <t>'3-Budget + REVISE'</t>
        </r>
        <r>
          <rPr>
            <sz val="8"/>
            <color indexed="81"/>
            <rFont val="Arial"/>
            <family val="2"/>
          </rPr>
          <t xml:space="preserve"> to the subaward agreement for execution.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Daly</author>
  </authors>
  <commentList>
    <comment ref="B18" authorId="0" shapeId="0" xr:uid="{038070B4-0601-4EE4-97F3-7F411D4613C9}">
      <text>
        <r>
          <rPr>
            <sz val="9"/>
            <color indexed="81"/>
            <rFont val="Tahoma"/>
            <family val="2"/>
          </rPr>
          <t>If full description is not displaying, highlight the column and select Format: AutoFit Row Height from the Home menu ribbon.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<sst xmlns="http://schemas.openxmlformats.org/spreadsheetml/2006/main" count="873" uniqueCount="392">
  <si>
    <t>Budget Line Items</t>
  </si>
  <si>
    <t>Report Period</t>
  </si>
  <si>
    <t>Grant #</t>
  </si>
  <si>
    <t>Subrecipient</t>
  </si>
  <si>
    <t>Address</t>
  </si>
  <si>
    <t>City / State / Zip</t>
  </si>
  <si>
    <t>Project</t>
  </si>
  <si>
    <t>Signature</t>
  </si>
  <si>
    <t>Date</t>
  </si>
  <si>
    <t>Print/type name</t>
  </si>
  <si>
    <t>Title</t>
  </si>
  <si>
    <t>Budget</t>
  </si>
  <si>
    <t>Print/type name of authorized finance staff</t>
  </si>
  <si>
    <t>Expense Report</t>
  </si>
  <si>
    <t xml:space="preserve"> -Y3</t>
  </si>
  <si>
    <t>cumulative</t>
  </si>
  <si>
    <t>budget</t>
  </si>
  <si>
    <t>available balance</t>
  </si>
  <si>
    <t>% expended</t>
  </si>
  <si>
    <t>Explain any unanticipated or unique expenditures below:</t>
  </si>
  <si>
    <t xml:space="preserve"> </t>
  </si>
  <si>
    <t>Modified Total Direct Costs (MTDC)</t>
  </si>
  <si>
    <t>Direct Salaries and Wages</t>
  </si>
  <si>
    <t>Applicable Fringe Benefits</t>
  </si>
  <si>
    <t>Materials and Supplies</t>
  </si>
  <si>
    <t>Services</t>
  </si>
  <si>
    <t xml:space="preserve">Total MTDC (base) </t>
  </si>
  <si>
    <t>addl allowable costs excluded in MTDC base</t>
  </si>
  <si>
    <t>total projected costs (budget) if approved = subaward</t>
  </si>
  <si>
    <t>calculations</t>
  </si>
  <si>
    <t>definition</t>
  </si>
  <si>
    <t xml:space="preserve">Total Project Costs </t>
  </si>
  <si>
    <t>Match</t>
  </si>
  <si>
    <t>$ and/or value from applicant</t>
  </si>
  <si>
    <t>% match</t>
  </si>
  <si>
    <t>2a</t>
  </si>
  <si>
    <t>cash</t>
  </si>
  <si>
    <t>cash from non-federal source</t>
  </si>
  <si>
    <t>2b</t>
  </si>
  <si>
    <t>inkind</t>
  </si>
  <si>
    <t>Program Income Tracker</t>
  </si>
  <si>
    <t xml:space="preserve">Subrecipient: </t>
  </si>
  <si>
    <t>Subaward #:</t>
  </si>
  <si>
    <t>BEGINNING BALANCE</t>
  </si>
  <si>
    <t>Revenue (by source)</t>
  </si>
  <si>
    <t>B.1.</t>
  </si>
  <si>
    <t>Medicaid</t>
  </si>
  <si>
    <t>B.2.</t>
  </si>
  <si>
    <t>Private Ins</t>
  </si>
  <si>
    <t>B.3.</t>
  </si>
  <si>
    <t>Client fees</t>
  </si>
  <si>
    <t>B.4.</t>
  </si>
  <si>
    <t>Donations</t>
  </si>
  <si>
    <t>B.5.</t>
  </si>
  <si>
    <t>(specify)</t>
  </si>
  <si>
    <t>Subtotal</t>
  </si>
  <si>
    <t>Total</t>
  </si>
  <si>
    <t>Expenditures (addition)</t>
  </si>
  <si>
    <t>ENDING BALANCE</t>
  </si>
  <si>
    <t>1st period</t>
  </si>
  <si>
    <t>2nd Period</t>
  </si>
  <si>
    <t>3rd Period</t>
  </si>
  <si>
    <t>4th Period</t>
  </si>
  <si>
    <t>ORIGINAL budget</t>
  </si>
  <si>
    <t>REVISION in the 2nd Period</t>
  </si>
  <si>
    <t>REVISION in the 3rd Period</t>
  </si>
  <si>
    <t>REVISION in the 4th Period</t>
  </si>
  <si>
    <t>Budget Categories &amp; Line Items</t>
  </si>
  <si>
    <t xml:space="preserve">Total </t>
  </si>
  <si>
    <t>TOTAL</t>
  </si>
  <si>
    <t>subaward agreement (beginning &amp; ending dates)</t>
  </si>
  <si>
    <t>3rd period expense</t>
  </si>
  <si>
    <t>1st period expense</t>
  </si>
  <si>
    <t>2nd period expense</t>
  </si>
  <si>
    <t>4th period expense</t>
  </si>
  <si>
    <t>Budget Justification</t>
  </si>
  <si>
    <t>100 - PERSONNEL - Salary / Wage</t>
  </si>
  <si>
    <t>200 - PERSONNEL - Benefits</t>
  </si>
  <si>
    <t>300 - TRAVEL</t>
  </si>
  <si>
    <t>400 - SUPPLIES</t>
  </si>
  <si>
    <t>500 - EQUIPMENT</t>
  </si>
  <si>
    <t>600 - CONTRACTUAL</t>
  </si>
  <si>
    <t>800 - (identify category)</t>
  </si>
  <si>
    <t>900 - Indirect Costs</t>
  </si>
  <si>
    <t>REVISION in the 1st Period</t>
  </si>
  <si>
    <t>Period 2</t>
  </si>
  <si>
    <t>Period 3</t>
  </si>
  <si>
    <t>Period 4</t>
  </si>
  <si>
    <t>Period 1</t>
  </si>
  <si>
    <t>original</t>
  </si>
  <si>
    <t xml:space="preserve">total ACTUAL costs (expense) </t>
  </si>
  <si>
    <t>Match Calculator</t>
  </si>
  <si>
    <t>$ amount</t>
  </si>
  <si>
    <t>assessed value</t>
  </si>
  <si>
    <t>Enter additional notes below.</t>
  </si>
  <si>
    <t>budget (1st column, far left)</t>
  </si>
  <si>
    <t>budget (2nd column, far left)</t>
  </si>
  <si>
    <t>expense (1st column, far left)</t>
  </si>
  <si>
    <t>value (2nd column, far left)</t>
  </si>
  <si>
    <t>$ expended of approved subaward</t>
  </si>
  <si>
    <t>data source</t>
  </si>
  <si>
    <t>grant $ requested by applicant</t>
  </si>
  <si>
    <t>cash expended of non-federal source</t>
  </si>
  <si>
    <t>match + grant request</t>
  </si>
  <si>
    <t>match + subaward</t>
  </si>
  <si>
    <t>$ and/or value from applicant to-date</t>
  </si>
  <si>
    <t>2nd period</t>
  </si>
  <si>
    <t>3rd period</t>
  </si>
  <si>
    <t>4th period</t>
  </si>
  <si>
    <t>Enter notes below.</t>
  </si>
  <si>
    <t>Annual # of Hrs</t>
  </si>
  <si>
    <t>FTE</t>
  </si>
  <si>
    <t>For the Organization</t>
  </si>
  <si>
    <t>Annual Benefits</t>
  </si>
  <si>
    <t>700 - OPERATIONAL</t>
  </si>
  <si>
    <t># of hrs for GRANT annually</t>
  </si>
  <si>
    <t>Total Term for GRANT (months)</t>
  </si>
  <si>
    <t>Budget check</t>
  </si>
  <si>
    <t>REVISION in the 5th Period</t>
  </si>
  <si>
    <t>REVISION in the 6th Period</t>
  </si>
  <si>
    <t>REVISION in the 7th Period</t>
  </si>
  <si>
    <t>REVISION in the 8th Period</t>
  </si>
  <si>
    <t>5th Period</t>
  </si>
  <si>
    <t>6th Period</t>
  </si>
  <si>
    <t>7th Period</t>
  </si>
  <si>
    <t>8th Period</t>
  </si>
  <si>
    <t>5th period expense</t>
  </si>
  <si>
    <t>Period 5</t>
  </si>
  <si>
    <t>Period 6</t>
  </si>
  <si>
    <t>Period 7</t>
  </si>
  <si>
    <t>Period 8</t>
  </si>
  <si>
    <t>6th period expense</t>
  </si>
  <si>
    <t>7th period expense</t>
  </si>
  <si>
    <t>8th period expense</t>
  </si>
  <si>
    <t>Match Type</t>
  </si>
  <si>
    <t>B. Award Amount</t>
  </si>
  <si>
    <t>A. Adjusted Total Project Cost</t>
  </si>
  <si>
    <t>Match Percentage</t>
  </si>
  <si>
    <t>Select Calculator Type and Match Percentage</t>
  </si>
  <si>
    <t>ENTER TARGET BUDGET AMOUNT</t>
  </si>
  <si>
    <t>Cost Allocation Plan?</t>
  </si>
  <si>
    <t>Yes</t>
  </si>
  <si>
    <t>No</t>
  </si>
  <si>
    <t>Estimated Costs (to include in budget)</t>
  </si>
  <si>
    <t>5th period</t>
  </si>
  <si>
    <t>6th period</t>
  </si>
  <si>
    <t>7th period</t>
  </si>
  <si>
    <t>8th period</t>
  </si>
  <si>
    <t>Federal Unique Entity ID (UEI)</t>
  </si>
  <si>
    <t>9th period expense</t>
  </si>
  <si>
    <t>9th Period</t>
  </si>
  <si>
    <t>REVISION in the 9th Period</t>
  </si>
  <si>
    <t>REVISION in the 10th Period</t>
  </si>
  <si>
    <t>REVISION in the 11th Period</t>
  </si>
  <si>
    <t>REVISION in the 12th Period</t>
  </si>
  <si>
    <t>Period 9</t>
  </si>
  <si>
    <t>Period 10</t>
  </si>
  <si>
    <t>Period 11</t>
  </si>
  <si>
    <t>Period 12</t>
  </si>
  <si>
    <t>10th Period</t>
  </si>
  <si>
    <t>10th period expense</t>
  </si>
  <si>
    <t>11th Period</t>
  </si>
  <si>
    <t>11th period expense</t>
  </si>
  <si>
    <t>12th Period</t>
  </si>
  <si>
    <t>12th period expense</t>
  </si>
  <si>
    <r>
      <t xml:space="preserve">[NAME authorized </t>
    </r>
    <r>
      <rPr>
        <b/>
        <sz val="10"/>
        <rFont val="Arial"/>
        <family val="2"/>
      </rPr>
      <t xml:space="preserve">finance </t>
    </r>
    <r>
      <rPr>
        <sz val="10"/>
        <rFont val="Arial"/>
        <family val="2"/>
      </rPr>
      <t>staff]</t>
    </r>
  </si>
  <si>
    <r>
      <t xml:space="preserve">[NAME authorized </t>
    </r>
    <r>
      <rPr>
        <b/>
        <sz val="10"/>
        <rFont val="Arial"/>
        <family val="2"/>
      </rPr>
      <t>program</t>
    </r>
    <r>
      <rPr>
        <sz val="10"/>
        <rFont val="Arial"/>
        <family val="2"/>
      </rPr>
      <t xml:space="preserve"> staff]</t>
    </r>
  </si>
  <si>
    <r>
      <t xml:space="preserve">[TITLE authorized </t>
    </r>
    <r>
      <rPr>
        <b/>
        <sz val="10"/>
        <rFont val="Arial"/>
        <family val="2"/>
      </rPr>
      <t>finance</t>
    </r>
    <r>
      <rPr>
        <sz val="10"/>
        <rFont val="Arial"/>
        <family val="2"/>
      </rPr>
      <t xml:space="preserve"> staff]</t>
    </r>
  </si>
  <si>
    <r>
      <t xml:space="preserve">[TITLE authorized </t>
    </r>
    <r>
      <rPr>
        <b/>
        <sz val="10"/>
        <rFont val="Arial"/>
        <family val="2"/>
      </rPr>
      <t>program</t>
    </r>
    <r>
      <rPr>
        <sz val="10"/>
        <rFont val="Arial"/>
        <family val="2"/>
      </rPr>
      <t xml:space="preserve"> staff]</t>
    </r>
  </si>
  <si>
    <r>
      <t>[NAME authorized</t>
    </r>
    <r>
      <rPr>
        <b/>
        <sz val="10"/>
        <rFont val="Arial"/>
        <family val="2"/>
      </rPr>
      <t xml:space="preserve"> program</t>
    </r>
    <r>
      <rPr>
        <sz val="10"/>
        <rFont val="Arial"/>
        <family val="2"/>
      </rPr>
      <t xml:space="preserve"> staff]</t>
    </r>
  </si>
  <si>
    <r>
      <t xml:space="preserve">[NAME authorized </t>
    </r>
    <r>
      <rPr>
        <b/>
        <sz val="10"/>
        <rFont val="Arial"/>
        <family val="2"/>
      </rPr>
      <t>finance</t>
    </r>
    <r>
      <rPr>
        <sz val="10"/>
        <rFont val="Arial"/>
        <family val="2"/>
      </rPr>
      <t xml:space="preserve"> staff]</t>
    </r>
  </si>
  <si>
    <r>
      <t>[TITLE authorized</t>
    </r>
    <r>
      <rPr>
        <b/>
        <sz val="10"/>
        <rFont val="Arial"/>
        <family val="2"/>
      </rPr>
      <t xml:space="preserve"> finance</t>
    </r>
    <r>
      <rPr>
        <sz val="10"/>
        <rFont val="Arial"/>
        <family val="2"/>
      </rPr>
      <t xml:space="preserve"> staff]</t>
    </r>
  </si>
  <si>
    <r>
      <t>use</t>
    </r>
    <r>
      <rPr>
        <b/>
        <sz val="10"/>
        <rFont val="Arial"/>
        <family val="2"/>
      </rPr>
      <t xml:space="preserve"> "Indirect Cost Calculator"</t>
    </r>
  </si>
  <si>
    <r>
      <t xml:space="preserve">rate x base = </t>
    </r>
    <r>
      <rPr>
        <b/>
        <sz val="11"/>
        <color rgb="FFC00000"/>
        <rFont val="Arial"/>
        <family val="2"/>
      </rPr>
      <t>Indirect Costs</t>
    </r>
  </si>
  <si>
    <r>
      <t xml:space="preserve">list item(s), state </t>
    </r>
    <r>
      <rPr>
        <b/>
        <sz val="10"/>
        <rFont val="Arial"/>
        <family val="2"/>
      </rPr>
      <t>CASH</t>
    </r>
    <r>
      <rPr>
        <sz val="10"/>
        <rFont val="Arial"/>
        <family val="2"/>
      </rPr>
      <t xml:space="preserve"> source </t>
    </r>
  </si>
  <si>
    <r>
      <t xml:space="preserve">list item(s), state </t>
    </r>
    <r>
      <rPr>
        <b/>
        <sz val="10"/>
        <rFont val="Arial"/>
        <family val="2"/>
      </rPr>
      <t>IN KIND</t>
    </r>
    <r>
      <rPr>
        <sz val="10"/>
        <rFont val="Arial"/>
        <family val="2"/>
      </rPr>
      <t xml:space="preserve"> source</t>
    </r>
  </si>
  <si>
    <r>
      <t>list item(s), state</t>
    </r>
    <r>
      <rPr>
        <b/>
        <sz val="10"/>
        <rFont val="Arial"/>
        <family val="2"/>
      </rPr>
      <t xml:space="preserve"> IN KIND</t>
    </r>
    <r>
      <rPr>
        <sz val="10"/>
        <rFont val="Arial"/>
        <family val="2"/>
      </rPr>
      <t xml:space="preserve"> source</t>
    </r>
  </si>
  <si>
    <r>
      <t>Allocable to the Grant  (</t>
    </r>
    <r>
      <rPr>
        <b/>
        <i/>
        <sz val="10"/>
        <color theme="0"/>
        <rFont val="Arial"/>
        <family val="2"/>
      </rPr>
      <t>may include match</t>
    </r>
    <r>
      <rPr>
        <b/>
        <vertAlign val="superscript"/>
        <sz val="11"/>
        <color theme="0"/>
        <rFont val="Arial"/>
        <family val="2"/>
      </rPr>
      <t>2</t>
    </r>
    <r>
      <rPr>
        <b/>
        <sz val="10"/>
        <color theme="0"/>
        <rFont val="Arial"/>
        <family val="2"/>
      </rPr>
      <t>)</t>
    </r>
  </si>
  <si>
    <t xml:space="preserve"> This worksheet is intended for calculating personnel costs, not vendor services. Contractors should be included in the 600-Contractual section of the budget.</t>
  </si>
  <si>
    <t>Benefits for GRANT BUDGET</t>
  </si>
  <si>
    <t>Wages + Benefits for GRANT BUDGET</t>
  </si>
  <si>
    <t>Wages FOR GRANT BUDGET</t>
  </si>
  <si>
    <t>Wages + Benefits</t>
  </si>
  <si>
    <t>Annual Salary/Wage</t>
  </si>
  <si>
    <t xml:space="preserve">Allocated to GRANT </t>
  </si>
  <si>
    <t>3. XX Period Revision Justification</t>
  </si>
  <si>
    <t>4. XX Period Revision Justification</t>
  </si>
  <si>
    <t>2. XX Period Revision Justification</t>
  </si>
  <si>
    <t>1. XX Period Revision Justification</t>
  </si>
  <si>
    <r>
      <rPr>
        <sz val="10"/>
        <color rgb="FFBB1F53"/>
        <rFont val="Arial"/>
        <family val="2"/>
      </rPr>
      <t xml:space="preserve">For each line item [Column A], </t>
    </r>
    <r>
      <rPr>
        <b/>
        <i/>
        <sz val="10"/>
        <color rgb="FFBB1F53"/>
        <rFont val="Arial"/>
        <family val="2"/>
      </rPr>
      <t xml:space="preserve">add summary </t>
    </r>
    <r>
      <rPr>
        <sz val="10"/>
        <color rgb="FFBB1F53"/>
        <rFont val="Arial"/>
        <family val="2"/>
      </rPr>
      <t>[Column B].</t>
    </r>
  </si>
  <si>
    <r>
      <t xml:space="preserve">Columns B &amp; C </t>
    </r>
    <r>
      <rPr>
        <u/>
        <sz val="12"/>
        <color rgb="FFBB1F53"/>
        <rFont val="Arial"/>
        <family val="2"/>
      </rPr>
      <t xml:space="preserve">auto fill </t>
    </r>
    <r>
      <rPr>
        <sz val="12"/>
        <color rgb="FFBB1F53"/>
        <rFont val="Arial"/>
        <family val="2"/>
      </rPr>
      <t>---&gt;</t>
    </r>
    <r>
      <rPr>
        <b/>
        <sz val="12"/>
        <color rgb="FFBB1F53"/>
        <rFont val="Arial"/>
        <family val="2"/>
      </rPr>
      <t xml:space="preserve">"3-Budget + REVISE' </t>
    </r>
    <r>
      <rPr>
        <sz val="12"/>
        <color rgb="FFBB1F53"/>
        <rFont val="Arial"/>
        <family val="2"/>
      </rPr>
      <t>worksheet.</t>
    </r>
  </si>
  <si>
    <r>
      <t xml:space="preserve">Enter </t>
    </r>
    <r>
      <rPr>
        <b/>
        <sz val="10"/>
        <color rgb="FFBB1F53"/>
        <rFont val="Arial"/>
        <family val="2"/>
      </rPr>
      <t>$ value</t>
    </r>
    <r>
      <rPr>
        <sz val="10"/>
        <color rgb="FFBB1F53"/>
        <rFont val="Arial"/>
        <family val="2"/>
      </rPr>
      <t>.</t>
    </r>
  </si>
  <si>
    <r>
      <t xml:space="preserve">Fully describe </t>
    </r>
    <r>
      <rPr>
        <i/>
        <sz val="10"/>
        <color rgb="FF00607F"/>
        <rFont val="Arial"/>
        <family val="2"/>
      </rPr>
      <t xml:space="preserve">line items </t>
    </r>
    <r>
      <rPr>
        <sz val="10"/>
        <color rgb="FF00607F"/>
        <rFont val="Arial"/>
        <family val="2"/>
      </rPr>
      <t>[Column A]</t>
    </r>
    <r>
      <rPr>
        <i/>
        <sz val="10"/>
        <color rgb="FF00607F"/>
        <rFont val="Arial"/>
        <family val="2"/>
      </rPr>
      <t xml:space="preserve"> </t>
    </r>
    <r>
      <rPr>
        <b/>
        <i/>
        <sz val="10"/>
        <color rgb="FF00607F"/>
        <rFont val="Arial"/>
        <family val="2"/>
      </rPr>
      <t>to justify its $ value</t>
    </r>
    <r>
      <rPr>
        <i/>
        <sz val="10"/>
        <color rgb="FF00607F"/>
        <rFont val="Arial"/>
        <family val="2"/>
      </rPr>
      <t xml:space="preserve"> </t>
    </r>
    <r>
      <rPr>
        <sz val="10"/>
        <color rgb="FF00607F"/>
        <rFont val="Arial"/>
        <family val="2"/>
      </rPr>
      <t>[Column C]</t>
    </r>
    <r>
      <rPr>
        <i/>
        <sz val="10"/>
        <color rgb="FF00607F"/>
        <rFont val="Arial"/>
        <family val="2"/>
      </rPr>
      <t>.</t>
    </r>
  </si>
  <si>
    <t>Budget Revisions</t>
  </si>
  <si>
    <t>Calculator Type*</t>
  </si>
  <si>
    <t>Match Calculator for BUDGET</t>
  </si>
  <si>
    <r>
      <t>Hourly Rate</t>
    </r>
    <r>
      <rPr>
        <vertAlign val="superscript"/>
        <sz val="9"/>
        <rFont val="Arial"/>
        <family val="2"/>
      </rPr>
      <t>3</t>
    </r>
  </si>
  <si>
    <r>
      <rPr>
        <vertAlign val="superscript"/>
        <sz val="11"/>
        <rFont val="Arial"/>
        <family val="2"/>
      </rPr>
      <t>3</t>
    </r>
    <r>
      <rPr>
        <sz val="11"/>
        <rFont val="Arial"/>
        <family val="2"/>
      </rPr>
      <t xml:space="preserve"> The hourly rate is not used for the computation of the annual salary in this budget tool. Rather, it will be used for subrecipient monitoring activities when DHHS compares source documents, such as pay stubs, against the award budget.</t>
    </r>
  </si>
  <si>
    <t>Budget Category</t>
  </si>
  <si>
    <t>Category Total</t>
  </si>
  <si>
    <t xml:space="preserve">Grand Total </t>
  </si>
  <si>
    <t>Total:</t>
  </si>
  <si>
    <t>Supply Justification</t>
  </si>
  <si>
    <t>Quantity</t>
  </si>
  <si>
    <t>Unit Cost</t>
  </si>
  <si>
    <t>Item Total</t>
  </si>
  <si>
    <r>
      <t xml:space="preserve">Cost Justification
</t>
    </r>
    <r>
      <rPr>
        <i/>
        <sz val="11"/>
        <color indexed="9"/>
        <rFont val="Arial"/>
        <family val="2"/>
      </rPr>
      <t>(Must include intended user &amp; benefit to program)</t>
    </r>
  </si>
  <si>
    <t>Calculations for summary</t>
  </si>
  <si>
    <t>MATCH REQUIRED</t>
  </si>
  <si>
    <t>Calculation for summary</t>
  </si>
  <si>
    <t>Funding Remaining</t>
  </si>
  <si>
    <t>Total Subaward Budget</t>
  </si>
  <si>
    <t>Subaward Match Reporting</t>
  </si>
  <si>
    <t>Match Requirement</t>
  </si>
  <si>
    <t>Match Needed</t>
  </si>
  <si>
    <t>Budget Status Summary</t>
  </si>
  <si>
    <t>If applicable, update the match tab with each reporting period and document the match provided in that period on this summary tab in the pale yellow field.</t>
  </si>
  <si>
    <t>City / State/ ZIP</t>
  </si>
  <si>
    <t>Subaward Period of Performance</t>
  </si>
  <si>
    <t>Project Name</t>
  </si>
  <si>
    <t>Subaward Number</t>
  </si>
  <si>
    <t>Active</t>
  </si>
  <si>
    <t>Closed</t>
  </si>
  <si>
    <t>Item number</t>
  </si>
  <si>
    <r>
      <t xml:space="preserve">People 
</t>
    </r>
    <r>
      <rPr>
        <sz val="12"/>
        <color theme="0"/>
        <rFont val="Arial"/>
        <family val="2"/>
      </rPr>
      <t>(per trip)</t>
    </r>
    <r>
      <rPr>
        <b/>
        <sz val="12"/>
        <color theme="0"/>
        <rFont val="Arial"/>
        <family val="2"/>
      </rPr>
      <t xml:space="preserve"> </t>
    </r>
  </si>
  <si>
    <r>
      <t xml:space="preserve">Days 
</t>
    </r>
    <r>
      <rPr>
        <sz val="12"/>
        <color theme="0"/>
        <rFont val="Arial"/>
        <family val="2"/>
      </rPr>
      <t>(per trip)</t>
    </r>
  </si>
  <si>
    <r>
      <t xml:space="preserve">Nights 
</t>
    </r>
    <r>
      <rPr>
        <sz val="12"/>
        <color theme="0"/>
        <rFont val="Arial"/>
        <family val="2"/>
      </rPr>
      <t>(per trip)</t>
    </r>
  </si>
  <si>
    <t xml:space="preserve">Total mileage </t>
  </si>
  <si>
    <r>
      <t>Mileage rate</t>
    </r>
    <r>
      <rPr>
        <sz val="11"/>
        <color theme="0"/>
        <rFont val="Arial"/>
        <family val="2"/>
      </rPr>
      <t xml:space="preserve">
(per mile)</t>
    </r>
  </si>
  <si>
    <r>
      <t xml:space="preserve">Lodging rate w/ tax 
</t>
    </r>
    <r>
      <rPr>
        <sz val="12"/>
        <color theme="0"/>
        <rFont val="Arial"/>
        <family val="2"/>
      </rPr>
      <t>(per night)</t>
    </r>
  </si>
  <si>
    <r>
      <t xml:space="preserve">Per diem rate
</t>
    </r>
    <r>
      <rPr>
        <sz val="12"/>
        <color theme="0"/>
        <rFont val="Arial"/>
        <family val="2"/>
      </rPr>
      <t>(per day)</t>
    </r>
  </si>
  <si>
    <t>Total other travel costs</t>
  </si>
  <si>
    <t>Cost justification</t>
  </si>
  <si>
    <t>Example</t>
  </si>
  <si>
    <t>Travelers and business titles</t>
  </si>
  <si>
    <r>
      <t>Amount total</t>
    </r>
    <r>
      <rPr>
        <b/>
        <i/>
        <sz val="11"/>
        <color theme="0"/>
        <rFont val="Arial"/>
        <family val="2"/>
      </rPr>
      <t xml:space="preserve"> (calculated field)</t>
    </r>
  </si>
  <si>
    <t>Total Mileage</t>
  </si>
  <si>
    <t>Total Lodging</t>
  </si>
  <si>
    <t>Total per diem (with first and last travel days at 75%)</t>
  </si>
  <si>
    <t>Column C: Input the travelers and their business titles.</t>
  </si>
  <si>
    <t>Column G: Input total mileage.</t>
  </si>
  <si>
    <t>Column F: Input the number of nights per trip.</t>
  </si>
  <si>
    <t>Column E: Input the number of days per trip.</t>
  </si>
  <si>
    <t>Column D: Input the number of people traveling.</t>
  </si>
  <si>
    <t>Column I: Total mileage is auto-calculated here.</t>
  </si>
  <si>
    <t>Column H: Input mileage rate (e.g., 67 cents per mile is written as .67)</t>
  </si>
  <si>
    <t>Total Travel</t>
  </si>
  <si>
    <t>Column J: Insert total airfare for all travelers.</t>
  </si>
  <si>
    <t>Total Airfare (all travelers)</t>
  </si>
  <si>
    <t>Column K:  Input cost of lodging plus tax per person per night, including tax and fees.</t>
  </si>
  <si>
    <t>Column L: Total lodging is auto-calculated here.</t>
  </si>
  <si>
    <t>Column M:  Input the daily per diem rate for the travel destination.</t>
  </si>
  <si>
    <t>Column N: Total per diem is auto-calculated here. This accounts for the pro-rated first and last days of travel.</t>
  </si>
  <si>
    <t>Column O:  Input any other allowable travel costs, such as taxi, car rental, and baggage fees.</t>
  </si>
  <si>
    <t>Column Q:  Input the cost justification. Include description of how the trip benefits the program, including linkages to the workplan or other subaward objectives. This field will auto-populate to the budget tab.</t>
  </si>
  <si>
    <r>
      <t>Column P:  Verify the total cost of the trip (</t>
    </r>
    <r>
      <rPr>
        <i/>
        <sz val="11"/>
        <color rgb="FF00607F"/>
        <rFont val="Arial"/>
        <family val="2"/>
      </rPr>
      <t>auto-calculated</t>
    </r>
    <r>
      <rPr>
        <sz val="11"/>
        <color rgb="FF00607F"/>
        <rFont val="Arial"/>
        <family val="2"/>
      </rPr>
      <t>). This field with auto-populate to the budget tab.</t>
    </r>
  </si>
  <si>
    <t>Location, dates, and trip name</t>
  </si>
  <si>
    <t>American Public Health Association Annual Conference, Minneapolis, MN; October 2024</t>
  </si>
  <si>
    <t>Council of State and Territorial Epidemiologists Annual Meeting, Pittsburgh, PA; June 2024</t>
  </si>
  <si>
    <t>An additional member of infectious disease office will gain valuable training at the annual conference and provide reports to their program leadership upon return and incorporate and key findings in their program. The team member will additionally present an abstract at the conference.</t>
  </si>
  <si>
    <t xml:space="preserve">Two staff will gain valuable training at the annual APHA Conference and provide reports to their office upon return and incorporate and key findings in their program. </t>
  </si>
  <si>
    <t>Claire McCormack, health program manager; Aaron White, community health educator senior</t>
  </si>
  <si>
    <t>David Wilford, epidemiologist II</t>
  </si>
  <si>
    <t>click on any period to jump to that tab</t>
  </si>
  <si>
    <t>The first ten lines of the supply calculator auto-populate to the budget tab. Use the following lines to calculate supply costs for any budget revisions.</t>
  </si>
  <si>
    <t>Percent Expended</t>
  </si>
  <si>
    <t>Percent Achieved</t>
  </si>
  <si>
    <t>Job Title</t>
  </si>
  <si>
    <r>
      <t>Employee Name</t>
    </r>
    <r>
      <rPr>
        <b/>
        <vertAlign val="superscript"/>
        <sz val="10"/>
        <rFont val="Arial"/>
        <family val="2"/>
      </rPr>
      <t>1</t>
    </r>
  </si>
  <si>
    <t>Indirect Cost Calculator</t>
  </si>
  <si>
    <t>Personnel Cost Calculator</t>
  </si>
  <si>
    <t>Supply Details</t>
  </si>
  <si>
    <t>Item</t>
  </si>
  <si>
    <t>Subaward (up to $50,000)</t>
  </si>
  <si>
    <t>additional allowable costs excluded in MTDC base</t>
  </si>
  <si>
    <t>MTDC Indirect Cost Calculator</t>
  </si>
  <si>
    <t>Ann Andover</t>
  </si>
  <si>
    <t>Community Health Educator</t>
  </si>
  <si>
    <t>Anton Wachowski</t>
  </si>
  <si>
    <t>Epidemiologist, senior</t>
  </si>
  <si>
    <r>
      <t>Explain any</t>
    </r>
    <r>
      <rPr>
        <b/>
        <sz val="12"/>
        <rFont val="Arial"/>
        <family val="2"/>
      </rPr>
      <t xml:space="preserve"> budget revisions</t>
    </r>
    <r>
      <rPr>
        <sz val="12"/>
        <rFont val="Arial"/>
        <family val="2"/>
      </rPr>
      <t xml:space="preserve"> for the relevant period below.</t>
    </r>
    <r>
      <rPr>
        <b/>
        <sz val="12"/>
        <rFont val="Arial"/>
        <family val="2"/>
      </rPr>
      <t xml:space="preserve"> </t>
    </r>
    <r>
      <rPr>
        <b/>
        <u/>
        <sz val="12"/>
        <rFont val="Arial"/>
        <family val="2"/>
      </rPr>
      <t>Prior</t>
    </r>
    <r>
      <rPr>
        <b/>
        <sz val="12"/>
        <rFont val="Arial"/>
        <family val="2"/>
      </rPr>
      <t xml:space="preserve"> approval </t>
    </r>
    <r>
      <rPr>
        <sz val="12"/>
        <rFont val="Arial"/>
        <family val="2"/>
      </rPr>
      <t xml:space="preserve">is required for budget revisions that create any of the following conditions: 1) deleting or adding a line item; 2) altering the approved Work Plan; 3) purchasing equipment not in the approved budget; or 4) the cumulative transfer exceeds percentage limit provided in subaward terms.  </t>
    </r>
  </si>
  <si>
    <t>NOTE: The first 10 lines of travel auto-populate to the budget tab. Use the following lines for calculating budget revisions. Manually add these revisions to the Budget-REVISE tab.</t>
  </si>
  <si>
    <t>Instructions:</t>
  </si>
  <si>
    <t>Travel Calculator</t>
  </si>
  <si>
    <t>Column B: Input the trip name, location, and date(s). This will auto-populate to the budget tab.</t>
  </si>
  <si>
    <r>
      <rPr>
        <b/>
        <sz val="10"/>
        <rFont val="Arial"/>
        <family val="2"/>
      </rPr>
      <t>Example:</t>
    </r>
    <r>
      <rPr>
        <sz val="10"/>
        <rFont val="Arial"/>
        <family val="2"/>
      </rPr>
      <t xml:space="preserve"> Dual HIV/Syphilis rapid diagnostic test kits</t>
    </r>
  </si>
  <si>
    <t>Pricing provided by contracted medical supplies vendor; kits will be distributed and returns tracked in accordance with grant core competency C.</t>
  </si>
  <si>
    <t>Travel</t>
  </si>
  <si>
    <r>
      <t xml:space="preserve">rate x base = </t>
    </r>
    <r>
      <rPr>
        <b/>
        <sz val="11"/>
        <color rgb="FFC00000"/>
        <rFont val="Arial"/>
        <family val="2"/>
      </rPr>
      <t>Indirect Costs</t>
    </r>
    <r>
      <rPr>
        <sz val="10"/>
        <rFont val="Arial"/>
        <family val="2"/>
      </rPr>
      <t xml:space="preserve"> </t>
    </r>
  </si>
  <si>
    <t>Use calculator below for actual expense reporting OR to calculate budget revisions</t>
  </si>
  <si>
    <t>Spent (hidden column)</t>
  </si>
  <si>
    <t>Subaward</t>
  </si>
  <si>
    <t>Cash Match</t>
  </si>
  <si>
    <t>In Kind Match</t>
  </si>
  <si>
    <t>expense to date (all sources)</t>
  </si>
  <si>
    <r>
      <t xml:space="preserve">line 2a </t>
    </r>
    <r>
      <rPr>
        <i/>
        <sz val="12"/>
        <color theme="1"/>
        <rFont val="Arial"/>
        <family val="2"/>
      </rPr>
      <t>+</t>
    </r>
    <r>
      <rPr>
        <i/>
        <sz val="10"/>
        <color theme="1"/>
        <rFont val="Arial"/>
        <family val="2"/>
      </rPr>
      <t xml:space="preserve"> line 2b below</t>
    </r>
  </si>
  <si>
    <r>
      <t xml:space="preserve">line 2a </t>
    </r>
    <r>
      <rPr>
        <i/>
        <sz val="12"/>
        <color theme="1"/>
        <rFont val="Arial"/>
        <family val="2"/>
      </rPr>
      <t xml:space="preserve">+ </t>
    </r>
    <r>
      <rPr>
        <i/>
        <sz val="10"/>
        <color theme="1"/>
        <rFont val="Arial"/>
        <family val="2"/>
      </rPr>
      <t>line 2b below</t>
    </r>
  </si>
  <si>
    <t>value of 3rd party contribution</t>
  </si>
  <si>
    <t>project budget + match</t>
  </si>
  <si>
    <t>budget justification tab</t>
  </si>
  <si>
    <t>subaward expenses reported</t>
  </si>
  <si>
    <r>
      <t xml:space="preserve">Match Calculator for REPORTING </t>
    </r>
    <r>
      <rPr>
        <b/>
        <i/>
        <sz val="16"/>
        <color rgb="FF4D4D4F"/>
        <rFont val="Arial"/>
        <family val="2"/>
      </rPr>
      <t>(update this section when completing new expense reports; update match section on tab 0-Status Summary)</t>
    </r>
  </si>
  <si>
    <t>Calculated Match Requirement</t>
  </si>
  <si>
    <t>Hidden match calculator</t>
  </si>
  <si>
    <t>9th period</t>
  </si>
  <si>
    <t>10th period</t>
  </si>
  <si>
    <t>11th period</t>
  </si>
  <si>
    <t>12th period</t>
  </si>
  <si>
    <r>
      <t xml:space="preserve">Expenditures (matching - </t>
    </r>
    <r>
      <rPr>
        <b/>
        <i/>
        <sz val="10"/>
        <color rgb="FF1F497D"/>
        <rFont val="Arial"/>
        <family val="2"/>
      </rPr>
      <t>cash</t>
    </r>
    <r>
      <rPr>
        <b/>
        <sz val="10"/>
        <color rgb="FF1F497D"/>
        <rFont val="Arial"/>
        <family val="2"/>
      </rPr>
      <t>)</t>
    </r>
  </si>
  <si>
    <t>Description of Use</t>
  </si>
  <si>
    <t>4 Quarter?</t>
  </si>
  <si>
    <t>Percent Time Elapsed 12 Month</t>
  </si>
  <si>
    <t>Percent Time Elapsed 4 Quarter</t>
  </si>
  <si>
    <t>Underspend</t>
  </si>
  <si>
    <t>On Target</t>
  </si>
  <si>
    <t>Overspend</t>
  </si>
  <si>
    <t>Expenditures vs. Period of Performance Elapsed</t>
  </si>
  <si>
    <t>NE DHHS DPH SUBAWARD BUDGET TEMPLATE REVISION 10.2024</t>
  </si>
  <si>
    <t>Worksheet Tab</t>
  </si>
  <si>
    <t>Budget JUSTIFY</t>
  </si>
  <si>
    <t>Budget + REVISE</t>
  </si>
  <si>
    <t>auto-fills from 2 - Budget JUSTIFY</t>
  </si>
  <si>
    <t>Expense 1st Period</t>
  </si>
  <si>
    <t>Expense 2nd Period</t>
  </si>
  <si>
    <t>Expense 3rd Period</t>
  </si>
  <si>
    <t>Expense 4th Period</t>
  </si>
  <si>
    <t>Expense 5th Period</t>
  </si>
  <si>
    <t>Expense 6th Period</t>
  </si>
  <si>
    <t>Expense 7th Period</t>
  </si>
  <si>
    <t>Expense 8th Period</t>
  </si>
  <si>
    <t>Supplemental Support</t>
  </si>
  <si>
    <t>Status Summary</t>
  </si>
  <si>
    <t>Instructions</t>
  </si>
  <si>
    <t>Expense 9th Period</t>
  </si>
  <si>
    <t>Expense 10th Period</t>
  </si>
  <si>
    <t>Expense 11th Period</t>
  </si>
  <si>
    <t>Expense 12th Period</t>
  </si>
  <si>
    <t>Supplies Calculator</t>
  </si>
  <si>
    <t>Budget Development Phase</t>
  </si>
  <si>
    <t>Subrecipient (post-award) Reporting Phase</t>
  </si>
  <si>
    <t>X - required to report if cost sharing</t>
  </si>
  <si>
    <t>Required for budget revisions</t>
  </si>
  <si>
    <t>Required for all budgets containing personnel</t>
  </si>
  <si>
    <t>Required to report</t>
  </si>
  <si>
    <t>Required</t>
  </si>
  <si>
    <t>Required for all budgets containing travel</t>
  </si>
  <si>
    <t>Required for all budget containing supplies</t>
  </si>
  <si>
    <t>auto-populates to Budget JUSTIFY</t>
  </si>
  <si>
    <t>Required to claim indirect costs or cost allocation</t>
  </si>
  <si>
    <t>Required for subawards requiring match</t>
  </si>
  <si>
    <t>Required if program income generated</t>
  </si>
  <si>
    <t>Use to provide additional information, as needed</t>
  </si>
  <si>
    <t>As needed</t>
  </si>
  <si>
    <t>auto-populates from reporting</t>
  </si>
  <si>
    <t>populates cumulative expense</t>
  </si>
  <si>
    <t>populates from Budget - JUSTIFY</t>
  </si>
  <si>
    <t>x</t>
  </si>
  <si>
    <r>
      <rPr>
        <b/>
        <sz val="12"/>
        <rFont val="Arial"/>
        <family val="2"/>
      </rPr>
      <t>Show complete revised budget</t>
    </r>
    <r>
      <rPr>
        <sz val="12"/>
        <rFont val="Arial"/>
        <family val="2"/>
      </rPr>
      <t xml:space="preserve">, </t>
    </r>
    <r>
      <rPr>
        <i/>
        <sz val="12"/>
        <rFont val="Arial"/>
        <family val="2"/>
      </rPr>
      <t>not just revised lines.</t>
    </r>
  </si>
  <si>
    <r>
      <t>If</t>
    </r>
    <r>
      <rPr>
        <b/>
        <sz val="12"/>
        <rFont val="Arial"/>
        <family val="2"/>
      </rPr>
      <t xml:space="preserve"> ADDING </t>
    </r>
    <r>
      <rPr>
        <sz val="12"/>
        <rFont val="Arial"/>
        <family val="2"/>
      </rPr>
      <t>line item(s), use '2-Budget JUSTIFY' to add justification.</t>
    </r>
  </si>
  <si>
    <t>Supply Calculator</t>
  </si>
  <si>
    <r>
      <t>1</t>
    </r>
    <r>
      <rPr>
        <sz val="10"/>
        <rFont val="Arial"/>
        <family val="2"/>
      </rPr>
      <t xml:space="preserve"> </t>
    </r>
    <r>
      <rPr>
        <sz val="11"/>
        <rFont val="Arial"/>
        <family val="2"/>
      </rPr>
      <t xml:space="preserve">Rows 20-34 (appear in </t>
    </r>
    <r>
      <rPr>
        <b/>
        <sz val="11"/>
        <color rgb="FFBB1F53"/>
        <rFont val="Arial"/>
        <family val="2"/>
      </rPr>
      <t>BOLD RED</t>
    </r>
    <r>
      <rPr>
        <sz val="11"/>
        <rFont val="Arial"/>
        <family val="2"/>
      </rPr>
      <t>) auto-fill to</t>
    </r>
    <r>
      <rPr>
        <b/>
        <sz val="11"/>
        <rFont val="Arial"/>
        <family val="2"/>
      </rPr>
      <t xml:space="preserve"> </t>
    </r>
    <r>
      <rPr>
        <b/>
        <i/>
        <sz val="11"/>
        <rFont val="Arial"/>
        <family val="2"/>
      </rPr>
      <t>2 - Budget JUSTIFY</t>
    </r>
    <r>
      <rPr>
        <b/>
        <sz val="11"/>
        <rFont val="Arial"/>
        <family val="2"/>
      </rPr>
      <t xml:space="preserve"> (ORIGINAL budget)</t>
    </r>
    <r>
      <rPr>
        <sz val="11"/>
        <rFont val="Arial"/>
        <family val="2"/>
      </rPr>
      <t>. Remaining rows do NOT link. Enter data in rows 35-44 if: 1. there are more than 15 employees allocable to performing activities in the Work Plan (enter calculated values in 2-Budget JUSTIFY); and/or 2. to calculate post-award budget revisions (enter names and justification in Worksheet 2, calculated values in Worksheet 3) for the relevant period for the budget revision.</t>
    </r>
  </si>
  <si>
    <r>
      <t>2</t>
    </r>
    <r>
      <rPr>
        <sz val="11"/>
        <rFont val="Arial"/>
        <family val="2"/>
      </rPr>
      <t xml:space="preserve"> If match is required and personnel cost are eligible to match, enter calculated values in</t>
    </r>
    <r>
      <rPr>
        <b/>
        <sz val="11"/>
        <rFont val="Arial"/>
        <family val="2"/>
      </rPr>
      <t xml:space="preserve"> </t>
    </r>
    <r>
      <rPr>
        <b/>
        <i/>
        <sz val="11"/>
        <rFont val="Arial"/>
        <family val="2"/>
      </rPr>
      <t>20 - Match Calculator</t>
    </r>
    <r>
      <rPr>
        <b/>
        <sz val="11"/>
        <rFont val="Arial"/>
        <family val="2"/>
      </rPr>
      <t xml:space="preserve"> and note personnel being used for match. </t>
    </r>
    <r>
      <rPr>
        <sz val="11"/>
        <rFont val="Arial"/>
        <family val="2"/>
      </rPr>
      <t>Be sure not to duplicate the same personnel cost both in the budget and in the match calculator. Use rows 35-44 to avoid auto-filling amounts intended as match into the budget.</t>
    </r>
  </si>
  <si>
    <r>
      <rPr>
        <b/>
        <i/>
        <sz val="12"/>
        <color rgb="FF00607F"/>
        <rFont val="Arial"/>
        <family val="2"/>
      </rPr>
      <t xml:space="preserve">Categorize items of cost </t>
    </r>
    <r>
      <rPr>
        <sz val="12"/>
        <color rgb="FF00607F"/>
        <rFont val="Arial"/>
        <family val="2"/>
      </rPr>
      <t>(categories equipment, contractual, operational, and other may be overwritten/customized)</t>
    </r>
  </si>
  <si>
    <t>This tab is intentionally left blank for supplemental support use.</t>
  </si>
  <si>
    <t>Organization Name</t>
  </si>
  <si>
    <t xml:space="preserve">ONLY use these columns to REVISE by relevant period.  </t>
  </si>
  <si>
    <t>Funding Source</t>
  </si>
  <si>
    <t>Expenditure</t>
  </si>
  <si>
    <t>Remaining</t>
  </si>
  <si>
    <t>Breakout Match Check</t>
  </si>
  <si>
    <t>Category</t>
  </si>
  <si>
    <t>Use of Funds</t>
  </si>
  <si>
    <t>A: Prevention and Chronic Disease</t>
  </si>
  <si>
    <t>B: Provider Payments</t>
  </si>
  <si>
    <t>C: Consumer Tech Solutions</t>
  </si>
  <si>
    <t>D: Training and Technical Assistance</t>
  </si>
  <si>
    <t>E: Workforce</t>
  </si>
  <si>
    <t>F: IT Advances</t>
  </si>
  <si>
    <t>G: Appropriate Care Availability</t>
  </si>
  <si>
    <t>H: Behavioral Health</t>
  </si>
  <si>
    <t>I: Innovative Care</t>
  </si>
  <si>
    <t>K: Fostering Collaboration</t>
  </si>
  <si>
    <t>Do not use</t>
  </si>
  <si>
    <t>Applies to Admin Cap</t>
  </si>
  <si>
    <t>Applies to EMR Cap</t>
  </si>
  <si>
    <r>
      <t>Total</t>
    </r>
    <r>
      <rPr>
        <sz val="8"/>
        <rFont val="Arial"/>
        <family val="2"/>
      </rPr>
      <t xml:space="preserve"> (without duplicating admin or EMR)</t>
    </r>
  </si>
  <si>
    <t>J: Capital Expenditures &amp; Infra.</t>
  </si>
  <si>
    <t>EMR Cap</t>
  </si>
  <si>
    <t>Administrative Cap</t>
  </si>
  <si>
    <t>Allowable Use and Cap Category</t>
  </si>
  <si>
    <t>Total of Use of Funds A-K</t>
  </si>
  <si>
    <r>
      <t>Cap Costs</t>
    </r>
    <r>
      <rPr>
        <b/>
        <i/>
        <sz val="10"/>
        <rFont val="Arial"/>
        <family val="2"/>
      </rPr>
      <t xml:space="preserve"> (included in allowable uses)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</si>
</sst>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2" formatCode="_(&quot;$&quot;* #,##0_);_(&quot;$&quot;* \(#,##0\);_(&quot;$&quot;* &quot;-&quot;_);_(@_)"/>
    <numFmt numFmtId="44" formatCode="_(&quot;$&quot;* #,##0.00_);_(&quot;$&quot;* \(#,##0.00\);_(&quot;$&quot;* &quot;-&quot;??_);_(@_)"/>
    <numFmt numFmtId="164" formatCode="mm/dd/yy"/>
    <numFmt numFmtId="165" formatCode="0_);[Red]\(0\)"/>
    <numFmt numFmtId="166" formatCode="_(&quot;$&quot;* #,##0_);_(&quot;$&quot;* \(#,##0\);_(&quot;$&quot;* &quot;-&quot;??_);_(@_)"/>
    <numFmt numFmtId="167" formatCode="0.000%"/>
    <numFmt numFmtId="168" formatCode="&quot;$&quot;#,##0.00"/>
    <numFmt numFmtId="169" formatCode="_(&quot;$&quot;* #,##0.00_);_(&quot;$&quot;* \(#,##0.00\);_(&quot;$&quot;* &quot;-&quot;_);_(@_)"/>
    <numFmt numFmtId="170" formatCode="&quot;$&quot;#,##0"/>
    <numFmt numFmtId="171" formatCode="0.0%"/>
    <numFmt numFmtId="172" formatCode=";;;"/>
  </numFmts>
  <fonts count="146" x14ac:knownFonts="1">
    <font>
      <sz val="10"/>
      <name val="Arial"/>
      <family val="2"/>
    </font>
    <font>
      <sz val="11"/>
      <color theme="1"/>
      <name val="Calibri"/>
      <family val="2"/>
      <scheme val="minor"/>
    </font>
    <font>
      <sz val="11"/>
      <color theme="1"/>
      <name val="Calibri"/>
      <family val="2"/>
      <scheme val="minor"/>
    </font>
    <font>
      <sz val="10"/>
      <name val="Arial"/>
      <family val="2"/>
    </font>
    <font>
      <sz val="8"/>
      <name val="Arial"/>
      <family val="2"/>
    </font>
    <font>
      <b/>
      <sz val="10"/>
      <color indexed="10"/>
      <name val="Arial"/>
      <family val="2"/>
    </font>
    <font>
      <b/>
      <sz val="10"/>
      <name val="Arial"/>
      <family val="2"/>
    </font>
    <font>
      <sz val="10"/>
      <color rgb="FFC00000"/>
      <name val="Arial"/>
      <family val="2"/>
    </font>
    <font>
      <b/>
      <sz val="10"/>
      <color rgb="FFC00000"/>
      <name val="Arial"/>
      <family val="2"/>
    </font>
    <font>
      <sz val="11"/>
      <name val="Arial"/>
      <family val="2"/>
    </font>
    <font>
      <sz val="11"/>
      <color indexed="9"/>
      <name val="Arial"/>
      <family val="2"/>
    </font>
    <font>
      <sz val="9"/>
      <color indexed="81"/>
      <name val="Tahoma"/>
      <family val="2"/>
    </font>
    <font>
      <vertAlign val="superscript"/>
      <sz val="11"/>
      <name val="Arial"/>
      <family val="2"/>
    </font>
    <font>
      <sz val="10"/>
      <color rgb="FFFF0000"/>
      <name val="Arial"/>
      <family val="2"/>
    </font>
    <font>
      <sz val="10"/>
      <color theme="1"/>
      <name val="Arial"/>
      <family val="2"/>
    </font>
    <font>
      <b/>
      <sz val="15"/>
      <color rgb="FF007E00"/>
      <name val="Arial"/>
      <family val="2"/>
    </font>
    <font>
      <sz val="13"/>
      <name val="Arial"/>
      <family val="2"/>
    </font>
    <font>
      <i/>
      <sz val="9"/>
      <name val="Arial"/>
      <family val="2"/>
    </font>
    <font>
      <i/>
      <sz val="8"/>
      <name val="Arial"/>
      <family val="2"/>
    </font>
    <font>
      <b/>
      <sz val="8"/>
      <color indexed="10"/>
      <name val="Arial"/>
      <family val="2"/>
    </font>
    <font>
      <b/>
      <sz val="11"/>
      <name val="Arial"/>
      <family val="2"/>
    </font>
    <font>
      <b/>
      <sz val="11"/>
      <color indexed="9"/>
      <name val="Arial"/>
      <family val="2"/>
    </font>
    <font>
      <sz val="10"/>
      <color indexed="56"/>
      <name val="Arial"/>
      <family val="2"/>
    </font>
    <font>
      <sz val="11"/>
      <color theme="0"/>
      <name val="Arial"/>
      <family val="2"/>
    </font>
    <font>
      <sz val="10"/>
      <color indexed="23"/>
      <name val="Arial"/>
      <family val="2"/>
    </font>
    <font>
      <sz val="10"/>
      <color indexed="9"/>
      <name val="Arial"/>
      <family val="2"/>
    </font>
    <font>
      <b/>
      <sz val="11"/>
      <color rgb="FFC00000"/>
      <name val="Arial"/>
      <family val="2"/>
    </font>
    <font>
      <b/>
      <sz val="13"/>
      <color rgb="FF007E00"/>
      <name val="Arial"/>
      <family val="2"/>
    </font>
    <font>
      <b/>
      <sz val="13"/>
      <name val="Arial"/>
      <family val="2"/>
    </font>
    <font>
      <b/>
      <sz val="12"/>
      <name val="Arial"/>
      <family val="2"/>
    </font>
    <font>
      <sz val="11"/>
      <color rgb="FFC00000"/>
      <name val="Arial"/>
      <family val="2"/>
    </font>
    <font>
      <sz val="10"/>
      <color indexed="8"/>
      <name val="Arial"/>
      <family val="2"/>
    </font>
    <font>
      <b/>
      <sz val="10"/>
      <color indexed="9"/>
      <name val="Arial"/>
      <family val="2"/>
    </font>
    <font>
      <b/>
      <sz val="10"/>
      <color indexed="8"/>
      <name val="Arial"/>
      <family val="2"/>
    </font>
    <font>
      <sz val="12"/>
      <name val="Arial"/>
      <family val="2"/>
    </font>
    <font>
      <b/>
      <u/>
      <sz val="12"/>
      <name val="Arial"/>
      <family val="2"/>
    </font>
    <font>
      <b/>
      <u/>
      <sz val="10"/>
      <name val="Arial"/>
      <family val="2"/>
    </font>
    <font>
      <b/>
      <sz val="16"/>
      <name val="Arial"/>
      <family val="2"/>
    </font>
    <font>
      <sz val="9"/>
      <name val="Arial"/>
      <family val="2"/>
    </font>
    <font>
      <b/>
      <sz val="14"/>
      <color rgb="FF2F5496"/>
      <name val="Arial"/>
      <family val="2"/>
    </font>
    <font>
      <b/>
      <sz val="14"/>
      <color rgb="FF003366"/>
      <name val="Arial"/>
      <family val="2"/>
    </font>
    <font>
      <b/>
      <sz val="11"/>
      <color theme="1"/>
      <name val="Arial"/>
      <family val="2"/>
    </font>
    <font>
      <sz val="11"/>
      <color theme="1"/>
      <name val="Arial"/>
      <family val="2"/>
    </font>
    <font>
      <b/>
      <sz val="14"/>
      <name val="Arial"/>
      <family val="2"/>
    </font>
    <font>
      <sz val="14"/>
      <name val="Arial"/>
      <family val="2"/>
    </font>
    <font>
      <b/>
      <sz val="10"/>
      <color theme="1"/>
      <name val="Arial"/>
      <family val="2"/>
    </font>
    <font>
      <i/>
      <sz val="10"/>
      <color theme="1"/>
      <name val="Arial"/>
      <family val="2"/>
    </font>
    <font>
      <i/>
      <sz val="12"/>
      <color theme="1"/>
      <name val="Arial"/>
      <family val="2"/>
    </font>
    <font>
      <b/>
      <i/>
      <sz val="10"/>
      <color rgb="FFC00000"/>
      <name val="Arial"/>
      <family val="2"/>
    </font>
    <font>
      <i/>
      <sz val="10"/>
      <color rgb="FFC00000"/>
      <name val="Arial"/>
      <family val="2"/>
    </font>
    <font>
      <i/>
      <sz val="12"/>
      <color rgb="FFC00000"/>
      <name val="Arial"/>
      <family val="2"/>
    </font>
    <font>
      <i/>
      <sz val="9.5"/>
      <color theme="1"/>
      <name val="Arial"/>
      <family val="2"/>
    </font>
    <font>
      <i/>
      <sz val="11"/>
      <color theme="1"/>
      <name val="Arial"/>
      <family val="2"/>
    </font>
    <font>
      <sz val="14"/>
      <color theme="1"/>
      <name val="Arial"/>
      <family val="2"/>
    </font>
    <font>
      <b/>
      <u/>
      <sz val="10"/>
      <color rgb="FFFF0000"/>
      <name val="Arial"/>
      <family val="2"/>
    </font>
    <font>
      <b/>
      <i/>
      <sz val="15"/>
      <color rgb="FF00607F"/>
      <name val="Arial"/>
      <family val="2"/>
    </font>
    <font>
      <b/>
      <sz val="15"/>
      <color rgb="FF00607F"/>
      <name val="Arial"/>
      <family val="2"/>
    </font>
    <font>
      <sz val="10"/>
      <color rgb="FF00607F"/>
      <name val="Arial"/>
      <family val="2"/>
    </font>
    <font>
      <sz val="12"/>
      <color rgb="FFBB1F53"/>
      <name val="Arial"/>
      <family val="2"/>
    </font>
    <font>
      <u/>
      <sz val="12"/>
      <color rgb="FFBB1F53"/>
      <name val="Arial"/>
      <family val="2"/>
    </font>
    <font>
      <b/>
      <sz val="12"/>
      <color rgb="FFBB1F53"/>
      <name val="Arial"/>
      <family val="2"/>
    </font>
    <font>
      <sz val="10"/>
      <color rgb="FFBB1F53"/>
      <name val="Arial"/>
      <family val="2"/>
    </font>
    <font>
      <b/>
      <sz val="9"/>
      <color indexed="81"/>
      <name val="Arial"/>
      <family val="2"/>
    </font>
    <font>
      <sz val="9"/>
      <color indexed="81"/>
      <name val="Arial"/>
      <family val="2"/>
    </font>
    <font>
      <sz val="8"/>
      <color indexed="81"/>
      <name val="Arial"/>
      <family val="2"/>
    </font>
    <font>
      <b/>
      <sz val="8"/>
      <color indexed="81"/>
      <name val="Arial"/>
      <family val="2"/>
    </font>
    <font>
      <b/>
      <sz val="12"/>
      <color rgb="FF00607F"/>
      <name val="Arial"/>
      <family val="2"/>
    </font>
    <font>
      <b/>
      <sz val="14"/>
      <color rgb="FF00607F"/>
      <name val="Arial"/>
      <family val="2"/>
    </font>
    <font>
      <b/>
      <sz val="10"/>
      <color theme="0"/>
      <name val="Arial"/>
      <family val="2"/>
    </font>
    <font>
      <b/>
      <i/>
      <sz val="10"/>
      <color theme="0"/>
      <name val="Arial"/>
      <family val="2"/>
    </font>
    <font>
      <b/>
      <vertAlign val="superscript"/>
      <sz val="11"/>
      <color theme="0"/>
      <name val="Arial"/>
      <family val="2"/>
    </font>
    <font>
      <b/>
      <sz val="9"/>
      <color rgb="FFBB1F53"/>
      <name val="Arial"/>
      <family val="2"/>
    </font>
    <font>
      <b/>
      <sz val="11"/>
      <color rgb="FFBB1F53"/>
      <name val="Arial"/>
      <family val="2"/>
    </font>
    <font>
      <b/>
      <i/>
      <sz val="10"/>
      <color rgb="FF00607F"/>
      <name val="Arial"/>
      <family val="2"/>
    </font>
    <font>
      <i/>
      <sz val="10"/>
      <color rgb="FF00607F"/>
      <name val="Arial"/>
      <family val="2"/>
    </font>
    <font>
      <i/>
      <sz val="10"/>
      <color rgb="FFBB1F53"/>
      <name val="Arial"/>
      <family val="2"/>
    </font>
    <font>
      <b/>
      <i/>
      <sz val="10"/>
      <color rgb="FFBB1F53"/>
      <name val="Arial"/>
      <family val="2"/>
    </font>
    <font>
      <b/>
      <sz val="10"/>
      <color rgb="FFBB1F53"/>
      <name val="Arial"/>
      <family val="2"/>
    </font>
    <font>
      <i/>
      <sz val="12"/>
      <color rgb="FF00607F"/>
      <name val="Arial"/>
      <family val="2"/>
    </font>
    <font>
      <b/>
      <i/>
      <sz val="12"/>
      <color rgb="FF00607F"/>
      <name val="Arial"/>
      <family val="2"/>
    </font>
    <font>
      <sz val="12"/>
      <color rgb="FF00607F"/>
      <name val="Arial"/>
      <family val="2"/>
    </font>
    <font>
      <b/>
      <sz val="12"/>
      <color rgb="FF4D4D4F"/>
      <name val="Arial"/>
      <family val="2"/>
    </font>
    <font>
      <vertAlign val="superscript"/>
      <sz val="9"/>
      <name val="Arial"/>
      <family val="2"/>
    </font>
    <font>
      <b/>
      <sz val="18"/>
      <color theme="0"/>
      <name val="Arial"/>
      <family val="2"/>
    </font>
    <font>
      <sz val="18"/>
      <name val="Arial"/>
      <family val="2"/>
    </font>
    <font>
      <i/>
      <sz val="14"/>
      <name val="Arial"/>
      <family val="2"/>
    </font>
    <font>
      <b/>
      <sz val="9"/>
      <name val="Arial"/>
      <family val="2"/>
    </font>
    <font>
      <b/>
      <sz val="14"/>
      <color theme="0"/>
      <name val="Arial"/>
      <family val="2"/>
    </font>
    <font>
      <i/>
      <sz val="11"/>
      <color indexed="9"/>
      <name val="Arial"/>
      <family val="2"/>
    </font>
    <font>
      <u/>
      <sz val="10"/>
      <color theme="10"/>
      <name val="Arial"/>
      <family val="2"/>
    </font>
    <font>
      <sz val="18"/>
      <color theme="3"/>
      <name val="Cambria"/>
      <family val="2"/>
      <scheme val="major"/>
    </font>
    <font>
      <b/>
      <i/>
      <sz val="18"/>
      <color rgb="FF00607F"/>
      <name val="Arial"/>
      <family val="2"/>
    </font>
    <font>
      <b/>
      <sz val="12"/>
      <color theme="0"/>
      <name val="Arial"/>
      <family val="2"/>
    </font>
    <font>
      <sz val="10"/>
      <color theme="0"/>
      <name val="Arial"/>
      <family val="2"/>
    </font>
    <font>
      <sz val="14"/>
      <color theme="0"/>
      <name val="Arial"/>
      <family val="2"/>
    </font>
    <font>
      <i/>
      <sz val="11"/>
      <name val="Arial"/>
      <family val="2"/>
    </font>
    <font>
      <i/>
      <sz val="10"/>
      <name val="Arial"/>
      <family val="2"/>
    </font>
    <font>
      <b/>
      <sz val="16"/>
      <color theme="3"/>
      <name val="Arial"/>
      <family val="2"/>
    </font>
    <font>
      <sz val="16"/>
      <color theme="1"/>
      <name val="Arial"/>
      <family val="2"/>
    </font>
    <font>
      <b/>
      <sz val="16"/>
      <color theme="1"/>
      <name val="Arial"/>
      <family val="2"/>
    </font>
    <font>
      <u/>
      <sz val="11"/>
      <color theme="3"/>
      <name val="Arial"/>
      <family val="2"/>
    </font>
    <font>
      <sz val="10"/>
      <name val="Arial"/>
      <family val="2"/>
    </font>
    <font>
      <b/>
      <sz val="11"/>
      <color theme="0"/>
      <name val="Arial"/>
      <family val="2"/>
    </font>
    <font>
      <sz val="12"/>
      <color theme="0"/>
      <name val="Arial"/>
      <family val="2"/>
    </font>
    <font>
      <b/>
      <i/>
      <sz val="11"/>
      <color theme="1"/>
      <name val="Arial"/>
      <family val="2"/>
    </font>
    <font>
      <b/>
      <i/>
      <sz val="11"/>
      <color theme="0"/>
      <name val="Arial"/>
      <family val="2"/>
    </font>
    <font>
      <i/>
      <sz val="11"/>
      <color rgb="FFBB1F53"/>
      <name val="Arial"/>
      <family val="2"/>
    </font>
    <font>
      <b/>
      <i/>
      <sz val="11"/>
      <color rgb="FFBB1F53"/>
      <name val="Arial"/>
      <family val="2"/>
    </font>
    <font>
      <b/>
      <sz val="11"/>
      <color rgb="FF00607F"/>
      <name val="Arial"/>
      <family val="2"/>
    </font>
    <font>
      <u/>
      <sz val="11"/>
      <color rgb="FF00607F"/>
      <name val="Arial"/>
      <family val="2"/>
    </font>
    <font>
      <sz val="11"/>
      <color rgb="FF00607F"/>
      <name val="Arial"/>
      <family val="2"/>
    </font>
    <font>
      <i/>
      <sz val="11"/>
      <color rgb="FF00607F"/>
      <name val="Arial"/>
      <family val="2"/>
    </font>
    <font>
      <b/>
      <sz val="15"/>
      <color rgb="FFBB1F53"/>
      <name val="Arial"/>
      <family val="2"/>
    </font>
    <font>
      <u/>
      <sz val="10"/>
      <color rgb="FFBB1F53"/>
      <name val="Arial"/>
      <family val="2"/>
    </font>
    <font>
      <b/>
      <i/>
      <sz val="11"/>
      <color rgb="FF00607F"/>
      <name val="Arial"/>
      <family val="2"/>
    </font>
    <font>
      <b/>
      <i/>
      <sz val="11"/>
      <name val="Arial"/>
      <family val="2"/>
    </font>
    <font>
      <b/>
      <vertAlign val="superscript"/>
      <sz val="10"/>
      <name val="Arial"/>
      <family val="2"/>
    </font>
    <font>
      <b/>
      <sz val="22"/>
      <color rgb="FF1F497D"/>
      <name val="Arial"/>
      <family val="2"/>
    </font>
    <font>
      <b/>
      <sz val="14"/>
      <color rgb="FF1F497D"/>
      <name val="Arial"/>
      <family val="2"/>
    </font>
    <font>
      <b/>
      <sz val="18"/>
      <color rgb="FF1F497D"/>
      <name val="Arial"/>
      <family val="2"/>
    </font>
    <font>
      <b/>
      <sz val="16"/>
      <color rgb="FF1F497D"/>
      <name val="Arial"/>
      <family val="2"/>
    </font>
    <font>
      <sz val="11"/>
      <color rgb="FF1F497D"/>
      <name val="Arial"/>
      <family val="2"/>
    </font>
    <font>
      <b/>
      <i/>
      <sz val="10"/>
      <name val="Arial"/>
      <family val="2"/>
    </font>
    <font>
      <sz val="10"/>
      <color rgb="FF1F497D"/>
      <name val="Arial"/>
      <family val="2"/>
    </font>
    <font>
      <b/>
      <sz val="16"/>
      <color rgb="FF00607F"/>
      <name val="Arial"/>
      <family val="2"/>
    </font>
    <font>
      <b/>
      <sz val="18"/>
      <color rgb="FF00607F"/>
      <name val="Arial"/>
      <family val="2"/>
    </font>
    <font>
      <b/>
      <sz val="12"/>
      <color rgb="FF1F497D"/>
      <name val="Arial"/>
      <family val="2"/>
    </font>
    <font>
      <b/>
      <sz val="16"/>
      <color rgb="FF4D4D4F"/>
      <name val="Arial"/>
      <family val="2"/>
    </font>
    <font>
      <b/>
      <i/>
      <sz val="16"/>
      <color rgb="FF4D4D4F"/>
      <name val="Arial"/>
      <family val="2"/>
    </font>
    <font>
      <b/>
      <sz val="13"/>
      <color rgb="FF1F497D"/>
      <name val="Arial"/>
      <family val="2"/>
    </font>
    <font>
      <b/>
      <u/>
      <sz val="10"/>
      <color rgb="FFBB1F53"/>
      <name val="Arial"/>
      <family val="2"/>
    </font>
    <font>
      <b/>
      <sz val="10"/>
      <color rgb="FF1F497D"/>
      <name val="Arial"/>
      <family val="2"/>
    </font>
    <font>
      <b/>
      <sz val="9"/>
      <color theme="0"/>
      <name val="Arial"/>
      <family val="2"/>
    </font>
    <font>
      <b/>
      <i/>
      <sz val="9"/>
      <color rgb="FF1F497D"/>
      <name val="Arial"/>
      <family val="2"/>
    </font>
    <font>
      <b/>
      <i/>
      <sz val="10"/>
      <color rgb="FF1F497D"/>
      <name val="Arial"/>
      <family val="2"/>
    </font>
    <font>
      <sz val="8.5"/>
      <name val="Arial"/>
      <family val="2"/>
    </font>
    <font>
      <b/>
      <i/>
      <sz val="9"/>
      <name val="Arial"/>
      <family val="2"/>
    </font>
    <font>
      <b/>
      <sz val="11"/>
      <color theme="0"/>
      <name val="Calibri"/>
      <family val="2"/>
      <scheme val="minor"/>
    </font>
    <font>
      <b/>
      <sz val="11"/>
      <color theme="1"/>
      <name val="Calibri"/>
      <family val="2"/>
      <scheme val="minor"/>
    </font>
    <font>
      <i/>
      <sz val="11"/>
      <color theme="1"/>
      <name val="Calibri"/>
      <family val="2"/>
      <scheme val="minor"/>
    </font>
    <font>
      <b/>
      <sz val="11"/>
      <name val="Calibri"/>
      <family val="2"/>
      <scheme val="minor"/>
    </font>
    <font>
      <i/>
      <sz val="12"/>
      <name val="Arial"/>
      <family val="2"/>
    </font>
    <font>
      <b/>
      <sz val="22"/>
      <color rgb="FF00607F"/>
      <name val="Arial"/>
      <family val="2"/>
    </font>
    <font>
      <b/>
      <sz val="10"/>
      <color rgb="FFFF0000"/>
      <name val="Arial"/>
      <family val="2"/>
    </font>
    <font>
      <b/>
      <sz val="8"/>
      <name val="Arial"/>
      <family val="2"/>
    </font>
    <font>
      <b/>
      <sz val="10"/>
      <color indexed="56"/>
      <name val="Arial"/>
      <family val="2"/>
    </font>
  </fonts>
  <fills count="19">
    <fill>
      <patternFill patternType="none"/>
    </fill>
    <fill>
      <patternFill patternType="gray125"/>
    </fill>
    <fill>
      <patternFill patternType="solid">
        <fgColor indexed="9"/>
        <bgColor indexed="64"/>
      </patternFill>
    </fill>
    <fill>
      <patternFill patternType="solid">
        <fgColor rgb="FFFFFFDD"/>
        <bgColor indexed="64"/>
      </patternFill>
    </fill>
    <fill>
      <patternFill patternType="solid">
        <fgColor rgb="FFFFFFE5"/>
        <bgColor indexed="64"/>
      </patternFill>
    </fill>
    <fill>
      <patternFill patternType="solid">
        <fgColor rgb="FFFFFFE5"/>
        <bgColor rgb="FFFFFFF7"/>
      </patternFill>
    </fill>
    <fill>
      <patternFill patternType="solid">
        <fgColor theme="0"/>
        <bgColor indexed="64"/>
      </patternFill>
    </fill>
    <fill>
      <patternFill patternType="solid">
        <fgColor rgb="FFFCFCEA"/>
        <bgColor indexed="64"/>
      </patternFill>
    </fill>
    <fill>
      <patternFill patternType="solid">
        <fgColor rgb="FFFFFFCC"/>
        <bgColor indexed="64"/>
      </patternFill>
    </fill>
    <fill>
      <patternFill patternType="solid">
        <fgColor rgb="FF00607F"/>
        <bgColor indexed="64"/>
      </patternFill>
    </fill>
    <fill>
      <patternFill patternType="solid">
        <fgColor rgb="FFB9C8D3"/>
        <bgColor indexed="64"/>
      </patternFill>
    </fill>
    <fill>
      <patternFill patternType="solid">
        <fgColor rgb="FFFFC843"/>
        <bgColor indexed="64"/>
      </patternFill>
    </fill>
    <fill>
      <patternFill patternType="solid">
        <fgColor rgb="FFBB1F53"/>
        <bgColor indexed="64"/>
      </patternFill>
    </fill>
    <fill>
      <patternFill patternType="solid">
        <fgColor rgb="FFBABF33"/>
        <bgColor indexed="64"/>
      </patternFill>
    </fill>
    <fill>
      <patternFill patternType="solid">
        <fgColor theme="6"/>
        <bgColor indexed="64"/>
      </patternFill>
    </fill>
    <fill>
      <patternFill patternType="solid">
        <fgColor theme="5"/>
        <bgColor indexed="64"/>
      </patternFill>
    </fill>
    <fill>
      <patternFill patternType="solid">
        <fgColor theme="0" tint="-4.9989318521683403E-2"/>
        <bgColor indexed="64"/>
      </patternFill>
    </fill>
    <fill>
      <patternFill patternType="solid">
        <fgColor rgb="FF1F497D"/>
        <bgColor indexed="64"/>
      </patternFill>
    </fill>
    <fill>
      <patternFill patternType="solid">
        <fgColor rgb="FFF2F2F2"/>
        <bgColor indexed="64"/>
      </patternFill>
    </fill>
  </fills>
  <borders count="298">
    <border>
      <left/>
      <right/>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style="hair">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249977111117893"/>
      </top>
      <bottom style="thin">
        <color indexed="64"/>
      </bottom>
      <diagonal/>
    </border>
    <border>
      <left/>
      <right/>
      <top/>
      <bottom style="thin">
        <color theme="0" tint="-0.249977111117893"/>
      </bottom>
      <diagonal/>
    </border>
    <border>
      <left style="thin">
        <color indexed="64"/>
      </left>
      <right style="hair">
        <color indexed="64"/>
      </right>
      <top style="thin">
        <color indexed="64"/>
      </top>
      <bottom/>
      <diagonal/>
    </border>
    <border>
      <left/>
      <right/>
      <top/>
      <bottom style="hair">
        <color theme="3"/>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top style="double">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medium">
        <color rgb="FFC00000"/>
      </left>
      <right/>
      <top style="medium">
        <color rgb="FFC00000"/>
      </top>
      <bottom style="medium">
        <color rgb="FFC00000"/>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top style="thin">
        <color theme="0" tint="-0.14999847407452621"/>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rgb="FFC00000"/>
      </right>
      <top style="medium">
        <color rgb="FFC00000"/>
      </top>
      <bottom style="medium">
        <color rgb="FFC00000"/>
      </bottom>
      <diagonal/>
    </border>
    <border>
      <left style="hair">
        <color indexed="64"/>
      </left>
      <right/>
      <top style="hair">
        <color indexed="64"/>
      </top>
      <bottom style="thin">
        <color indexed="64"/>
      </bottom>
      <diagonal/>
    </border>
    <border>
      <left style="medium">
        <color rgb="FFC00000"/>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hair">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theme="0" tint="-0.249977111117893"/>
      </right>
      <top/>
      <bottom style="thin">
        <color theme="0" tint="-0.249977111117893"/>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hair">
        <color theme="0" tint="-0.34998626667073579"/>
      </bottom>
      <diagonal/>
    </border>
    <border>
      <left style="thin">
        <color indexed="64"/>
      </left>
      <right style="thin">
        <color indexed="64"/>
      </right>
      <top style="hair">
        <color theme="0" tint="-0.34998626667073579"/>
      </top>
      <bottom/>
      <diagonal/>
    </border>
    <border>
      <left style="thin">
        <color indexed="64"/>
      </left>
      <right style="thin">
        <color indexed="64"/>
      </right>
      <top style="hair">
        <color theme="0" tint="-0.34998626667073579"/>
      </top>
      <bottom style="hair">
        <color theme="0" tint="-0.34998626667073579"/>
      </bottom>
      <diagonal/>
    </border>
    <border>
      <left style="medium">
        <color rgb="FF00607F"/>
      </left>
      <right/>
      <top/>
      <bottom/>
      <diagonal/>
    </border>
    <border>
      <left/>
      <right style="medium">
        <color rgb="FF00607F"/>
      </right>
      <top/>
      <bottom/>
      <diagonal/>
    </border>
    <border>
      <left style="medium">
        <color rgb="FF00607F"/>
      </left>
      <right/>
      <top/>
      <bottom style="medium">
        <color rgb="FF00607F"/>
      </bottom>
      <diagonal/>
    </border>
    <border>
      <left/>
      <right/>
      <top/>
      <bottom style="medium">
        <color rgb="FF00607F"/>
      </bottom>
      <diagonal/>
    </border>
    <border>
      <left/>
      <right style="medium">
        <color rgb="FF00607F"/>
      </right>
      <top/>
      <bottom style="medium">
        <color rgb="FF00607F"/>
      </bottom>
      <diagonal/>
    </border>
    <border>
      <left style="medium">
        <color rgb="FFB9C8D3"/>
      </left>
      <right style="medium">
        <color rgb="FFB9C8D3"/>
      </right>
      <top style="medium">
        <color rgb="FFB9C8D3"/>
      </top>
      <bottom style="medium">
        <color rgb="FFB9C8D3"/>
      </bottom>
      <diagonal/>
    </border>
    <border>
      <left style="medium">
        <color rgb="FF00607F"/>
      </left>
      <right/>
      <top style="medium">
        <color rgb="FF00607F"/>
      </top>
      <bottom style="medium">
        <color rgb="FF00607F"/>
      </bottom>
      <diagonal/>
    </border>
    <border>
      <left/>
      <right/>
      <top style="medium">
        <color rgb="FF00607F"/>
      </top>
      <bottom style="medium">
        <color rgb="FF00607F"/>
      </bottom>
      <diagonal/>
    </border>
    <border>
      <left/>
      <right style="medium">
        <color rgb="FF00607F"/>
      </right>
      <top style="medium">
        <color rgb="FF00607F"/>
      </top>
      <bottom style="medium">
        <color rgb="FF00607F"/>
      </bottom>
      <diagonal/>
    </border>
    <border>
      <left style="thick">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rgb="FF00607F"/>
      </top>
      <bottom style="medium">
        <color rgb="FF00607F"/>
      </bottom>
      <diagonal/>
    </border>
    <border>
      <left style="medium">
        <color indexed="64"/>
      </left>
      <right style="thin">
        <color indexed="64"/>
      </right>
      <top style="medium">
        <color rgb="FF00607F"/>
      </top>
      <bottom style="medium">
        <color rgb="FF00607F"/>
      </bottom>
      <diagonal/>
    </border>
    <border>
      <left style="medium">
        <color rgb="FF00607F"/>
      </left>
      <right/>
      <top style="medium">
        <color rgb="FF00607F"/>
      </top>
      <bottom style="thin">
        <color rgb="FF2477BD"/>
      </bottom>
      <diagonal/>
    </border>
    <border>
      <left/>
      <right/>
      <top style="medium">
        <color rgb="FF00607F"/>
      </top>
      <bottom style="thin">
        <color rgb="FF2477BD"/>
      </bottom>
      <diagonal/>
    </border>
    <border>
      <left/>
      <right/>
      <top style="medium">
        <color rgb="FF00607F"/>
      </top>
      <bottom/>
      <diagonal/>
    </border>
    <border>
      <left/>
      <right style="medium">
        <color rgb="FF00607F"/>
      </right>
      <top style="medium">
        <color rgb="FF00607F"/>
      </top>
      <bottom/>
      <diagonal/>
    </border>
    <border>
      <left style="thin">
        <color rgb="FF00607F"/>
      </left>
      <right/>
      <top/>
      <bottom style="thin">
        <color indexed="64"/>
      </bottom>
      <diagonal/>
    </border>
    <border>
      <left style="thin">
        <color indexed="64"/>
      </left>
      <right style="thin">
        <color indexed="64"/>
      </right>
      <top style="hair">
        <color indexed="64"/>
      </top>
      <bottom style="medium">
        <color rgb="FFBB1F53"/>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style="medium">
        <color rgb="FFBB1F53"/>
      </bottom>
      <diagonal/>
    </border>
    <border>
      <left style="thick">
        <color rgb="FF00607F"/>
      </left>
      <right style="thick">
        <color rgb="FF00607F"/>
      </right>
      <top style="thick">
        <color rgb="FF00607F"/>
      </top>
      <bottom style="thick">
        <color rgb="FF00607F"/>
      </bottom>
      <diagonal/>
    </border>
    <border>
      <left style="thin">
        <color indexed="64"/>
      </left>
      <right style="thin">
        <color indexed="64"/>
      </right>
      <top style="thick">
        <color rgb="FF00607F"/>
      </top>
      <bottom style="thin">
        <color indexed="64"/>
      </bottom>
      <diagonal/>
    </border>
    <border>
      <left style="thick">
        <color rgb="FF00607F"/>
      </left>
      <right style="thin">
        <color indexed="64"/>
      </right>
      <top style="thin">
        <color indexed="64"/>
      </top>
      <bottom style="thin">
        <color indexed="64"/>
      </bottom>
      <diagonal/>
    </border>
    <border>
      <left style="thin">
        <color indexed="64"/>
      </left>
      <right style="thick">
        <color rgb="FF00607F"/>
      </right>
      <top style="thin">
        <color indexed="64"/>
      </top>
      <bottom style="thin">
        <color indexed="64"/>
      </bottom>
      <diagonal/>
    </border>
    <border>
      <left style="thick">
        <color rgb="FF00607F"/>
      </left>
      <right/>
      <top/>
      <bottom/>
      <diagonal/>
    </border>
    <border>
      <left style="thick">
        <color rgb="FF00607F"/>
      </left>
      <right style="thin">
        <color indexed="64"/>
      </right>
      <top style="thin">
        <color indexed="64"/>
      </top>
      <bottom style="medium">
        <color rgb="FFBB1F53"/>
      </bottom>
      <diagonal/>
    </border>
    <border>
      <left style="thin">
        <color indexed="64"/>
      </left>
      <right style="thick">
        <color rgb="FF00607F"/>
      </right>
      <top style="thin">
        <color indexed="64"/>
      </top>
      <bottom style="medium">
        <color rgb="FFBB1F53"/>
      </bottom>
      <diagonal/>
    </border>
    <border>
      <left style="thick">
        <color rgb="FF00607F"/>
      </left>
      <right style="thin">
        <color indexed="64"/>
      </right>
      <top/>
      <bottom style="thin">
        <color indexed="64"/>
      </bottom>
      <diagonal/>
    </border>
    <border>
      <left/>
      <right style="thick">
        <color rgb="FF00607F"/>
      </right>
      <top/>
      <bottom/>
      <diagonal/>
    </border>
    <border>
      <left style="thick">
        <color rgb="FF00607F"/>
      </left>
      <right style="thin">
        <color indexed="64"/>
      </right>
      <top style="thin">
        <color indexed="64"/>
      </top>
      <bottom style="thick">
        <color rgb="FF00607F"/>
      </bottom>
      <diagonal/>
    </border>
    <border>
      <left style="thin">
        <color indexed="64"/>
      </left>
      <right style="thin">
        <color indexed="64"/>
      </right>
      <top style="thin">
        <color indexed="64"/>
      </top>
      <bottom style="thick">
        <color rgb="FF00607F"/>
      </bottom>
      <diagonal/>
    </border>
    <border>
      <left style="thin">
        <color indexed="64"/>
      </left>
      <right style="thick">
        <color rgb="FF00607F"/>
      </right>
      <top style="thin">
        <color indexed="64"/>
      </top>
      <bottom style="thick">
        <color rgb="FF00607F"/>
      </bottom>
      <diagonal/>
    </border>
    <border>
      <left style="medium">
        <color indexed="64"/>
      </left>
      <right style="thin">
        <color indexed="64"/>
      </right>
      <top style="thin">
        <color indexed="64"/>
      </top>
      <bottom/>
      <diagonal/>
    </border>
    <border>
      <left style="thick">
        <color rgb="FF00607F"/>
      </left>
      <right/>
      <top style="thick">
        <color rgb="FF00607F"/>
      </top>
      <bottom/>
      <diagonal/>
    </border>
    <border>
      <left style="thin">
        <color indexed="64"/>
      </left>
      <right/>
      <top style="thick">
        <color rgb="FF00607F"/>
      </top>
      <bottom/>
      <diagonal/>
    </border>
    <border>
      <left style="thin">
        <color indexed="64"/>
      </left>
      <right style="thick">
        <color rgb="FF00607F"/>
      </right>
      <top style="thick">
        <color rgb="FF00607F"/>
      </top>
      <bottom/>
      <diagonal/>
    </border>
    <border>
      <left style="thick">
        <color rgb="FF00607F"/>
      </left>
      <right/>
      <top style="thin">
        <color indexed="64"/>
      </top>
      <bottom style="hair">
        <color rgb="FF00607F"/>
      </bottom>
      <diagonal/>
    </border>
    <border>
      <left style="thin">
        <color indexed="64"/>
      </left>
      <right/>
      <top style="thin">
        <color indexed="64"/>
      </top>
      <bottom style="hair">
        <color rgb="FF00607F"/>
      </bottom>
      <diagonal/>
    </border>
    <border>
      <left style="thin">
        <color indexed="64"/>
      </left>
      <right style="thin">
        <color indexed="64"/>
      </right>
      <top style="thin">
        <color indexed="64"/>
      </top>
      <bottom style="hair">
        <color rgb="FF00607F"/>
      </bottom>
      <diagonal/>
    </border>
    <border>
      <left style="thin">
        <color indexed="64"/>
      </left>
      <right style="thick">
        <color rgb="FF00607F"/>
      </right>
      <top style="thin">
        <color indexed="64"/>
      </top>
      <bottom style="hair">
        <color rgb="FF00607F"/>
      </bottom>
      <diagonal/>
    </border>
    <border>
      <left style="thick">
        <color rgb="FF00607F"/>
      </left>
      <right/>
      <top style="hair">
        <color rgb="FF00607F"/>
      </top>
      <bottom style="hair">
        <color rgb="FF00607F"/>
      </bottom>
      <diagonal/>
    </border>
    <border>
      <left style="thin">
        <color indexed="64"/>
      </left>
      <right/>
      <top style="hair">
        <color rgb="FF00607F"/>
      </top>
      <bottom style="hair">
        <color rgb="FF00607F"/>
      </bottom>
      <diagonal/>
    </border>
    <border>
      <left style="thin">
        <color indexed="64"/>
      </left>
      <right style="thin">
        <color indexed="64"/>
      </right>
      <top style="hair">
        <color rgb="FF00607F"/>
      </top>
      <bottom style="hair">
        <color rgb="FF00607F"/>
      </bottom>
      <diagonal/>
    </border>
    <border>
      <left style="thin">
        <color indexed="64"/>
      </left>
      <right style="thick">
        <color rgb="FF00607F"/>
      </right>
      <top style="hair">
        <color rgb="FF00607F"/>
      </top>
      <bottom style="hair">
        <color rgb="FF00607F"/>
      </bottom>
      <diagonal/>
    </border>
    <border>
      <left style="thick">
        <color rgb="FF00607F"/>
      </left>
      <right style="thin">
        <color indexed="64"/>
      </right>
      <top style="hair">
        <color rgb="FF00607F"/>
      </top>
      <bottom style="hair">
        <color rgb="FF00607F"/>
      </bottom>
      <diagonal/>
    </border>
    <border>
      <left style="thick">
        <color rgb="FF00607F"/>
      </left>
      <right style="thin">
        <color indexed="64"/>
      </right>
      <top style="hair">
        <color rgb="FF00607F"/>
      </top>
      <bottom style="thick">
        <color rgb="FF00607F"/>
      </bottom>
      <diagonal/>
    </border>
    <border>
      <left style="thin">
        <color indexed="64"/>
      </left>
      <right style="thin">
        <color indexed="64"/>
      </right>
      <top style="hair">
        <color rgb="FF00607F"/>
      </top>
      <bottom style="thick">
        <color rgb="FF00607F"/>
      </bottom>
      <diagonal/>
    </border>
    <border>
      <left style="thin">
        <color indexed="64"/>
      </left>
      <right/>
      <top style="hair">
        <color rgb="FF00607F"/>
      </top>
      <bottom style="thick">
        <color rgb="FF00607F"/>
      </bottom>
      <diagonal/>
    </border>
    <border>
      <left style="thin">
        <color indexed="64"/>
      </left>
      <right style="thick">
        <color rgb="FF00607F"/>
      </right>
      <top style="hair">
        <color rgb="FF00607F"/>
      </top>
      <bottom style="thick">
        <color rgb="FF00607F"/>
      </bottom>
      <diagonal/>
    </border>
    <border>
      <left style="thick">
        <color rgb="FF00607F"/>
      </left>
      <right style="thin">
        <color indexed="64"/>
      </right>
      <top/>
      <bottom style="hair">
        <color rgb="FF00607F"/>
      </bottom>
      <diagonal/>
    </border>
    <border>
      <left style="thin">
        <color indexed="64"/>
      </left>
      <right style="thin">
        <color indexed="64"/>
      </right>
      <top/>
      <bottom style="hair">
        <color rgb="FF00607F"/>
      </bottom>
      <diagonal/>
    </border>
    <border>
      <left style="thin">
        <color indexed="64"/>
      </left>
      <right/>
      <top/>
      <bottom style="hair">
        <color rgb="FF00607F"/>
      </bottom>
      <diagonal/>
    </border>
    <border>
      <left style="thin">
        <color indexed="64"/>
      </left>
      <right style="thick">
        <color rgb="FF00607F"/>
      </right>
      <top/>
      <bottom style="hair">
        <color rgb="FF00607F"/>
      </bottom>
      <diagonal/>
    </border>
    <border>
      <left style="thick">
        <color rgb="FF00607F"/>
      </left>
      <right style="thin">
        <color indexed="64"/>
      </right>
      <top style="hair">
        <color rgb="FF00607F"/>
      </top>
      <bottom style="thick">
        <color rgb="FFBB1F53"/>
      </bottom>
      <diagonal/>
    </border>
    <border>
      <left style="thin">
        <color indexed="64"/>
      </left>
      <right style="thin">
        <color indexed="64"/>
      </right>
      <top style="hair">
        <color rgb="FF00607F"/>
      </top>
      <bottom style="thick">
        <color rgb="FFBB1F53"/>
      </bottom>
      <diagonal/>
    </border>
    <border>
      <left style="thin">
        <color indexed="64"/>
      </left>
      <right/>
      <top style="hair">
        <color rgb="FF00607F"/>
      </top>
      <bottom style="thick">
        <color rgb="FFBB1F53"/>
      </bottom>
      <diagonal/>
    </border>
    <border>
      <left style="thin">
        <color indexed="64"/>
      </left>
      <right style="thick">
        <color rgb="FF00607F"/>
      </right>
      <top style="hair">
        <color rgb="FF00607F"/>
      </top>
      <bottom style="thick">
        <color rgb="FFBB1F53"/>
      </bottom>
      <diagonal/>
    </border>
    <border>
      <left/>
      <right style="medium">
        <color indexed="64"/>
      </right>
      <top style="hair">
        <color indexed="64"/>
      </top>
      <bottom style="medium">
        <color rgb="FFBB1F53"/>
      </bottom>
      <diagonal/>
    </border>
    <border>
      <left style="thin">
        <color theme="1"/>
      </left>
      <right style="thin">
        <color theme="1"/>
      </right>
      <top/>
      <bottom style="hair">
        <color indexed="64"/>
      </bottom>
      <diagonal/>
    </border>
    <border>
      <left style="thin">
        <color theme="1"/>
      </left>
      <right style="thin">
        <color theme="1"/>
      </right>
      <top style="double">
        <color indexed="64"/>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style="hair">
        <color indexed="64"/>
      </top>
      <bottom style="medium">
        <color rgb="FFBB1F53"/>
      </bottom>
      <diagonal/>
    </border>
    <border>
      <left style="medium">
        <color indexed="64"/>
      </left>
      <right/>
      <top style="hair">
        <color indexed="64"/>
      </top>
      <bottom style="medium">
        <color rgb="FFBB1F53"/>
      </bottom>
      <diagonal/>
    </border>
    <border>
      <left style="thin">
        <color theme="1"/>
      </left>
      <right style="medium">
        <color theme="1"/>
      </right>
      <top style="double">
        <color indexed="64"/>
      </top>
      <bottom style="hair">
        <color indexed="64"/>
      </bottom>
      <diagonal/>
    </border>
    <border>
      <left/>
      <right/>
      <top style="double">
        <color indexed="64"/>
      </top>
      <bottom style="hair">
        <color indexed="64"/>
      </bottom>
      <diagonal/>
    </border>
    <border>
      <left style="thin">
        <color theme="1"/>
      </left>
      <right style="medium">
        <color theme="1"/>
      </right>
      <top style="hair">
        <color indexed="64"/>
      </top>
      <bottom style="hair">
        <color indexed="64"/>
      </bottom>
      <diagonal/>
    </border>
    <border>
      <left style="thin">
        <color theme="1"/>
      </left>
      <right style="medium">
        <color theme="1"/>
      </right>
      <top/>
      <bottom style="hair">
        <color indexed="64"/>
      </bottom>
      <diagonal/>
    </border>
    <border>
      <left style="thin">
        <color rgb="FF1F497D"/>
      </left>
      <right/>
      <top style="thin">
        <color rgb="FF1F497D"/>
      </top>
      <bottom/>
      <diagonal/>
    </border>
    <border>
      <left/>
      <right/>
      <top style="thin">
        <color rgb="FF1F497D"/>
      </top>
      <bottom/>
      <diagonal/>
    </border>
    <border>
      <left/>
      <right style="thin">
        <color rgb="FF1F497D"/>
      </right>
      <top style="thin">
        <color rgb="FF1F497D"/>
      </top>
      <bottom/>
      <diagonal/>
    </border>
    <border>
      <left style="thin">
        <color rgb="FF1F497D"/>
      </left>
      <right/>
      <top/>
      <bottom style="thin">
        <color rgb="FF1F497D"/>
      </bottom>
      <diagonal/>
    </border>
    <border>
      <left/>
      <right/>
      <top/>
      <bottom style="thin">
        <color rgb="FF1F497D"/>
      </bottom>
      <diagonal/>
    </border>
    <border>
      <left/>
      <right style="thin">
        <color rgb="FF1F497D"/>
      </right>
      <top/>
      <bottom style="thin">
        <color rgb="FF1F497D"/>
      </bottom>
      <diagonal/>
    </border>
    <border>
      <left style="medium">
        <color rgb="FF1F497D"/>
      </left>
      <right style="medium">
        <color rgb="FF1F497D"/>
      </right>
      <top style="medium">
        <color rgb="FF1F497D"/>
      </top>
      <bottom style="medium">
        <color rgb="FF1F497D"/>
      </bottom>
      <diagonal/>
    </border>
    <border>
      <left style="medium">
        <color rgb="FF1F497D"/>
      </left>
      <right style="thin">
        <color indexed="64"/>
      </right>
      <top style="medium">
        <color rgb="FF1F497D"/>
      </top>
      <bottom style="thin">
        <color indexed="64"/>
      </bottom>
      <diagonal/>
    </border>
    <border>
      <left style="thin">
        <color indexed="64"/>
      </left>
      <right style="thin">
        <color indexed="64"/>
      </right>
      <top style="medium">
        <color rgb="FF1F497D"/>
      </top>
      <bottom style="thin">
        <color indexed="64"/>
      </bottom>
      <diagonal/>
    </border>
    <border>
      <left style="thin">
        <color indexed="64"/>
      </left>
      <right style="thin">
        <color indexed="64"/>
      </right>
      <top style="medium">
        <color rgb="FF1F497D"/>
      </top>
      <bottom style="double">
        <color indexed="64"/>
      </bottom>
      <diagonal/>
    </border>
    <border>
      <left style="thin">
        <color indexed="64"/>
      </left>
      <right/>
      <top style="medium">
        <color rgb="FF1F497D"/>
      </top>
      <bottom style="double">
        <color indexed="64"/>
      </bottom>
      <diagonal/>
    </border>
    <border>
      <left style="thin">
        <color indexed="64"/>
      </left>
      <right style="medium">
        <color indexed="64"/>
      </right>
      <top style="medium">
        <color rgb="FF1F497D"/>
      </top>
      <bottom style="double">
        <color indexed="64"/>
      </bottom>
      <diagonal/>
    </border>
    <border>
      <left style="medium">
        <color indexed="64"/>
      </left>
      <right/>
      <top style="medium">
        <color rgb="FF1F497D"/>
      </top>
      <bottom style="double">
        <color indexed="64"/>
      </bottom>
      <diagonal/>
    </border>
    <border>
      <left style="thin">
        <color indexed="64"/>
      </left>
      <right style="medium">
        <color rgb="FF1F497D"/>
      </right>
      <top style="medium">
        <color rgb="FF1F497D"/>
      </top>
      <bottom style="double">
        <color indexed="64"/>
      </bottom>
      <diagonal/>
    </border>
    <border>
      <left style="medium">
        <color rgb="FF1F497D"/>
      </left>
      <right/>
      <top/>
      <bottom style="hair">
        <color indexed="64"/>
      </bottom>
      <diagonal/>
    </border>
    <border>
      <left style="thin">
        <color indexed="64"/>
      </left>
      <right style="medium">
        <color rgb="FF1F497D"/>
      </right>
      <top style="double">
        <color indexed="64"/>
      </top>
      <bottom style="hair">
        <color indexed="64"/>
      </bottom>
      <diagonal/>
    </border>
    <border>
      <left style="medium">
        <color rgb="FF1F497D"/>
      </left>
      <right/>
      <top style="hair">
        <color indexed="64"/>
      </top>
      <bottom style="hair">
        <color indexed="64"/>
      </bottom>
      <diagonal/>
    </border>
    <border>
      <left style="thin">
        <color indexed="64"/>
      </left>
      <right style="medium">
        <color rgb="FF1F497D"/>
      </right>
      <top style="hair">
        <color indexed="64"/>
      </top>
      <bottom style="hair">
        <color indexed="64"/>
      </bottom>
      <diagonal/>
    </border>
    <border>
      <left style="thin">
        <color indexed="64"/>
      </left>
      <right style="medium">
        <color rgb="FF1F497D"/>
      </right>
      <top/>
      <bottom style="hair">
        <color indexed="64"/>
      </bottom>
      <diagonal/>
    </border>
    <border>
      <left style="medium">
        <color rgb="FF1F497D"/>
      </left>
      <right/>
      <top style="hair">
        <color indexed="64"/>
      </top>
      <bottom style="medium">
        <color rgb="FFBB1F53"/>
      </bottom>
      <diagonal/>
    </border>
    <border>
      <left style="thin">
        <color indexed="64"/>
      </left>
      <right style="medium">
        <color rgb="FF1F497D"/>
      </right>
      <top style="hair">
        <color indexed="64"/>
      </top>
      <bottom style="medium">
        <color rgb="FFBB1F53"/>
      </bottom>
      <diagonal/>
    </border>
    <border>
      <left style="medium">
        <color rgb="FF1F497D"/>
      </left>
      <right style="thin">
        <color indexed="64"/>
      </right>
      <top/>
      <bottom style="hair">
        <color indexed="64"/>
      </bottom>
      <diagonal/>
    </border>
    <border>
      <left style="medium">
        <color rgb="FF1F497D"/>
      </left>
      <right style="thin">
        <color indexed="64"/>
      </right>
      <top style="hair">
        <color indexed="64"/>
      </top>
      <bottom style="hair">
        <color indexed="64"/>
      </bottom>
      <diagonal/>
    </border>
    <border>
      <left style="medium">
        <color rgb="FF1F497D"/>
      </left>
      <right style="thin">
        <color indexed="64"/>
      </right>
      <top style="hair">
        <color indexed="64"/>
      </top>
      <bottom style="medium">
        <color rgb="FF1F497D"/>
      </bottom>
      <diagonal/>
    </border>
    <border>
      <left/>
      <right style="thin">
        <color indexed="64"/>
      </right>
      <top style="hair">
        <color indexed="64"/>
      </top>
      <bottom style="medium">
        <color rgb="FF1F497D"/>
      </bottom>
      <diagonal/>
    </border>
    <border>
      <left style="thin">
        <color indexed="64"/>
      </left>
      <right style="thin">
        <color indexed="64"/>
      </right>
      <top style="hair">
        <color indexed="64"/>
      </top>
      <bottom style="medium">
        <color rgb="FF1F497D"/>
      </bottom>
      <diagonal/>
    </border>
    <border>
      <left style="thin">
        <color indexed="64"/>
      </left>
      <right style="medium">
        <color indexed="64"/>
      </right>
      <top style="hair">
        <color indexed="64"/>
      </top>
      <bottom style="medium">
        <color rgb="FF1F497D"/>
      </bottom>
      <diagonal/>
    </border>
    <border>
      <left style="medium">
        <color indexed="64"/>
      </left>
      <right style="thin">
        <color indexed="64"/>
      </right>
      <top style="hair">
        <color indexed="64"/>
      </top>
      <bottom style="medium">
        <color rgb="FF1F497D"/>
      </bottom>
      <diagonal/>
    </border>
    <border>
      <left style="thin">
        <color indexed="64"/>
      </left>
      <right style="medium">
        <color rgb="FF1F497D"/>
      </right>
      <top style="hair">
        <color indexed="64"/>
      </top>
      <bottom style="medium">
        <color rgb="FF1F497D"/>
      </bottom>
      <diagonal/>
    </border>
    <border>
      <left style="medium">
        <color rgb="FF1F497D"/>
      </left>
      <right/>
      <top style="medium">
        <color rgb="FF1F497D"/>
      </top>
      <bottom/>
      <diagonal/>
    </border>
    <border>
      <left/>
      <right/>
      <top style="medium">
        <color rgb="FF1F497D"/>
      </top>
      <bottom/>
      <diagonal/>
    </border>
    <border>
      <left/>
      <right style="medium">
        <color rgb="FF1F497D"/>
      </right>
      <top style="medium">
        <color rgb="FF1F497D"/>
      </top>
      <bottom/>
      <diagonal/>
    </border>
    <border>
      <left style="medium">
        <color rgb="FF1F497D"/>
      </left>
      <right/>
      <top/>
      <bottom/>
      <diagonal/>
    </border>
    <border>
      <left/>
      <right style="medium">
        <color rgb="FF1F497D"/>
      </right>
      <top/>
      <bottom/>
      <diagonal/>
    </border>
    <border>
      <left style="medium">
        <color rgb="FF1F497D"/>
      </left>
      <right/>
      <top/>
      <bottom style="medium">
        <color rgb="FF1F497D"/>
      </bottom>
      <diagonal/>
    </border>
    <border>
      <left/>
      <right/>
      <top/>
      <bottom style="medium">
        <color rgb="FF1F497D"/>
      </bottom>
      <diagonal/>
    </border>
    <border>
      <left/>
      <right style="medium">
        <color rgb="FF1F497D"/>
      </right>
      <top/>
      <bottom style="medium">
        <color rgb="FF1F497D"/>
      </bottom>
      <diagonal/>
    </border>
    <border>
      <left style="thin">
        <color theme="0" tint="-0.249977111117893"/>
      </left>
      <right/>
      <top/>
      <bottom style="thin">
        <color indexed="64"/>
      </bottom>
      <diagonal/>
    </border>
    <border>
      <left style="thick">
        <color rgb="FF1F497D"/>
      </left>
      <right style="thick">
        <color rgb="FF1F497D"/>
      </right>
      <top style="thick">
        <color rgb="FF1F497D"/>
      </top>
      <bottom style="thick">
        <color rgb="FF1F497D"/>
      </bottom>
      <diagonal/>
    </border>
    <border>
      <left/>
      <right style="medium">
        <color indexed="64"/>
      </right>
      <top style="thin">
        <color indexed="64"/>
      </top>
      <bottom style="thin">
        <color indexed="64"/>
      </bottom>
      <diagonal/>
    </border>
    <border>
      <left style="medium">
        <color rgb="FF00607F"/>
      </left>
      <right/>
      <top style="medium">
        <color rgb="FF00607F"/>
      </top>
      <bottom/>
      <diagonal/>
    </border>
    <border>
      <left style="thin">
        <color indexed="64"/>
      </left>
      <right style="thin">
        <color indexed="64"/>
      </right>
      <top style="thin">
        <color indexed="64"/>
      </top>
      <bottom style="medium">
        <color rgb="FF1F497D"/>
      </bottom>
      <diagonal/>
    </border>
    <border>
      <left style="thin">
        <color indexed="64"/>
      </left>
      <right style="thin">
        <color indexed="64"/>
      </right>
      <top style="double">
        <color rgb="FF1F497D"/>
      </top>
      <bottom style="thin">
        <color indexed="64"/>
      </bottom>
      <diagonal/>
    </border>
    <border>
      <left style="medium">
        <color rgb="FF1F497D"/>
      </left>
      <right/>
      <top style="medium">
        <color rgb="FF1F497D"/>
      </top>
      <bottom style="dotted">
        <color rgb="FFB9C8D3"/>
      </bottom>
      <diagonal/>
    </border>
    <border>
      <left/>
      <right/>
      <top style="medium">
        <color rgb="FF1F497D"/>
      </top>
      <bottom style="dotted">
        <color rgb="FFB9C8D3"/>
      </bottom>
      <diagonal/>
    </border>
    <border>
      <left/>
      <right style="thin">
        <color indexed="64"/>
      </right>
      <top style="medium">
        <color rgb="FF1F497D"/>
      </top>
      <bottom style="dotted">
        <color rgb="FFB9C8D3"/>
      </bottom>
      <diagonal/>
    </border>
    <border>
      <left style="medium">
        <color rgb="FF1F497D"/>
      </left>
      <right/>
      <top style="dotted">
        <color rgb="FFB9C8D3"/>
      </top>
      <bottom style="dotted">
        <color rgb="FFB9C8D3"/>
      </bottom>
      <diagonal/>
    </border>
    <border>
      <left/>
      <right/>
      <top style="dotted">
        <color rgb="FFB9C8D3"/>
      </top>
      <bottom style="dotted">
        <color rgb="FFB9C8D3"/>
      </bottom>
      <diagonal/>
    </border>
    <border>
      <left/>
      <right style="thin">
        <color indexed="64"/>
      </right>
      <top style="dotted">
        <color rgb="FFB9C8D3"/>
      </top>
      <bottom style="dotted">
        <color rgb="FFB9C8D3"/>
      </bottom>
      <diagonal/>
    </border>
    <border>
      <left style="medium">
        <color rgb="FF1F497D"/>
      </left>
      <right/>
      <top style="dotted">
        <color rgb="FFB9C8D3"/>
      </top>
      <bottom style="medium">
        <color rgb="FF1F497D"/>
      </bottom>
      <diagonal/>
    </border>
    <border>
      <left/>
      <right/>
      <top style="dotted">
        <color rgb="FFB9C8D3"/>
      </top>
      <bottom style="medium">
        <color rgb="FF1F497D"/>
      </bottom>
      <diagonal/>
    </border>
    <border>
      <left/>
      <right style="thin">
        <color indexed="64"/>
      </right>
      <top style="dotted">
        <color rgb="FFB9C8D3"/>
      </top>
      <bottom style="medium">
        <color rgb="FF1F497D"/>
      </bottom>
      <diagonal/>
    </border>
    <border>
      <left style="medium">
        <color rgb="FF1F497D"/>
      </left>
      <right/>
      <top style="dotted">
        <color rgb="FFB9C8D3"/>
      </top>
      <bottom/>
      <diagonal/>
    </border>
    <border>
      <left/>
      <right/>
      <top style="dotted">
        <color rgb="FFB9C8D3"/>
      </top>
      <bottom/>
      <diagonal/>
    </border>
    <border>
      <left/>
      <right style="thin">
        <color indexed="64"/>
      </right>
      <top style="dotted">
        <color rgb="FFB9C8D3"/>
      </top>
      <bottom/>
      <diagonal/>
    </border>
    <border>
      <left style="medium">
        <color rgb="FF1F497D"/>
      </left>
      <right/>
      <top style="thick">
        <color rgb="FF1F497D"/>
      </top>
      <bottom style="dotted">
        <color rgb="FFB9C8D3"/>
      </bottom>
      <diagonal/>
    </border>
    <border>
      <left/>
      <right/>
      <top style="thick">
        <color rgb="FF1F497D"/>
      </top>
      <bottom style="dotted">
        <color rgb="FFB9C8D3"/>
      </bottom>
      <diagonal/>
    </border>
    <border>
      <left/>
      <right style="thin">
        <color indexed="64"/>
      </right>
      <top style="thick">
        <color rgb="FF1F497D"/>
      </top>
      <bottom style="dotted">
        <color rgb="FFB9C8D3"/>
      </bottom>
      <diagonal/>
    </border>
    <border>
      <left style="thin">
        <color indexed="64"/>
      </left>
      <right style="thin">
        <color indexed="64"/>
      </right>
      <top style="thick">
        <color rgb="FF1F497D"/>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right style="medium">
        <color indexed="64"/>
      </right>
      <top style="hair">
        <color indexed="64"/>
      </top>
      <bottom style="medium">
        <color indexed="64"/>
      </bottom>
      <diagonal/>
    </border>
    <border>
      <left style="thin">
        <color rgb="FF00607F"/>
      </left>
      <right/>
      <top style="thin">
        <color rgb="FF00607F"/>
      </top>
      <bottom/>
      <diagonal/>
    </border>
    <border>
      <left/>
      <right/>
      <top style="thin">
        <color rgb="FF00607F"/>
      </top>
      <bottom/>
      <diagonal/>
    </border>
    <border>
      <left/>
      <right style="thin">
        <color rgb="FF00607F"/>
      </right>
      <top style="thin">
        <color rgb="FF00607F"/>
      </top>
      <bottom/>
      <diagonal/>
    </border>
    <border>
      <left style="thin">
        <color rgb="FF00607F"/>
      </left>
      <right/>
      <top/>
      <bottom/>
      <diagonal/>
    </border>
    <border>
      <left/>
      <right style="thin">
        <color rgb="FF00607F"/>
      </right>
      <top/>
      <bottom/>
      <diagonal/>
    </border>
    <border>
      <left style="thin">
        <color indexed="64"/>
      </left>
      <right style="thin">
        <color rgb="FF00607F"/>
      </right>
      <top style="thin">
        <color indexed="64"/>
      </top>
      <bottom/>
      <diagonal/>
    </border>
    <border>
      <left style="thin">
        <color indexed="64"/>
      </left>
      <right style="thin">
        <color rgb="FF00607F"/>
      </right>
      <top style="double">
        <color rgb="FF1F497D"/>
      </top>
      <bottom style="thin">
        <color indexed="64"/>
      </bottom>
      <diagonal/>
    </border>
    <border>
      <left style="thin">
        <color indexed="64"/>
      </left>
      <right style="thin">
        <color rgb="FF00607F"/>
      </right>
      <top style="thin">
        <color indexed="64"/>
      </top>
      <bottom style="thin">
        <color indexed="64"/>
      </bottom>
      <diagonal/>
    </border>
    <border>
      <left style="thin">
        <color indexed="64"/>
      </left>
      <right style="thin">
        <color rgb="FF00607F"/>
      </right>
      <top style="thick">
        <color rgb="FF1F497D"/>
      </top>
      <bottom style="thin">
        <color indexed="64"/>
      </bottom>
      <diagonal/>
    </border>
    <border>
      <left style="thin">
        <color indexed="64"/>
      </left>
      <right style="thin">
        <color rgb="FF00607F"/>
      </right>
      <top style="thin">
        <color indexed="64"/>
      </top>
      <bottom style="medium">
        <color rgb="FF1F497D"/>
      </bottom>
      <diagonal/>
    </border>
    <border>
      <left/>
      <right style="thin">
        <color rgb="FF00607F"/>
      </right>
      <top style="thin">
        <color indexed="64"/>
      </top>
      <bottom style="thin">
        <color indexed="64"/>
      </bottom>
      <diagonal/>
    </border>
    <border>
      <left style="thin">
        <color rgb="FF00607F"/>
      </left>
      <right/>
      <top style="thin">
        <color indexed="64"/>
      </top>
      <bottom style="thin">
        <color indexed="64"/>
      </bottom>
      <diagonal/>
    </border>
    <border>
      <left style="thin">
        <color rgb="FF00607F"/>
      </left>
      <right/>
      <top style="thin">
        <color indexed="64"/>
      </top>
      <bottom/>
      <diagonal/>
    </border>
    <border>
      <left style="thin">
        <color rgb="FF00607F"/>
      </left>
      <right style="thin">
        <color indexed="64"/>
      </right>
      <top style="thin">
        <color indexed="64"/>
      </top>
      <bottom style="thin">
        <color indexed="64"/>
      </bottom>
      <diagonal/>
    </border>
    <border>
      <left style="thin">
        <color rgb="FF00607F"/>
      </left>
      <right/>
      <top/>
      <bottom style="thin">
        <color rgb="FF00607F"/>
      </bottom>
      <diagonal/>
    </border>
    <border>
      <left/>
      <right/>
      <top/>
      <bottom style="thin">
        <color rgb="FF00607F"/>
      </bottom>
      <diagonal/>
    </border>
    <border>
      <left/>
      <right style="thin">
        <color rgb="FF00607F"/>
      </right>
      <top/>
      <bottom style="thin">
        <color rgb="FF00607F"/>
      </bottom>
      <diagonal/>
    </border>
    <border>
      <left/>
      <right/>
      <top style="thick">
        <color rgb="FF00607F"/>
      </top>
      <bottom/>
      <diagonal/>
    </border>
    <border>
      <left/>
      <right style="thick">
        <color rgb="FF00607F"/>
      </right>
      <top style="thick">
        <color rgb="FF00607F"/>
      </top>
      <bottom/>
      <diagonal/>
    </border>
    <border>
      <left/>
      <right style="thick">
        <color rgb="FF00607F"/>
      </right>
      <top/>
      <bottom style="thin">
        <color indexed="64"/>
      </bottom>
      <diagonal/>
    </border>
    <border>
      <left/>
      <right style="thick">
        <color rgb="FF00607F"/>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hair">
        <color indexed="64"/>
      </top>
      <bottom style="hair">
        <color indexed="64"/>
      </bottom>
      <diagonal/>
    </border>
    <border>
      <left style="thin">
        <color indexed="64"/>
      </left>
      <right style="thick">
        <color indexed="64"/>
      </right>
      <top style="hair">
        <color indexed="64"/>
      </top>
      <bottom style="thin">
        <color indexed="64"/>
      </bottom>
      <diagonal/>
    </border>
    <border>
      <left style="thin">
        <color indexed="64"/>
      </left>
      <right style="thick">
        <color indexed="64"/>
      </right>
      <top style="thin">
        <color indexed="64"/>
      </top>
      <bottom style="hair">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auto="1"/>
      </left>
      <right style="hair">
        <color auto="1"/>
      </right>
      <top style="hair">
        <color auto="1"/>
      </top>
      <bottom style="hair">
        <color auto="1"/>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s>
  <cellStyleXfs count="14">
    <xf numFmtId="3" fontId="0" fillId="0" borderId="0" applyNumberFormat="0" applyFont="0" applyBorder="0" applyAlignment="0" applyProtection="0"/>
    <xf numFmtId="164" fontId="3" fillId="0" borderId="0" applyFont="0" applyFill="0" applyBorder="0" applyAlignment="0" applyProtection="0"/>
    <xf numFmtId="165" fontId="3" fillId="0" borderId="0" applyFont="0" applyFill="0" applyBorder="0" applyAlignment="0" applyProtection="0"/>
    <xf numFmtId="4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89" fillId="0" borderId="0" applyNumberFormat="0" applyFill="0" applyBorder="0" applyAlignment="0" applyProtection="0"/>
    <xf numFmtId="0" fontId="90" fillId="0" borderId="0" applyNumberFormat="0" applyFill="0" applyBorder="0" applyAlignment="0" applyProtection="0"/>
    <xf numFmtId="0" fontId="97" fillId="0" borderId="130" applyNumberFormat="0" applyFill="0" applyAlignment="0" applyProtection="0"/>
    <xf numFmtId="0" fontId="2" fillId="0" borderId="0"/>
    <xf numFmtId="0" fontId="101" fillId="0" borderId="0"/>
    <xf numFmtId="0" fontId="29" fillId="0" borderId="131" applyNumberFormat="0" applyFill="0" applyBorder="0" applyAlignment="0" applyProtection="0"/>
    <xf numFmtId="0" fontId="1" fillId="0" borderId="0"/>
  </cellStyleXfs>
  <cellXfs count="1181">
    <xf numFmtId="3" fontId="0" fillId="0" borderId="0" xfId="0"/>
    <xf numFmtId="3" fontId="5" fillId="2" borderId="0" xfId="0" applyFont="1" applyFill="1" applyBorder="1" applyAlignment="1" applyProtection="1">
      <alignment horizontal="center"/>
    </xf>
    <xf numFmtId="44" fontId="0" fillId="0" borderId="0" xfId="4" applyFont="1" applyBorder="1" applyProtection="1"/>
    <xf numFmtId="3" fontId="0" fillId="0" borderId="73" xfId="0" applyFont="1" applyBorder="1" applyAlignment="1" applyProtection="1">
      <alignment horizontal="right"/>
    </xf>
    <xf numFmtId="44" fontId="0" fillId="0" borderId="0" xfId="4" applyFont="1" applyFill="1" applyBorder="1" applyProtection="1"/>
    <xf numFmtId="3" fontId="8" fillId="0" borderId="0" xfId="0" applyFont="1" applyAlignment="1" applyProtection="1">
      <alignment horizontal="center" wrapText="1"/>
    </xf>
    <xf numFmtId="3" fontId="8" fillId="0" borderId="0" xfId="0" applyFont="1" applyAlignment="1" applyProtection="1">
      <alignment wrapText="1"/>
    </xf>
    <xf numFmtId="44" fontId="13" fillId="0" borderId="0" xfId="4" applyFont="1" applyAlignment="1" applyProtection="1">
      <alignment vertical="center"/>
    </xf>
    <xf numFmtId="3" fontId="13" fillId="0" borderId="0" xfId="0" applyFont="1" applyAlignment="1" applyProtection="1">
      <alignment horizontal="right" vertical="center"/>
    </xf>
    <xf numFmtId="3" fontId="6" fillId="0" borderId="0" xfId="0" applyFont="1" applyAlignment="1" applyProtection="1">
      <alignment horizontal="right"/>
    </xf>
    <xf numFmtId="3" fontId="6" fillId="2" borderId="0" xfId="0" applyFont="1" applyFill="1" applyBorder="1" applyAlignment="1" applyProtection="1">
      <alignment horizontal="right"/>
    </xf>
    <xf numFmtId="44" fontId="0" fillId="3" borderId="70" xfId="4" applyFont="1" applyFill="1" applyBorder="1" applyProtection="1">
      <protection locked="0"/>
    </xf>
    <xf numFmtId="44" fontId="0" fillId="3" borderId="0" xfId="4" applyFont="1" applyFill="1" applyBorder="1" applyProtection="1">
      <protection locked="0"/>
    </xf>
    <xf numFmtId="44" fontId="0" fillId="3" borderId="71" xfId="4" applyFont="1" applyFill="1" applyBorder="1" applyProtection="1">
      <protection locked="0"/>
    </xf>
    <xf numFmtId="44" fontId="0" fillId="3" borderId="72" xfId="4" applyFont="1" applyFill="1" applyBorder="1" applyProtection="1">
      <protection locked="0"/>
    </xf>
    <xf numFmtId="44" fontId="0" fillId="0" borderId="102" xfId="4" applyFont="1" applyBorder="1" applyProtection="1"/>
    <xf numFmtId="3" fontId="6" fillId="3" borderId="0" xfId="0" applyFont="1" applyFill="1" applyBorder="1" applyAlignment="1" applyProtection="1">
      <alignment horizontal="center"/>
      <protection locked="0"/>
    </xf>
    <xf numFmtId="3" fontId="0" fillId="0" borderId="0" xfId="0" applyFont="1" applyBorder="1" applyProtection="1"/>
    <xf numFmtId="3" fontId="0" fillId="0" borderId="0" xfId="0" applyFont="1" applyBorder="1" applyAlignment="1" applyProtection="1">
      <alignment vertical="top"/>
    </xf>
    <xf numFmtId="3" fontId="0" fillId="2" borderId="0" xfId="0" applyFont="1" applyFill="1" applyProtection="1"/>
    <xf numFmtId="42" fontId="0" fillId="2" borderId="0" xfId="0" applyNumberFormat="1" applyFont="1" applyFill="1" applyAlignment="1" applyProtection="1">
      <alignment horizontal="left"/>
    </xf>
    <xf numFmtId="3" fontId="0" fillId="2" borderId="0" xfId="0" applyFont="1" applyFill="1" applyAlignment="1" applyProtection="1">
      <alignment horizontal="left"/>
    </xf>
    <xf numFmtId="3" fontId="5" fillId="2" borderId="0" xfId="0" applyFont="1" applyFill="1" applyProtection="1"/>
    <xf numFmtId="3" fontId="0" fillId="2" borderId="0" xfId="0" applyFont="1" applyFill="1" applyBorder="1" applyProtection="1"/>
    <xf numFmtId="3" fontId="5" fillId="2" borderId="0" xfId="0" applyFont="1" applyFill="1" applyBorder="1" applyProtection="1"/>
    <xf numFmtId="3" fontId="15" fillId="2" borderId="0" xfId="0" applyFont="1" applyFill="1" applyBorder="1" applyAlignment="1" applyProtection="1">
      <alignment horizontal="left"/>
    </xf>
    <xf numFmtId="3" fontId="16" fillId="2" borderId="0" xfId="0" applyFont="1" applyFill="1" applyBorder="1" applyAlignment="1" applyProtection="1">
      <alignment horizontal="left"/>
    </xf>
    <xf numFmtId="3" fontId="0" fillId="0" borderId="0" xfId="0" applyFont="1" applyBorder="1" applyAlignment="1" applyProtection="1">
      <alignment wrapText="1"/>
    </xf>
    <xf numFmtId="3" fontId="6" fillId="2" borderId="0" xfId="0" applyFont="1" applyFill="1" applyBorder="1" applyAlignment="1" applyProtection="1">
      <alignment horizontal="left"/>
    </xf>
    <xf numFmtId="3" fontId="4" fillId="2" borderId="0" xfId="0" applyFont="1" applyFill="1" applyProtection="1"/>
    <xf numFmtId="3" fontId="18" fillId="2" borderId="0" xfId="0" applyFont="1" applyFill="1" applyBorder="1" applyAlignment="1" applyProtection="1">
      <alignment horizontal="left" vertical="top"/>
    </xf>
    <xf numFmtId="3" fontId="19" fillId="2" borderId="0" xfId="0" applyFont="1" applyFill="1" applyProtection="1"/>
    <xf numFmtId="3" fontId="0" fillId="0" borderId="0" xfId="0" applyFont="1" applyBorder="1" applyAlignment="1" applyProtection="1">
      <alignment horizontal="left" wrapText="1"/>
    </xf>
    <xf numFmtId="3" fontId="6" fillId="0" borderId="33" xfId="0" applyFont="1" applyBorder="1" applyAlignment="1" applyProtection="1">
      <alignment horizontal="left"/>
    </xf>
    <xf numFmtId="3" fontId="17" fillId="2" borderId="0" xfId="0" applyFont="1" applyFill="1" applyBorder="1" applyAlignment="1" applyProtection="1">
      <alignment horizontal="left" vertical="top"/>
    </xf>
    <xf numFmtId="0" fontId="6" fillId="0" borderId="0" xfId="0" applyNumberFormat="1" applyFont="1" applyBorder="1" applyAlignment="1" applyProtection="1">
      <alignment horizontal="left" wrapText="1"/>
    </xf>
    <xf numFmtId="3" fontId="17" fillId="2" borderId="0" xfId="0" applyFont="1" applyFill="1" applyBorder="1" applyAlignment="1" applyProtection="1">
      <alignment horizontal="center" vertical="top"/>
    </xf>
    <xf numFmtId="0" fontId="0" fillId="0" borderId="0" xfId="0" applyNumberFormat="1" applyFont="1" applyBorder="1" applyAlignment="1" applyProtection="1">
      <alignment horizontal="left" wrapText="1"/>
    </xf>
    <xf numFmtId="3" fontId="0" fillId="2" borderId="0" xfId="0" applyFont="1" applyFill="1" applyAlignment="1" applyProtection="1">
      <alignment vertical="center"/>
    </xf>
    <xf numFmtId="3" fontId="20" fillId="2" borderId="0" xfId="0" applyFont="1" applyFill="1" applyBorder="1" applyAlignment="1" applyProtection="1">
      <alignment horizontal="center" vertical="center"/>
    </xf>
    <xf numFmtId="3" fontId="9" fillId="0" borderId="35" xfId="0" applyFont="1" applyBorder="1" applyAlignment="1" applyProtection="1">
      <alignment horizontal="center" vertical="center" wrapText="1"/>
    </xf>
    <xf numFmtId="3" fontId="9" fillId="0" borderId="34" xfId="0" applyFont="1" applyBorder="1" applyAlignment="1" applyProtection="1">
      <alignment horizontal="center" vertical="center" wrapText="1"/>
    </xf>
    <xf numFmtId="3" fontId="5" fillId="2" borderId="0" xfId="0" applyFont="1" applyFill="1" applyAlignment="1" applyProtection="1">
      <alignment vertical="center"/>
    </xf>
    <xf numFmtId="3" fontId="5" fillId="2" borderId="0" xfId="0" applyFont="1" applyFill="1" applyAlignment="1" applyProtection="1">
      <alignment horizontal="center" vertical="center"/>
    </xf>
    <xf numFmtId="3" fontId="22" fillId="2" borderId="0" xfId="0" applyFont="1" applyFill="1" applyAlignment="1" applyProtection="1">
      <alignment vertical="center"/>
    </xf>
    <xf numFmtId="0" fontId="0" fillId="2" borderId="51" xfId="0" applyNumberFormat="1" applyFont="1" applyFill="1" applyBorder="1" applyAlignment="1" applyProtection="1">
      <alignment horizontal="left" vertical="center"/>
    </xf>
    <xf numFmtId="9" fontId="0" fillId="2" borderId="5" xfId="0" applyNumberFormat="1" applyFont="1" applyFill="1" applyBorder="1" applyAlignment="1" applyProtection="1">
      <alignment vertical="center"/>
    </xf>
    <xf numFmtId="44" fontId="0" fillId="2" borderId="24" xfId="0" applyNumberFormat="1" applyFont="1" applyFill="1" applyBorder="1" applyAlignment="1" applyProtection="1">
      <alignment vertical="center"/>
    </xf>
    <xf numFmtId="0" fontId="0" fillId="2" borderId="8" xfId="0" applyNumberFormat="1" applyFont="1" applyFill="1" applyBorder="1" applyAlignment="1" applyProtection="1">
      <alignment horizontal="left" vertical="center"/>
    </xf>
    <xf numFmtId="44" fontId="0" fillId="2" borderId="12" xfId="0" applyNumberFormat="1" applyFont="1" applyFill="1" applyBorder="1" applyAlignment="1" applyProtection="1">
      <alignment vertical="center"/>
    </xf>
    <xf numFmtId="3" fontId="24" fillId="2" borderId="0" xfId="0" applyFont="1" applyFill="1" applyAlignment="1" applyProtection="1">
      <alignment vertical="center"/>
    </xf>
    <xf numFmtId="0" fontId="0" fillId="2" borderId="4" xfId="0" applyNumberFormat="1" applyFont="1" applyFill="1" applyBorder="1" applyAlignment="1" applyProtection="1">
      <alignment horizontal="left" vertical="center"/>
    </xf>
    <xf numFmtId="9" fontId="0" fillId="2" borderId="7" xfId="0" applyNumberFormat="1" applyFont="1" applyFill="1" applyBorder="1" applyAlignment="1" applyProtection="1">
      <alignment vertical="center"/>
    </xf>
    <xf numFmtId="0" fontId="0" fillId="2" borderId="6" xfId="0" applyNumberFormat="1" applyFont="1" applyFill="1" applyBorder="1" applyAlignment="1" applyProtection="1">
      <alignment horizontal="left" vertical="center"/>
    </xf>
    <xf numFmtId="9" fontId="0" fillId="2" borderId="9" xfId="0" applyNumberFormat="1" applyFont="1" applyFill="1" applyBorder="1" applyAlignment="1" applyProtection="1">
      <alignment vertical="center"/>
    </xf>
    <xf numFmtId="44" fontId="0" fillId="2" borderId="10" xfId="0" applyNumberFormat="1" applyFont="1" applyFill="1" applyBorder="1" applyAlignment="1" applyProtection="1">
      <alignment vertical="center"/>
    </xf>
    <xf numFmtId="3" fontId="25" fillId="2" borderId="0" xfId="0" applyFont="1" applyFill="1" applyAlignment="1" applyProtection="1">
      <alignment vertical="center"/>
    </xf>
    <xf numFmtId="0" fontId="20" fillId="2" borderId="13" xfId="0" applyNumberFormat="1" applyFont="1" applyFill="1" applyBorder="1" applyAlignment="1" applyProtection="1">
      <alignment horizontal="right" vertical="center"/>
    </xf>
    <xf numFmtId="9" fontId="9" fillId="2" borderId="14" xfId="0" applyNumberFormat="1" applyFont="1" applyFill="1" applyBorder="1" applyAlignment="1" applyProtection="1">
      <alignment vertical="center"/>
    </xf>
    <xf numFmtId="44" fontId="9" fillId="2" borderId="23" xfId="0" applyNumberFormat="1" applyFont="1" applyFill="1" applyBorder="1" applyAlignment="1" applyProtection="1">
      <alignment vertical="center"/>
    </xf>
    <xf numFmtId="3" fontId="7" fillId="2" borderId="0" xfId="0" applyFont="1" applyFill="1" applyAlignment="1" applyProtection="1">
      <alignment horizontal="left"/>
    </xf>
    <xf numFmtId="3" fontId="0" fillId="2" borderId="0" xfId="0" applyFont="1" applyFill="1" applyBorder="1" applyAlignment="1" applyProtection="1">
      <alignment horizontal="right"/>
    </xf>
    <xf numFmtId="3" fontId="0" fillId="2" borderId="33" xfId="0" applyFont="1" applyFill="1" applyBorder="1" applyAlignment="1" applyProtection="1">
      <alignment horizontal="right"/>
    </xf>
    <xf numFmtId="3" fontId="27" fillId="2" borderId="0" xfId="0" applyFont="1" applyFill="1" applyBorder="1" applyAlignment="1" applyProtection="1">
      <alignment horizontal="left"/>
    </xf>
    <xf numFmtId="3" fontId="28" fillId="2" borderId="0" xfId="0" applyFont="1" applyFill="1" applyBorder="1" applyAlignment="1" applyProtection="1">
      <alignment horizontal="center" vertical="top"/>
    </xf>
    <xf numFmtId="3" fontId="0" fillId="2" borderId="0" xfId="0" applyFont="1" applyFill="1" applyBorder="1" applyAlignment="1" applyProtection="1">
      <alignment horizontal="left"/>
    </xf>
    <xf numFmtId="3" fontId="6" fillId="0" borderId="33" xfId="0" applyFont="1" applyBorder="1" applyAlignment="1" applyProtection="1">
      <alignment horizontal="left" wrapText="1"/>
    </xf>
    <xf numFmtId="3" fontId="18" fillId="2" borderId="0" xfId="0" applyFont="1" applyFill="1" applyBorder="1" applyAlignment="1" applyProtection="1">
      <alignment vertical="top"/>
    </xf>
    <xf numFmtId="0" fontId="6" fillId="2" borderId="0" xfId="0" applyNumberFormat="1" applyFont="1" applyFill="1" applyBorder="1" applyAlignment="1" applyProtection="1">
      <alignment horizontal="center" wrapText="1"/>
    </xf>
    <xf numFmtId="3" fontId="0" fillId="2" borderId="0" xfId="0" applyFont="1" applyFill="1" applyAlignment="1" applyProtection="1">
      <alignment horizontal="center"/>
    </xf>
    <xf numFmtId="0" fontId="6" fillId="2" borderId="3" xfId="0" applyNumberFormat="1" applyFont="1" applyFill="1" applyBorder="1" applyAlignment="1" applyProtection="1">
      <alignment horizontal="center" vertical="center" wrapText="1"/>
    </xf>
    <xf numFmtId="3" fontId="9" fillId="2" borderId="37" xfId="0" applyFont="1" applyFill="1" applyBorder="1" applyAlignment="1" applyProtection="1">
      <alignment horizontal="center" vertical="center" wrapText="1"/>
    </xf>
    <xf numFmtId="3" fontId="9" fillId="2" borderId="34" xfId="0" applyFont="1" applyFill="1" applyBorder="1" applyAlignment="1" applyProtection="1">
      <alignment horizontal="center" vertical="center" wrapText="1"/>
    </xf>
    <xf numFmtId="3" fontId="5" fillId="2" borderId="0" xfId="0" applyFont="1" applyFill="1" applyAlignment="1" applyProtection="1">
      <alignment horizontal="center"/>
    </xf>
    <xf numFmtId="44" fontId="0" fillId="2" borderId="24" xfId="0" applyNumberFormat="1" applyFont="1" applyFill="1" applyBorder="1" applyAlignment="1" applyProtection="1">
      <alignment horizontal="left" vertical="center"/>
    </xf>
    <xf numFmtId="44" fontId="0" fillId="2" borderId="12" xfId="0" applyNumberFormat="1" applyFont="1" applyFill="1" applyBorder="1" applyAlignment="1" applyProtection="1">
      <alignment horizontal="left" vertical="center"/>
    </xf>
    <xf numFmtId="44" fontId="0" fillId="2" borderId="10" xfId="0" applyNumberFormat="1" applyFont="1" applyFill="1" applyBorder="1" applyAlignment="1" applyProtection="1">
      <alignment horizontal="left" vertical="center"/>
    </xf>
    <xf numFmtId="44" fontId="9" fillId="2" borderId="23" xfId="0" applyNumberFormat="1" applyFont="1" applyFill="1" applyBorder="1" applyAlignment="1" applyProtection="1">
      <alignment horizontal="left" vertical="center"/>
    </xf>
    <xf numFmtId="0" fontId="18" fillId="2" borderId="0" xfId="0" applyNumberFormat="1" applyFont="1" applyFill="1" applyBorder="1" applyAlignment="1" applyProtection="1">
      <alignment horizontal="left" vertical="top"/>
    </xf>
    <xf numFmtId="3" fontId="9" fillId="2" borderId="35" xfId="0" applyFont="1" applyFill="1" applyBorder="1" applyAlignment="1" applyProtection="1">
      <alignment horizontal="center" vertical="center" wrapText="1"/>
    </xf>
    <xf numFmtId="3" fontId="6" fillId="2" borderId="33" xfId="0" applyFont="1" applyFill="1" applyBorder="1" applyAlignment="1" applyProtection="1">
      <alignment horizontal="left"/>
    </xf>
    <xf numFmtId="3" fontId="6" fillId="0" borderId="0" xfId="0" applyFont="1" applyBorder="1" applyAlignment="1" applyProtection="1">
      <alignment horizontal="left"/>
    </xf>
    <xf numFmtId="3" fontId="9" fillId="2" borderId="35" xfId="0" applyFont="1" applyFill="1" applyBorder="1" applyAlignment="1" applyProtection="1">
      <alignment horizontal="center" vertical="center"/>
    </xf>
    <xf numFmtId="0" fontId="9" fillId="2" borderId="8" xfId="0" applyNumberFormat="1" applyFont="1" applyFill="1" applyBorder="1" applyAlignment="1" applyProtection="1">
      <alignment horizontal="left" vertical="center"/>
    </xf>
    <xf numFmtId="9" fontId="9" fillId="2" borderId="9" xfId="0" applyNumberFormat="1" applyFont="1" applyFill="1" applyBorder="1" applyAlignment="1" applyProtection="1">
      <alignment vertical="center"/>
    </xf>
    <xf numFmtId="3" fontId="0" fillId="0" borderId="0" xfId="0" applyFont="1" applyProtection="1"/>
    <xf numFmtId="3" fontId="28" fillId="4" borderId="103" xfId="0" applyFont="1" applyFill="1" applyBorder="1" applyAlignment="1" applyProtection="1">
      <alignment horizontal="left" vertical="center"/>
      <protection locked="0"/>
    </xf>
    <xf numFmtId="3" fontId="29" fillId="4" borderId="104" xfId="0" applyFont="1" applyFill="1" applyBorder="1" applyAlignment="1" applyProtection="1">
      <alignment horizontal="left" vertical="center"/>
      <protection locked="0"/>
    </xf>
    <xf numFmtId="44" fontId="0" fillId="0" borderId="4" xfId="0" applyNumberFormat="1" applyFont="1" applyBorder="1" applyAlignment="1" applyProtection="1">
      <alignment horizontal="left" vertical="center"/>
    </xf>
    <xf numFmtId="44" fontId="0" fillId="0" borderId="6" xfId="0" applyNumberFormat="1" applyFont="1" applyBorder="1" applyAlignment="1" applyProtection="1">
      <alignment horizontal="left" vertical="center"/>
    </xf>
    <xf numFmtId="44" fontId="0" fillId="4" borderId="6" xfId="0" applyNumberFormat="1" applyFont="1" applyFill="1" applyBorder="1" applyAlignment="1" applyProtection="1">
      <alignment horizontal="left" vertical="center"/>
      <protection locked="0"/>
    </xf>
    <xf numFmtId="44" fontId="0" fillId="4" borderId="4" xfId="0" applyNumberFormat="1" applyFont="1" applyFill="1" applyBorder="1" applyAlignment="1" applyProtection="1">
      <alignment horizontal="left" vertical="center"/>
      <protection locked="0"/>
    </xf>
    <xf numFmtId="3" fontId="0" fillId="0" borderId="0" xfId="0" applyFont="1" applyBorder="1" applyAlignment="1" applyProtection="1">
      <alignment horizontal="center"/>
    </xf>
    <xf numFmtId="44" fontId="0" fillId="4" borderId="8" xfId="0" applyNumberFormat="1" applyFont="1" applyFill="1" applyBorder="1" applyAlignment="1" applyProtection="1">
      <alignment horizontal="left" vertical="center"/>
      <protection locked="0"/>
    </xf>
    <xf numFmtId="44" fontId="0" fillId="0" borderId="68" xfId="0" applyNumberFormat="1" applyFont="1" applyBorder="1" applyAlignment="1" applyProtection="1">
      <alignment vertical="center"/>
    </xf>
    <xf numFmtId="3" fontId="0" fillId="2" borderId="54" xfId="0" applyFont="1" applyFill="1" applyBorder="1" applyAlignment="1" applyProtection="1">
      <alignment vertical="center"/>
    </xf>
    <xf numFmtId="44" fontId="20" fillId="2" borderId="15" xfId="0" applyNumberFormat="1" applyFont="1" applyFill="1" applyBorder="1" applyAlignment="1" applyProtection="1">
      <alignment vertical="center"/>
    </xf>
    <xf numFmtId="3" fontId="0" fillId="0" borderId="0" xfId="0" applyFont="1" applyAlignment="1" applyProtection="1">
      <alignment vertical="center"/>
    </xf>
    <xf numFmtId="44" fontId="0" fillId="7" borderId="101" xfId="0" applyNumberFormat="1" applyFont="1" applyFill="1" applyBorder="1" applyProtection="1">
      <protection locked="0"/>
    </xf>
    <xf numFmtId="3" fontId="31" fillId="2" borderId="0" xfId="0" applyFont="1" applyFill="1" applyAlignment="1" applyProtection="1">
      <alignment horizontal="center"/>
    </xf>
    <xf numFmtId="3" fontId="28" fillId="2" borderId="0" xfId="0" applyFont="1" applyFill="1" applyBorder="1" applyAlignment="1" applyProtection="1">
      <alignment horizontal="center" vertical="center" wrapText="1"/>
    </xf>
    <xf numFmtId="3" fontId="20" fillId="0" borderId="40" xfId="0" applyFont="1" applyBorder="1" applyAlignment="1" applyProtection="1">
      <alignment horizontal="left" vertical="center"/>
    </xf>
    <xf numFmtId="3" fontId="29" fillId="2" borderId="0" xfId="0" applyFont="1" applyFill="1" applyBorder="1" applyAlignment="1" applyProtection="1">
      <alignment horizontal="left" vertical="center" wrapText="1"/>
    </xf>
    <xf numFmtId="3" fontId="20" fillId="0" borderId="0" xfId="0" applyFont="1" applyBorder="1" applyAlignment="1" applyProtection="1">
      <alignment horizontal="left" vertical="center"/>
    </xf>
    <xf numFmtId="3" fontId="9" fillId="0" borderId="33" xfId="0" applyFont="1" applyBorder="1" applyAlignment="1" applyProtection="1">
      <alignment horizontal="left" vertical="center"/>
    </xf>
    <xf numFmtId="3" fontId="33" fillId="2" borderId="15" xfId="0" applyFont="1" applyFill="1" applyBorder="1" applyAlignment="1" applyProtection="1">
      <alignment horizontal="center" vertical="center"/>
    </xf>
    <xf numFmtId="3" fontId="22" fillId="2" borderId="0" xfId="0" applyFont="1" applyFill="1" applyAlignment="1" applyProtection="1">
      <alignment horizontal="center" vertical="center"/>
    </xf>
    <xf numFmtId="0" fontId="0" fillId="0" borderId="19" xfId="0" applyNumberFormat="1" applyFont="1" applyBorder="1" applyAlignment="1" applyProtection="1">
      <alignment horizontal="left" vertical="center"/>
    </xf>
    <xf numFmtId="44" fontId="0" fillId="0" borderId="27" xfId="0" applyNumberFormat="1" applyFont="1" applyBorder="1" applyAlignment="1" applyProtection="1">
      <alignment vertical="center"/>
    </xf>
    <xf numFmtId="44" fontId="0" fillId="3" borderId="27" xfId="0" applyNumberFormat="1" applyFont="1" applyFill="1" applyBorder="1" applyAlignment="1" applyProtection="1">
      <alignment vertical="center"/>
      <protection locked="0"/>
    </xf>
    <xf numFmtId="44" fontId="0" fillId="3" borderId="4" xfId="0" applyNumberFormat="1" applyFont="1" applyFill="1" applyBorder="1" applyAlignment="1" applyProtection="1">
      <alignment vertical="center"/>
      <protection locked="0"/>
    </xf>
    <xf numFmtId="3" fontId="31" fillId="2" borderId="0" xfId="0" applyFont="1" applyFill="1" applyAlignment="1" applyProtection="1">
      <alignment horizontal="center" vertical="center"/>
    </xf>
    <xf numFmtId="44" fontId="0" fillId="0" borderId="17" xfId="0" applyNumberFormat="1" applyFont="1" applyBorder="1" applyAlignment="1" applyProtection="1">
      <alignment vertical="center"/>
    </xf>
    <xf numFmtId="44" fontId="0" fillId="3" borderId="17" xfId="0" applyNumberFormat="1" applyFont="1" applyFill="1" applyBorder="1" applyAlignment="1" applyProtection="1">
      <alignment vertical="center"/>
      <protection locked="0"/>
    </xf>
    <xf numFmtId="44" fontId="0" fillId="3" borderId="6" xfId="0" applyNumberFormat="1" applyFont="1" applyFill="1" applyBorder="1" applyAlignment="1" applyProtection="1">
      <alignment vertical="center"/>
      <protection locked="0"/>
    </xf>
    <xf numFmtId="44" fontId="0" fillId="3" borderId="28" xfId="0" applyNumberFormat="1" applyFont="1" applyFill="1" applyBorder="1" applyAlignment="1" applyProtection="1">
      <alignment vertical="center"/>
      <protection locked="0"/>
    </xf>
    <xf numFmtId="44" fontId="0" fillId="3" borderId="8" xfId="0" applyNumberFormat="1" applyFont="1" applyFill="1" applyBorder="1" applyAlignment="1" applyProtection="1">
      <alignment vertical="center"/>
      <protection locked="0"/>
    </xf>
    <xf numFmtId="44" fontId="0" fillId="4" borderId="17" xfId="0" applyNumberFormat="1" applyFont="1" applyFill="1" applyBorder="1" applyAlignment="1" applyProtection="1">
      <alignment vertical="center"/>
      <protection locked="0"/>
    </xf>
    <xf numFmtId="44" fontId="0" fillId="4" borderId="6" xfId="0" applyNumberFormat="1" applyFont="1" applyFill="1" applyBorder="1" applyAlignment="1" applyProtection="1">
      <alignment vertical="center"/>
      <protection locked="0"/>
    </xf>
    <xf numFmtId="44" fontId="0" fillId="0" borderId="28" xfId="0" applyNumberFormat="1" applyFont="1" applyBorder="1" applyAlignment="1" applyProtection="1">
      <alignment vertical="center"/>
    </xf>
    <xf numFmtId="44" fontId="0" fillId="4" borderId="28" xfId="0" applyNumberFormat="1" applyFont="1" applyFill="1" applyBorder="1" applyAlignment="1" applyProtection="1">
      <alignment vertical="center"/>
      <protection locked="0"/>
    </xf>
    <xf numFmtId="44" fontId="0" fillId="4" borderId="8" xfId="0" applyNumberFormat="1" applyFont="1" applyFill="1" applyBorder="1" applyAlignment="1" applyProtection="1">
      <alignment vertical="center"/>
      <protection locked="0"/>
    </xf>
    <xf numFmtId="44" fontId="0" fillId="4" borderId="27" xfId="0" applyNumberFormat="1" applyFont="1" applyFill="1" applyBorder="1" applyAlignment="1" applyProtection="1">
      <alignment vertical="center"/>
      <protection locked="0"/>
    </xf>
    <xf numFmtId="44" fontId="0" fillId="4" borderId="4" xfId="0" applyNumberFormat="1" applyFont="1" applyFill="1" applyBorder="1" applyAlignment="1" applyProtection="1">
      <alignment vertical="center"/>
      <protection locked="0"/>
    </xf>
    <xf numFmtId="44" fontId="0" fillId="0" borderId="90" xfId="0" applyNumberFormat="1" applyFont="1" applyBorder="1" applyAlignment="1" applyProtection="1">
      <alignment vertical="center"/>
    </xf>
    <xf numFmtId="44" fontId="0" fillId="4" borderId="90" xfId="0" applyNumberFormat="1" applyFont="1" applyFill="1" applyBorder="1" applyAlignment="1" applyProtection="1">
      <alignment vertical="center"/>
      <protection locked="0"/>
    </xf>
    <xf numFmtId="44" fontId="0" fillId="4" borderId="88" xfId="0" applyNumberFormat="1" applyFont="1" applyFill="1" applyBorder="1" applyAlignment="1" applyProtection="1">
      <alignment vertical="center"/>
      <protection locked="0"/>
    </xf>
    <xf numFmtId="44" fontId="0" fillId="0" borderId="27" xfId="4" applyFont="1" applyFill="1" applyBorder="1" applyAlignment="1" applyProtection="1">
      <alignment vertical="center"/>
    </xf>
    <xf numFmtId="0" fontId="20" fillId="2" borderId="18" xfId="0" applyNumberFormat="1" applyFont="1" applyFill="1" applyBorder="1" applyAlignment="1" applyProtection="1">
      <alignment horizontal="right" vertical="center"/>
    </xf>
    <xf numFmtId="44" fontId="20" fillId="2" borderId="26" xfId="0" applyNumberFormat="1" applyFont="1" applyFill="1" applyBorder="1" applyAlignment="1" applyProtection="1">
      <alignment vertical="center"/>
    </xf>
    <xf numFmtId="44" fontId="6" fillId="2" borderId="26" xfId="0" applyNumberFormat="1" applyFont="1" applyFill="1" applyBorder="1" applyAlignment="1" applyProtection="1">
      <alignment vertical="center"/>
    </xf>
    <xf numFmtId="3" fontId="0" fillId="2" borderId="0" xfId="0" applyFont="1" applyFill="1" applyAlignment="1" applyProtection="1">
      <alignment horizontal="center" vertical="center"/>
    </xf>
    <xf numFmtId="42" fontId="5" fillId="2" borderId="0" xfId="0" applyNumberFormat="1" applyFont="1" applyFill="1" applyAlignment="1" applyProtection="1">
      <alignment horizontal="center"/>
    </xf>
    <xf numFmtId="42" fontId="8" fillId="2" borderId="0" xfId="0" applyNumberFormat="1" applyFont="1" applyFill="1" applyAlignment="1" applyProtection="1">
      <alignment horizontal="center"/>
    </xf>
    <xf numFmtId="3" fontId="34" fillId="2" borderId="0" xfId="0" applyFont="1" applyFill="1" applyBorder="1" applyAlignment="1" applyProtection="1">
      <alignment horizontal="left" vertical="top" wrapText="1"/>
    </xf>
    <xf numFmtId="3" fontId="9" fillId="0" borderId="0" xfId="0" applyFont="1" applyBorder="1" applyAlignment="1" applyProtection="1">
      <alignment horizontal="left" vertical="top" wrapText="1"/>
    </xf>
    <xf numFmtId="3" fontId="0" fillId="0" borderId="0" xfId="0" applyFont="1" applyBorder="1" applyAlignment="1" applyProtection="1">
      <alignment horizontal="center" vertical="top" wrapText="1"/>
    </xf>
    <xf numFmtId="3" fontId="31" fillId="0" borderId="0" xfId="0" applyFont="1" applyAlignment="1" applyProtection="1">
      <alignment horizontal="center"/>
    </xf>
    <xf numFmtId="3" fontId="0" fillId="0" borderId="0" xfId="0" applyFont="1" applyAlignment="1" applyProtection="1">
      <alignment horizontal="center"/>
    </xf>
    <xf numFmtId="3" fontId="0" fillId="0" borderId="0" xfId="0" applyFont="1" applyAlignment="1" applyProtection="1">
      <alignment vertical="top" wrapText="1"/>
    </xf>
    <xf numFmtId="3" fontId="0" fillId="0" borderId="0" xfId="0" applyFont="1" applyAlignment="1" applyProtection="1">
      <alignment wrapText="1"/>
    </xf>
    <xf numFmtId="3" fontId="36" fillId="0" borderId="0" xfId="0" applyFont="1" applyAlignment="1" applyProtection="1">
      <alignment vertical="top" wrapText="1"/>
    </xf>
    <xf numFmtId="3" fontId="34" fillId="0" borderId="0" xfId="0" applyFont="1" applyAlignment="1" applyProtection="1">
      <alignment vertical="center" wrapText="1"/>
    </xf>
    <xf numFmtId="3" fontId="0" fillId="0" borderId="0" xfId="0" applyFont="1" applyAlignment="1" applyProtection="1">
      <alignment vertical="center" wrapText="1"/>
    </xf>
    <xf numFmtId="3" fontId="0" fillId="0" borderId="0" xfId="0" applyFont="1" applyAlignment="1" applyProtection="1"/>
    <xf numFmtId="3" fontId="9" fillId="0" borderId="0" xfId="0" applyFont="1" applyAlignment="1" applyProtection="1">
      <alignment vertical="center"/>
    </xf>
    <xf numFmtId="3" fontId="0" fillId="0" borderId="0" xfId="0" applyFont="1" applyAlignment="1" applyProtection="1">
      <alignment horizontal="left" vertical="top" wrapText="1"/>
    </xf>
    <xf numFmtId="0" fontId="0" fillId="0" borderId="0" xfId="0" applyNumberFormat="1" applyFont="1" applyProtection="1"/>
    <xf numFmtId="2" fontId="38" fillId="6" borderId="66" xfId="0" applyNumberFormat="1" applyFont="1" applyFill="1" applyBorder="1" applyAlignment="1" applyProtection="1">
      <alignment wrapText="1"/>
    </xf>
    <xf numFmtId="44" fontId="38" fillId="6" borderId="67" xfId="4" applyFont="1" applyFill="1" applyBorder="1" applyAlignment="1" applyProtection="1">
      <alignment wrapText="1"/>
    </xf>
    <xf numFmtId="44" fontId="38" fillId="6" borderId="66" xfId="4" applyFont="1" applyFill="1" applyBorder="1" applyAlignment="1" applyProtection="1">
      <alignment wrapText="1"/>
    </xf>
    <xf numFmtId="3" fontId="0" fillId="0" borderId="70" xfId="0" applyFont="1" applyBorder="1" applyAlignment="1" applyProtection="1">
      <alignment horizontal="left"/>
    </xf>
    <xf numFmtId="3" fontId="0" fillId="0" borderId="70" xfId="0" applyFont="1" applyBorder="1" applyProtection="1"/>
    <xf numFmtId="44" fontId="42" fillId="0" borderId="0" xfId="4" applyFont="1" applyBorder="1" applyProtection="1"/>
    <xf numFmtId="3" fontId="0" fillId="0" borderId="70" xfId="0" applyFont="1" applyBorder="1" applyAlignment="1" applyProtection="1">
      <alignment horizontal="right" wrapText="1"/>
    </xf>
    <xf numFmtId="44" fontId="0" fillId="0" borderId="0" xfId="0" applyNumberFormat="1" applyFont="1" applyBorder="1" applyProtection="1"/>
    <xf numFmtId="3" fontId="0" fillId="0" borderId="0" xfId="0" applyFont="1" applyBorder="1" applyAlignment="1" applyProtection="1">
      <alignment horizontal="right"/>
    </xf>
    <xf numFmtId="3" fontId="30" fillId="0" borderId="0" xfId="0" applyFont="1" applyBorder="1" applyAlignment="1" applyProtection="1">
      <alignment horizontal="left"/>
    </xf>
    <xf numFmtId="3" fontId="0" fillId="0" borderId="0" xfId="0" applyFont="1" applyBorder="1" applyAlignment="1" applyProtection="1">
      <alignment horizontal="left" vertical="top"/>
    </xf>
    <xf numFmtId="3" fontId="0" fillId="0" borderId="63" xfId="0" applyFont="1" applyBorder="1" applyAlignment="1" applyProtection="1">
      <alignment horizontal="center"/>
    </xf>
    <xf numFmtId="3" fontId="0" fillId="0" borderId="15" xfId="0" applyFont="1" applyBorder="1" applyAlignment="1" applyProtection="1">
      <alignment horizontal="center" vertical="center"/>
    </xf>
    <xf numFmtId="3" fontId="14" fillId="0" borderId="0" xfId="0" applyFont="1" applyBorder="1" applyAlignment="1" applyProtection="1">
      <alignment vertical="center"/>
    </xf>
    <xf numFmtId="0" fontId="41" fillId="0" borderId="62" xfId="0" applyNumberFormat="1" applyFont="1" applyBorder="1" applyAlignment="1" applyProtection="1">
      <alignment horizontal="center" vertical="center"/>
    </xf>
    <xf numFmtId="0" fontId="41" fillId="0" borderId="15" xfId="0" applyNumberFormat="1" applyFont="1" applyBorder="1" applyAlignment="1" applyProtection="1">
      <alignment horizontal="center" vertical="center"/>
    </xf>
    <xf numFmtId="0" fontId="41" fillId="0" borderId="0" xfId="0" applyNumberFormat="1" applyFont="1" applyBorder="1" applyAlignment="1" applyProtection="1">
      <alignment horizontal="center" vertical="center"/>
    </xf>
    <xf numFmtId="44" fontId="14" fillId="0" borderId="0" xfId="4" applyFont="1" applyFill="1" applyBorder="1" applyAlignment="1" applyProtection="1"/>
    <xf numFmtId="3" fontId="45" fillId="0" borderId="74" xfId="0" applyFont="1" applyBorder="1" applyAlignment="1" applyProtection="1">
      <alignment horizontal="right"/>
    </xf>
    <xf numFmtId="0" fontId="46" fillId="0" borderId="52" xfId="4" applyNumberFormat="1" applyFont="1" applyFill="1" applyBorder="1" applyAlignment="1" applyProtection="1">
      <alignment horizontal="left" indent="1"/>
    </xf>
    <xf numFmtId="0" fontId="46" fillId="0" borderId="64"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3" fontId="45" fillId="0" borderId="7" xfId="0" applyFont="1" applyBorder="1" applyAlignment="1" applyProtection="1">
      <alignment horizontal="right"/>
    </xf>
    <xf numFmtId="0" fontId="46" fillId="0" borderId="55" xfId="4" applyNumberFormat="1" applyFont="1" applyFill="1" applyBorder="1" applyAlignment="1" applyProtection="1">
      <alignment horizontal="left" indent="1"/>
    </xf>
    <xf numFmtId="0" fontId="46" fillId="0" borderId="66" xfId="4" applyNumberFormat="1" applyFont="1" applyFill="1" applyBorder="1" applyAlignment="1" applyProtection="1">
      <alignment horizontal="center"/>
    </xf>
    <xf numFmtId="0" fontId="46" fillId="0" borderId="54" xfId="4" applyNumberFormat="1" applyFont="1" applyFill="1" applyBorder="1" applyAlignment="1" applyProtection="1">
      <alignment horizontal="center"/>
    </xf>
    <xf numFmtId="0" fontId="46" fillId="0" borderId="66" xfId="4" applyNumberFormat="1" applyFont="1" applyFill="1" applyBorder="1" applyAlignment="1" applyProtection="1">
      <alignment horizontal="left" indent="1"/>
    </xf>
    <xf numFmtId="0" fontId="46" fillId="0" borderId="66" xfId="0" applyNumberFormat="1" applyFont="1" applyBorder="1" applyAlignment="1" applyProtection="1">
      <alignment horizontal="center"/>
    </xf>
    <xf numFmtId="0" fontId="46" fillId="0" borderId="0" xfId="0" applyNumberFormat="1" applyFont="1" applyBorder="1" applyAlignment="1" applyProtection="1">
      <alignment horizontal="center"/>
    </xf>
    <xf numFmtId="167" fontId="7" fillId="0" borderId="0" xfId="5" applyNumberFormat="1" applyFont="1" applyFill="1" applyBorder="1" applyAlignment="1" applyProtection="1"/>
    <xf numFmtId="3" fontId="45" fillId="0" borderId="79" xfId="0" applyFont="1" applyBorder="1" applyAlignment="1" applyProtection="1">
      <alignment horizontal="right"/>
    </xf>
    <xf numFmtId="3" fontId="14" fillId="0" borderId="80" xfId="0" applyFont="1" applyBorder="1" applyAlignment="1" applyProtection="1">
      <alignment horizontal="left"/>
    </xf>
    <xf numFmtId="0" fontId="48" fillId="0" borderId="97" xfId="5" applyNumberFormat="1" applyFont="1" applyFill="1" applyBorder="1" applyAlignment="1" applyProtection="1">
      <alignment horizontal="left" indent="1"/>
    </xf>
    <xf numFmtId="0" fontId="46" fillId="0" borderId="92" xfId="5" applyNumberFormat="1" applyFont="1" applyFill="1" applyBorder="1" applyAlignment="1" applyProtection="1">
      <alignment horizontal="center"/>
    </xf>
    <xf numFmtId="0" fontId="46" fillId="0" borderId="0" xfId="5" applyNumberFormat="1" applyFont="1" applyFill="1" applyBorder="1" applyAlignment="1" applyProtection="1">
      <alignment horizontal="center"/>
    </xf>
    <xf numFmtId="10" fontId="49" fillId="0" borderId="0" xfId="5" applyNumberFormat="1" applyFont="1" applyFill="1" applyBorder="1" applyAlignment="1" applyProtection="1"/>
    <xf numFmtId="0" fontId="46" fillId="0" borderId="15" xfId="5" applyNumberFormat="1" applyFont="1" applyFill="1" applyBorder="1" applyAlignment="1" applyProtection="1">
      <alignment horizontal="center"/>
    </xf>
    <xf numFmtId="44" fontId="14" fillId="0" borderId="0" xfId="4" applyFont="1" applyFill="1" applyBorder="1" applyAlignment="1" applyProtection="1">
      <alignment horizontal="left"/>
    </xf>
    <xf numFmtId="44" fontId="14" fillId="0" borderId="0" xfId="4" applyFont="1" applyFill="1" applyBorder="1" applyAlignment="1" applyProtection="1">
      <alignment horizontal="right"/>
    </xf>
    <xf numFmtId="0" fontId="46" fillId="0" borderId="84" xfId="4" applyNumberFormat="1" applyFont="1" applyFill="1" applyBorder="1" applyAlignment="1" applyProtection="1">
      <alignment horizontal="left"/>
    </xf>
    <xf numFmtId="0" fontId="46" fillId="0" borderId="48" xfId="0" applyNumberFormat="1" applyFont="1" applyBorder="1" applyAlignment="1" applyProtection="1">
      <alignment horizontal="left"/>
    </xf>
    <xf numFmtId="0" fontId="46" fillId="0" borderId="0" xfId="0" applyNumberFormat="1" applyFont="1" applyBorder="1" applyAlignment="1" applyProtection="1">
      <alignment horizontal="left"/>
    </xf>
    <xf numFmtId="0" fontId="51" fillId="0" borderId="58" xfId="4" applyNumberFormat="1" applyFont="1" applyFill="1" applyBorder="1" applyAlignment="1" applyProtection="1">
      <alignment horizontal="left"/>
    </xf>
    <xf numFmtId="0" fontId="46" fillId="0" borderId="83" xfId="0" applyNumberFormat="1" applyFont="1" applyBorder="1" applyAlignment="1" applyProtection="1">
      <alignment horizontal="left" vertical="center"/>
    </xf>
    <xf numFmtId="0" fontId="46" fillId="0" borderId="0" xfId="0" applyNumberFormat="1" applyFont="1" applyBorder="1" applyAlignment="1" applyProtection="1">
      <alignment horizontal="left" vertical="center"/>
    </xf>
    <xf numFmtId="3" fontId="30" fillId="0" borderId="0" xfId="0" applyFont="1" applyBorder="1" applyAlignment="1" applyProtection="1"/>
    <xf numFmtId="3" fontId="0" fillId="0" borderId="33" xfId="0" applyFont="1" applyBorder="1" applyAlignment="1" applyProtection="1">
      <alignment horizontal="center" vertical="center"/>
    </xf>
    <xf numFmtId="3" fontId="9" fillId="0" borderId="61" xfId="0" applyFont="1" applyBorder="1" applyAlignment="1" applyProtection="1">
      <alignment horizontal="left"/>
    </xf>
    <xf numFmtId="3" fontId="9" fillId="0" borderId="0" xfId="0" applyFont="1" applyBorder="1" applyAlignment="1" applyProtection="1">
      <alignment horizontal="left"/>
    </xf>
    <xf numFmtId="3" fontId="14" fillId="0" borderId="38" xfId="0" applyFont="1" applyBorder="1" applyAlignment="1" applyProtection="1">
      <alignment vertical="top" wrapText="1"/>
    </xf>
    <xf numFmtId="3" fontId="14" fillId="0" borderId="0" xfId="0" applyFont="1" applyBorder="1" applyAlignment="1" applyProtection="1">
      <alignment vertical="top" wrapText="1"/>
    </xf>
    <xf numFmtId="44" fontId="10" fillId="9" borderId="51" xfId="0" applyNumberFormat="1" applyFont="1" applyFill="1" applyBorder="1" applyAlignment="1" applyProtection="1">
      <alignment vertical="center"/>
    </xf>
    <xf numFmtId="0" fontId="10" fillId="9" borderId="2" xfId="0" applyNumberFormat="1" applyFont="1" applyFill="1" applyBorder="1" applyAlignment="1" applyProtection="1">
      <alignment horizontal="left" vertical="center"/>
    </xf>
    <xf numFmtId="3" fontId="10" fillId="9" borderId="1" xfId="0" applyNumberFormat="1" applyFont="1" applyFill="1" applyBorder="1" applyAlignment="1" applyProtection="1">
      <alignment horizontal="left" vertical="center"/>
    </xf>
    <xf numFmtId="44" fontId="10" fillId="9" borderId="49" xfId="4" applyFont="1" applyFill="1" applyBorder="1" applyAlignment="1" applyProtection="1">
      <alignment vertical="center" wrapText="1"/>
    </xf>
    <xf numFmtId="44" fontId="10" fillId="9" borderId="0" xfId="4" applyFont="1" applyFill="1" applyBorder="1" applyAlignment="1" applyProtection="1">
      <alignment wrapText="1"/>
    </xf>
    <xf numFmtId="44" fontId="10" fillId="9" borderId="2" xfId="0" applyNumberFormat="1" applyFont="1" applyFill="1" applyBorder="1" applyAlignment="1" applyProtection="1">
      <alignment vertical="center"/>
    </xf>
    <xf numFmtId="0" fontId="10" fillId="9" borderId="1" xfId="0" applyNumberFormat="1" applyFont="1" applyFill="1" applyBorder="1" applyAlignment="1" applyProtection="1">
      <alignment horizontal="left" vertical="center"/>
    </xf>
    <xf numFmtId="9" fontId="10" fillId="9" borderId="21" xfId="5" applyFont="1" applyFill="1" applyBorder="1" applyAlignment="1" applyProtection="1">
      <alignment vertical="center"/>
    </xf>
    <xf numFmtId="44" fontId="10" fillId="9" borderId="22" xfId="4" applyFont="1" applyFill="1" applyBorder="1" applyAlignment="1" applyProtection="1">
      <alignment horizontal="left" vertical="center"/>
    </xf>
    <xf numFmtId="9" fontId="10" fillId="9" borderId="0" xfId="5" applyFont="1" applyFill="1" applyBorder="1" applyAlignment="1" applyProtection="1">
      <alignment vertical="center"/>
    </xf>
    <xf numFmtId="44" fontId="10" fillId="9" borderId="3" xfId="4" applyFont="1" applyFill="1" applyBorder="1" applyAlignment="1" applyProtection="1">
      <alignment horizontal="left" vertical="center"/>
    </xf>
    <xf numFmtId="44" fontId="23" fillId="9" borderId="10" xfId="0" applyNumberFormat="1" applyFont="1" applyFill="1" applyBorder="1" applyAlignment="1" applyProtection="1">
      <alignment vertical="center"/>
    </xf>
    <xf numFmtId="44" fontId="23" fillId="9" borderId="10" xfId="0" applyNumberFormat="1" applyFont="1" applyFill="1" applyBorder="1" applyAlignment="1" applyProtection="1">
      <alignment horizontal="left" vertical="center"/>
    </xf>
    <xf numFmtId="9" fontId="23" fillId="9" borderId="9" xfId="0" applyNumberFormat="1" applyFont="1" applyFill="1" applyBorder="1" applyAlignment="1" applyProtection="1">
      <alignment vertical="center"/>
    </xf>
    <xf numFmtId="0" fontId="0" fillId="0" borderId="4" xfId="0" applyNumberFormat="1" applyFont="1" applyBorder="1" applyAlignment="1" applyProtection="1">
      <alignment horizontal="left" vertical="center"/>
    </xf>
    <xf numFmtId="9" fontId="0" fillId="0" borderId="5" xfId="0" applyNumberFormat="1" applyFont="1" applyBorder="1" applyAlignment="1" applyProtection="1">
      <alignment vertical="center"/>
    </xf>
    <xf numFmtId="44" fontId="0" fillId="0" borderId="24" xfId="0" applyNumberFormat="1" applyFont="1" applyBorder="1" applyAlignment="1" applyProtection="1">
      <alignment horizontal="left" vertical="center"/>
    </xf>
    <xf numFmtId="3" fontId="18" fillId="2" borderId="0" xfId="0" applyFont="1" applyFill="1" applyBorder="1" applyAlignment="1" applyProtection="1">
      <alignment horizontal="center" vertical="top"/>
    </xf>
    <xf numFmtId="3" fontId="18" fillId="2" borderId="21" xfId="0" applyFont="1" applyFill="1" applyBorder="1" applyAlignment="1" applyProtection="1">
      <alignment vertical="top"/>
    </xf>
    <xf numFmtId="0" fontId="18" fillId="2" borderId="38" xfId="0" applyNumberFormat="1" applyFont="1" applyFill="1" applyBorder="1" applyAlignment="1" applyProtection="1">
      <alignment horizontal="left" vertical="top"/>
    </xf>
    <xf numFmtId="3" fontId="18" fillId="2" borderId="38" xfId="0" applyFont="1" applyFill="1" applyBorder="1" applyAlignment="1" applyProtection="1">
      <alignment horizontal="left" vertical="top"/>
    </xf>
    <xf numFmtId="3" fontId="16" fillId="2" borderId="0" xfId="0" applyFont="1" applyFill="1" applyBorder="1" applyAlignment="1" applyProtection="1"/>
    <xf numFmtId="3" fontId="0" fillId="2" borderId="0" xfId="0" applyFont="1" applyFill="1" applyAlignment="1" applyProtection="1"/>
    <xf numFmtId="42" fontId="16" fillId="2" borderId="0" xfId="0" applyNumberFormat="1" applyFont="1" applyFill="1" applyAlignment="1" applyProtection="1"/>
    <xf numFmtId="3" fontId="28" fillId="2" borderId="0" xfId="0" applyFont="1" applyFill="1" applyBorder="1" applyAlignment="1" applyProtection="1">
      <alignment vertical="top"/>
    </xf>
    <xf numFmtId="1" fontId="38" fillId="4" borderId="44" xfId="0" applyNumberFormat="1" applyFont="1" applyFill="1" applyBorder="1" applyAlignment="1" applyProtection="1">
      <alignment horizontal="right" wrapText="1"/>
      <protection locked="0"/>
    </xf>
    <xf numFmtId="44" fontId="38" fillId="4" borderId="66" xfId="4" applyFont="1" applyFill="1" applyBorder="1" applyAlignment="1" applyProtection="1">
      <alignment wrapText="1"/>
      <protection locked="0"/>
    </xf>
    <xf numFmtId="1" fontId="38" fillId="4" borderId="6" xfId="4" applyNumberFormat="1" applyFont="1" applyFill="1" applyBorder="1" applyAlignment="1" applyProtection="1">
      <alignment wrapText="1"/>
      <protection locked="0"/>
    </xf>
    <xf numFmtId="2" fontId="38" fillId="4" borderId="66" xfId="5" applyNumberFormat="1" applyFont="1" applyFill="1" applyBorder="1" applyAlignment="1" applyProtection="1">
      <alignment wrapText="1"/>
      <protection locked="0"/>
    </xf>
    <xf numFmtId="2" fontId="38" fillId="4" borderId="99" xfId="5" applyNumberFormat="1" applyFont="1" applyFill="1" applyBorder="1" applyAlignment="1" applyProtection="1">
      <alignment wrapText="1"/>
      <protection locked="0"/>
    </xf>
    <xf numFmtId="1" fontId="38" fillId="4" borderId="41" xfId="0" applyNumberFormat="1" applyFont="1" applyFill="1" applyBorder="1" applyAlignment="1" applyProtection="1">
      <alignment horizontal="right" wrapText="1"/>
      <protection locked="0"/>
    </xf>
    <xf numFmtId="44" fontId="71" fillId="6" borderId="66" xfId="4" applyFont="1" applyFill="1" applyBorder="1" applyAlignment="1" applyProtection="1">
      <alignment wrapText="1"/>
    </xf>
    <xf numFmtId="0" fontId="0" fillId="2" borderId="8" xfId="0" applyNumberFormat="1" applyFont="1" applyFill="1" applyBorder="1" applyAlignment="1" applyProtection="1">
      <alignment horizontal="left" vertical="center" wrapText="1"/>
    </xf>
    <xf numFmtId="0" fontId="0" fillId="2" borderId="4" xfId="0" applyNumberFormat="1" applyFont="1" applyFill="1" applyBorder="1" applyAlignment="1" applyProtection="1">
      <alignment horizontal="left" vertical="center" wrapText="1"/>
    </xf>
    <xf numFmtId="49" fontId="0" fillId="2" borderId="4" xfId="0" applyNumberFormat="1" applyFont="1" applyFill="1" applyBorder="1" applyAlignment="1" applyProtection="1">
      <alignment horizontal="left" vertical="center" wrapText="1"/>
    </xf>
    <xf numFmtId="0" fontId="0" fillId="2" borderId="6" xfId="0" applyNumberFormat="1" applyFont="1" applyFill="1" applyBorder="1" applyAlignment="1" applyProtection="1">
      <alignment horizontal="left" vertical="center" wrapText="1"/>
    </xf>
    <xf numFmtId="0" fontId="0" fillId="0" borderId="19" xfId="0" applyNumberFormat="1" applyFont="1" applyBorder="1" applyAlignment="1" applyProtection="1">
      <alignment horizontal="left" vertical="center" wrapText="1"/>
    </xf>
    <xf numFmtId="0" fontId="0" fillId="0" borderId="16" xfId="0" applyNumberFormat="1" applyFont="1" applyBorder="1" applyAlignment="1" applyProtection="1">
      <alignment horizontal="left" vertical="center" wrapText="1"/>
    </xf>
    <xf numFmtId="0" fontId="0" fillId="0" borderId="20" xfId="0" applyNumberFormat="1" applyFont="1" applyBorder="1" applyAlignment="1" applyProtection="1">
      <alignment horizontal="left" vertical="center" wrapText="1"/>
    </xf>
    <xf numFmtId="0" fontId="0" fillId="0" borderId="89" xfId="0" applyNumberFormat="1" applyFont="1" applyBorder="1" applyAlignment="1" applyProtection="1">
      <alignment horizontal="left" vertical="center" wrapText="1"/>
    </xf>
    <xf numFmtId="0" fontId="0" fillId="2" borderId="8" xfId="0" applyNumberFormat="1" applyFont="1" applyFill="1" applyBorder="1" applyAlignment="1" applyProtection="1">
      <alignment horizontal="left" vertical="distributed" wrapText="1"/>
    </xf>
    <xf numFmtId="0" fontId="0" fillId="2" borderId="51" xfId="0" applyNumberFormat="1" applyFont="1" applyFill="1" applyBorder="1" applyAlignment="1" applyProtection="1">
      <alignment horizontal="left" vertical="top" wrapText="1"/>
    </xf>
    <xf numFmtId="9" fontId="38" fillId="6" borderId="66" xfId="5" applyFont="1" applyFill="1" applyBorder="1" applyAlignment="1" applyProtection="1">
      <alignment horizontal="center" wrapText="1"/>
    </xf>
    <xf numFmtId="3" fontId="34" fillId="2" borderId="0" xfId="0" applyFont="1" applyFill="1" applyBorder="1" applyAlignment="1" applyProtection="1">
      <alignment vertical="top" wrapText="1"/>
    </xf>
    <xf numFmtId="0" fontId="0" fillId="0" borderId="107" xfId="0" applyNumberFormat="1" applyFont="1" applyBorder="1" applyAlignment="1" applyProtection="1">
      <alignment horizontal="left" vertical="center" wrapText="1"/>
    </xf>
    <xf numFmtId="0" fontId="0" fillId="0" borderId="108" xfId="0" applyNumberFormat="1" applyFont="1" applyBorder="1" applyAlignment="1" applyProtection="1">
      <alignment horizontal="left" vertical="center" wrapText="1"/>
    </xf>
    <xf numFmtId="0" fontId="0" fillId="4" borderId="108" xfId="0" applyNumberFormat="1" applyFont="1" applyFill="1" applyBorder="1" applyAlignment="1" applyProtection="1">
      <alignment horizontal="left" vertical="center" wrapText="1"/>
      <protection locked="0"/>
    </xf>
    <xf numFmtId="0" fontId="0" fillId="4" borderId="109" xfId="0" applyNumberFormat="1" applyFont="1" applyFill="1" applyBorder="1" applyAlignment="1" applyProtection="1">
      <alignment horizontal="left" vertical="center" wrapText="1"/>
      <protection locked="0"/>
    </xf>
    <xf numFmtId="49" fontId="0" fillId="0" borderId="107" xfId="0" applyNumberFormat="1" applyFont="1" applyBorder="1" applyAlignment="1" applyProtection="1">
      <alignment horizontal="left" vertical="center" wrapText="1"/>
    </xf>
    <xf numFmtId="49" fontId="0" fillId="0" borderId="108" xfId="0" applyNumberFormat="1" applyFont="1" applyBorder="1" applyAlignment="1" applyProtection="1">
      <alignment horizontal="left" vertical="center" wrapText="1"/>
    </xf>
    <xf numFmtId="0" fontId="0" fillId="0" borderId="109" xfId="0" applyNumberFormat="1" applyFont="1" applyBorder="1" applyAlignment="1" applyProtection="1">
      <alignment horizontal="left" vertical="center" wrapText="1"/>
    </xf>
    <xf numFmtId="0" fontId="0" fillId="4" borderId="107" xfId="0" applyNumberFormat="1" applyFont="1" applyFill="1" applyBorder="1" applyAlignment="1" applyProtection="1">
      <alignment horizontal="left" vertical="center" wrapText="1"/>
      <protection locked="0"/>
    </xf>
    <xf numFmtId="0" fontId="0" fillId="0" borderId="110" xfId="0" applyNumberFormat="1" applyFont="1" applyBorder="1" applyAlignment="1" applyProtection="1">
      <alignment horizontal="left" vertical="center"/>
    </xf>
    <xf numFmtId="0" fontId="0" fillId="4" borderId="112" xfId="0" applyNumberFormat="1" applyFont="1" applyFill="1" applyBorder="1" applyAlignment="1" applyProtection="1">
      <alignment horizontal="left" vertical="center" wrapText="1"/>
      <protection locked="0"/>
    </xf>
    <xf numFmtId="0" fontId="0" fillId="4" borderId="113" xfId="0" applyNumberFormat="1" applyFont="1" applyFill="1" applyBorder="1" applyAlignment="1" applyProtection="1">
      <alignment horizontal="left" vertical="center" wrapText="1"/>
      <protection locked="0"/>
    </xf>
    <xf numFmtId="0" fontId="0" fillId="4" borderId="114" xfId="0" applyNumberFormat="1" applyFont="1" applyFill="1" applyBorder="1" applyAlignment="1" applyProtection="1">
      <alignment horizontal="left" vertical="center" wrapText="1"/>
      <protection locked="0"/>
    </xf>
    <xf numFmtId="0" fontId="0" fillId="4" borderId="48" xfId="0" applyNumberFormat="1" applyFont="1" applyFill="1" applyBorder="1" applyAlignment="1" applyProtection="1">
      <alignment horizontal="left" vertical="center" wrapText="1"/>
      <protection locked="0"/>
    </xf>
    <xf numFmtId="0" fontId="0" fillId="4" borderId="49" xfId="0" applyNumberFormat="1" applyFont="1" applyFill="1" applyBorder="1" applyAlignment="1" applyProtection="1">
      <alignment horizontal="left" vertical="center" wrapText="1"/>
      <protection locked="0"/>
    </xf>
    <xf numFmtId="0" fontId="6" fillId="2" borderId="62" xfId="0" applyNumberFormat="1" applyFont="1" applyFill="1" applyBorder="1" applyAlignment="1" applyProtection="1">
      <alignment horizontal="right" vertical="center"/>
    </xf>
    <xf numFmtId="3" fontId="75" fillId="0" borderId="38" xfId="0" applyFont="1" applyBorder="1" applyAlignment="1" applyProtection="1">
      <alignment horizontal="left" vertical="center" wrapText="1"/>
    </xf>
    <xf numFmtId="3" fontId="78" fillId="0" borderId="111" xfId="0" applyFont="1" applyBorder="1" applyAlignment="1" applyProtection="1">
      <alignment horizontal="left" vertical="center"/>
    </xf>
    <xf numFmtId="3" fontId="61" fillId="0" borderId="64" xfId="0" applyFont="1" applyBorder="1" applyAlignment="1" applyProtection="1">
      <alignment horizontal="center" vertical="center" wrapText="1"/>
    </xf>
    <xf numFmtId="3" fontId="56" fillId="2" borderId="0" xfId="0" applyFont="1" applyFill="1" applyBorder="1" applyAlignment="1" applyProtection="1">
      <alignment vertical="center" wrapText="1"/>
    </xf>
    <xf numFmtId="3" fontId="9" fillId="0" borderId="0" xfId="0" applyFont="1" applyBorder="1" applyAlignment="1" applyProtection="1">
      <alignment vertical="top" wrapText="1"/>
    </xf>
    <xf numFmtId="3" fontId="9" fillId="0" borderId="116" xfId="0" applyFont="1" applyBorder="1" applyAlignment="1" applyProtection="1">
      <alignment horizontal="left" vertical="top" wrapText="1"/>
    </xf>
    <xf numFmtId="3" fontId="9" fillId="0" borderId="119" xfId="0" applyFont="1" applyBorder="1" applyAlignment="1" applyProtection="1">
      <alignment horizontal="left" vertical="top" wrapText="1"/>
    </xf>
    <xf numFmtId="0" fontId="41" fillId="8" borderId="120" xfId="0" applyNumberFormat="1" applyFont="1" applyFill="1" applyBorder="1" applyAlignment="1" applyProtection="1">
      <alignment horizontal="center" vertical="center"/>
      <protection locked="0"/>
    </xf>
    <xf numFmtId="9" fontId="46" fillId="8" borderId="120" xfId="5" applyFont="1" applyFill="1" applyBorder="1" applyAlignment="1" applyProtection="1">
      <alignment horizontal="center"/>
      <protection locked="0"/>
    </xf>
    <xf numFmtId="44" fontId="0" fillId="2" borderId="0" xfId="4" applyFont="1" applyFill="1" applyAlignment="1" applyProtection="1">
      <alignment vertical="center"/>
    </xf>
    <xf numFmtId="44" fontId="3" fillId="4" borderId="63" xfId="4" applyFont="1" applyFill="1" applyBorder="1" applyAlignment="1" applyProtection="1">
      <alignment horizontal="right"/>
      <protection locked="0"/>
    </xf>
    <xf numFmtId="44" fontId="3" fillId="4" borderId="15" xfId="4" applyFont="1" applyFill="1" applyBorder="1" applyAlignment="1" applyProtection="1">
      <alignment horizontal="right"/>
      <protection locked="0"/>
    </xf>
    <xf numFmtId="44" fontId="3" fillId="4" borderId="98" xfId="4" applyFont="1" applyFill="1" applyBorder="1" applyAlignment="1" applyProtection="1">
      <alignment horizontal="right"/>
      <protection locked="0"/>
    </xf>
    <xf numFmtId="3" fontId="73" fillId="0" borderId="64" xfId="0" applyFont="1" applyBorder="1" applyAlignment="1" applyProtection="1">
      <alignment horizontal="left" vertical="top" wrapText="1"/>
    </xf>
    <xf numFmtId="0" fontId="23" fillId="9" borderId="134" xfId="0" applyNumberFormat="1" applyFont="1" applyFill="1" applyBorder="1" applyAlignment="1" applyProtection="1">
      <alignment horizontal="left" vertical="center"/>
    </xf>
    <xf numFmtId="0" fontId="23" fillId="9" borderId="122" xfId="0" applyNumberFormat="1" applyFont="1" applyFill="1" applyBorder="1" applyAlignment="1" applyProtection="1">
      <alignment horizontal="left" vertical="center"/>
    </xf>
    <xf numFmtId="44" fontId="10" fillId="9" borderId="134" xfId="4" applyFont="1" applyFill="1" applyBorder="1" applyAlignment="1" applyProtection="1">
      <alignment vertical="center"/>
    </xf>
    <xf numFmtId="44" fontId="0" fillId="4" borderId="51" xfId="0" applyNumberFormat="1" applyFont="1" applyFill="1" applyBorder="1" applyAlignment="1" applyProtection="1">
      <alignment horizontal="left" vertical="center"/>
      <protection locked="0"/>
    </xf>
    <xf numFmtId="0" fontId="0" fillId="4" borderId="3" xfId="0" applyNumberFormat="1" applyFont="1" applyFill="1" applyBorder="1" applyAlignment="1" applyProtection="1">
      <alignment horizontal="left" vertical="center" wrapText="1"/>
      <protection locked="0"/>
    </xf>
    <xf numFmtId="0" fontId="10" fillId="9" borderId="134" xfId="0" applyNumberFormat="1" applyFont="1" applyFill="1" applyBorder="1" applyAlignment="1" applyProtection="1">
      <alignment horizontal="left" vertical="center"/>
    </xf>
    <xf numFmtId="44" fontId="10" fillId="9" borderId="135" xfId="0" applyNumberFormat="1" applyFont="1" applyFill="1" applyBorder="1" applyAlignment="1" applyProtection="1">
      <alignment vertical="center"/>
    </xf>
    <xf numFmtId="0" fontId="10" fillId="9" borderId="122" xfId="0" applyNumberFormat="1" applyFont="1" applyFill="1" applyBorder="1" applyAlignment="1" applyProtection="1">
      <alignment horizontal="left" vertical="center"/>
    </xf>
    <xf numFmtId="44" fontId="10" fillId="9" borderId="135" xfId="4" applyFont="1" applyFill="1" applyBorder="1" applyAlignment="1" applyProtection="1">
      <alignment horizontal="left" vertical="center"/>
    </xf>
    <xf numFmtId="44" fontId="10" fillId="9" borderId="135" xfId="4" applyFont="1" applyFill="1" applyBorder="1" applyAlignment="1" applyProtection="1">
      <alignment vertical="center"/>
    </xf>
    <xf numFmtId="2" fontId="38" fillId="6" borderId="99" xfId="0" applyNumberFormat="1" applyFont="1" applyFill="1" applyBorder="1" applyAlignment="1" applyProtection="1">
      <alignment wrapText="1"/>
    </xf>
    <xf numFmtId="44" fontId="38" fillId="4" borderId="99" xfId="4" applyFont="1" applyFill="1" applyBorder="1" applyAlignment="1" applyProtection="1">
      <alignment wrapText="1"/>
      <protection locked="0"/>
    </xf>
    <xf numFmtId="44" fontId="38" fillId="6" borderId="142" xfId="4" applyFont="1" applyFill="1" applyBorder="1" applyAlignment="1" applyProtection="1">
      <alignment wrapText="1"/>
    </xf>
    <xf numFmtId="1" fontId="38" fillId="4" borderId="4" xfId="4" applyNumberFormat="1" applyFont="1" applyFill="1" applyBorder="1" applyAlignment="1" applyProtection="1">
      <alignment wrapText="1"/>
      <protection locked="0"/>
    </xf>
    <xf numFmtId="9" fontId="38" fillId="6" borderId="99" xfId="5" applyFont="1" applyFill="1" applyBorder="1" applyAlignment="1" applyProtection="1">
      <alignment horizontal="center" wrapText="1"/>
    </xf>
    <xf numFmtId="44" fontId="38" fillId="6" borderId="99" xfId="4" applyFont="1" applyFill="1" applyBorder="1" applyAlignment="1" applyProtection="1">
      <alignment wrapText="1"/>
    </xf>
    <xf numFmtId="9" fontId="38" fillId="6" borderId="141" xfId="5" applyFont="1" applyFill="1" applyBorder="1" applyAlignment="1" applyProtection="1">
      <alignment horizontal="center" wrapText="1"/>
    </xf>
    <xf numFmtId="2" fontId="38" fillId="4" borderId="141" xfId="5" applyNumberFormat="1" applyFont="1" applyFill="1" applyBorder="1" applyAlignment="1" applyProtection="1">
      <alignment wrapText="1"/>
      <protection locked="0"/>
    </xf>
    <xf numFmtId="44" fontId="71" fillId="6" borderId="141" xfId="4" applyFont="1" applyFill="1" applyBorder="1" applyAlignment="1" applyProtection="1">
      <alignment wrapText="1"/>
    </xf>
    <xf numFmtId="1" fontId="3" fillId="4" borderId="15" xfId="6" applyNumberFormat="1" applyFill="1" applyBorder="1" applyAlignment="1" applyProtection="1">
      <alignment horizontal="center" vertical="center"/>
      <protection locked="0"/>
    </xf>
    <xf numFmtId="1" fontId="3" fillId="4" borderId="143" xfId="6" applyNumberFormat="1" applyFill="1" applyBorder="1" applyAlignment="1" applyProtection="1">
      <alignment horizontal="center" vertical="center"/>
      <protection locked="0"/>
    </xf>
    <xf numFmtId="1" fontId="13" fillId="4" borderId="49" xfId="6" applyNumberFormat="1" applyFont="1" applyFill="1" applyBorder="1" applyAlignment="1" applyProtection="1">
      <alignment horizontal="center" vertical="center"/>
      <protection locked="0"/>
    </xf>
    <xf numFmtId="1" fontId="13" fillId="4" borderId="15" xfId="6" applyNumberFormat="1" applyFont="1" applyFill="1" applyBorder="1" applyAlignment="1" applyProtection="1">
      <alignment horizontal="center" vertical="center"/>
      <protection locked="0"/>
    </xf>
    <xf numFmtId="44" fontId="3" fillId="4" borderId="15" xfId="4" applyFill="1" applyBorder="1" applyAlignment="1" applyProtection="1">
      <alignment horizontal="center" vertical="center"/>
      <protection locked="0"/>
    </xf>
    <xf numFmtId="44" fontId="3" fillId="4" borderId="143" xfId="4" applyFill="1" applyBorder="1" applyAlignment="1" applyProtection="1">
      <alignment horizontal="center" vertical="center"/>
      <protection locked="0"/>
    </xf>
    <xf numFmtId="44" fontId="13" fillId="4" borderId="49" xfId="4" applyFont="1" applyFill="1" applyBorder="1" applyAlignment="1" applyProtection="1">
      <alignment horizontal="center" vertical="center"/>
      <protection locked="0"/>
    </xf>
    <xf numFmtId="44" fontId="13" fillId="4" borderId="15" xfId="4" applyFont="1" applyFill="1" applyBorder="1" applyAlignment="1" applyProtection="1">
      <alignment horizontal="center" vertical="center"/>
      <protection locked="0"/>
    </xf>
    <xf numFmtId="0" fontId="61" fillId="4" borderId="147" xfId="6" applyFont="1" applyFill="1" applyBorder="1" applyAlignment="1" applyProtection="1">
      <alignment vertical="top" wrapText="1"/>
      <protection locked="0"/>
    </xf>
    <xf numFmtId="0" fontId="61" fillId="4" borderId="148" xfId="6" applyFont="1" applyFill="1" applyBorder="1" applyAlignment="1" applyProtection="1">
      <alignment horizontal="center" vertical="center"/>
      <protection locked="0"/>
    </xf>
    <xf numFmtId="0" fontId="61" fillId="4" borderId="146" xfId="6" applyFont="1" applyFill="1" applyBorder="1" applyAlignment="1" applyProtection="1">
      <alignment horizontal="center" vertical="center" wrapText="1"/>
      <protection locked="0"/>
    </xf>
    <xf numFmtId="0" fontId="61" fillId="4" borderId="149" xfId="6" applyFont="1" applyFill="1" applyBorder="1" applyAlignment="1" applyProtection="1">
      <alignment horizontal="center" vertical="center" wrapText="1"/>
      <protection locked="0"/>
    </xf>
    <xf numFmtId="0" fontId="61" fillId="4" borderId="150" xfId="6" applyFont="1" applyFill="1" applyBorder="1" applyAlignment="1" applyProtection="1">
      <alignment vertical="top" wrapText="1"/>
      <protection locked="0"/>
    </xf>
    <xf numFmtId="0" fontId="61" fillId="4" borderId="151" xfId="6" applyFont="1" applyFill="1" applyBorder="1" applyAlignment="1" applyProtection="1">
      <alignment horizontal="center" vertical="center" wrapText="1"/>
      <protection locked="0"/>
    </xf>
    <xf numFmtId="3" fontId="0" fillId="10" borderId="0" xfId="0" applyFont="1" applyFill="1" applyProtection="1"/>
    <xf numFmtId="3" fontId="0" fillId="10" borderId="0" xfId="0" applyFont="1" applyFill="1" applyBorder="1" applyProtection="1"/>
    <xf numFmtId="3" fontId="96" fillId="10" borderId="0" xfId="0" applyFont="1" applyFill="1" applyProtection="1"/>
    <xf numFmtId="3" fontId="96" fillId="10" borderId="0" xfId="0" applyFont="1" applyFill="1" applyBorder="1" applyProtection="1"/>
    <xf numFmtId="3" fontId="18" fillId="2" borderId="0" xfId="0" applyFont="1" applyFill="1" applyProtection="1"/>
    <xf numFmtId="0" fontId="38" fillId="4" borderId="44" xfId="0" applyNumberFormat="1" applyFont="1" applyFill="1" applyBorder="1" applyAlignment="1" applyProtection="1">
      <alignment wrapText="1"/>
      <protection locked="0"/>
    </xf>
    <xf numFmtId="44" fontId="71" fillId="6" borderId="99" xfId="4" applyFont="1" applyFill="1" applyBorder="1" applyAlignment="1" applyProtection="1">
      <alignment wrapText="1"/>
    </xf>
    <xf numFmtId="44" fontId="38" fillId="6" borderId="181" xfId="4" applyFont="1" applyFill="1" applyBorder="1" applyAlignment="1" applyProtection="1">
      <alignment wrapText="1"/>
    </xf>
    <xf numFmtId="0" fontId="71" fillId="4" borderId="182" xfId="0" applyNumberFormat="1" applyFont="1" applyFill="1" applyBorder="1" applyAlignment="1" applyProtection="1">
      <alignment wrapText="1"/>
      <protection locked="0"/>
    </xf>
    <xf numFmtId="1" fontId="38" fillId="4" borderId="182" xfId="0" applyNumberFormat="1" applyFont="1" applyFill="1" applyBorder="1" applyAlignment="1" applyProtection="1">
      <alignment horizontal="right" wrapText="1"/>
      <protection locked="0"/>
    </xf>
    <xf numFmtId="1" fontId="38" fillId="4" borderId="184" xfId="0" applyNumberFormat="1" applyFont="1" applyFill="1" applyBorder="1" applyAlignment="1" applyProtection="1">
      <alignment horizontal="right" wrapText="1"/>
      <protection locked="0"/>
    </xf>
    <xf numFmtId="2" fontId="38" fillId="6" borderId="184" xfId="0" applyNumberFormat="1" applyFont="1" applyFill="1" applyBorder="1" applyAlignment="1" applyProtection="1">
      <alignment wrapText="1"/>
    </xf>
    <xf numFmtId="44" fontId="38" fillId="4" borderId="184" xfId="4" applyFont="1" applyFill="1" applyBorder="1" applyAlignment="1" applyProtection="1">
      <alignment wrapText="1"/>
      <protection locked="0"/>
    </xf>
    <xf numFmtId="2" fontId="38" fillId="6" borderId="182" xfId="0" applyNumberFormat="1" applyFont="1" applyFill="1" applyBorder="1" applyAlignment="1" applyProtection="1">
      <alignment wrapText="1"/>
    </xf>
    <xf numFmtId="44" fontId="38" fillId="4" borderId="182" xfId="4" applyFont="1" applyFill="1" applyBorder="1" applyAlignment="1" applyProtection="1">
      <alignment wrapText="1"/>
      <protection locked="0"/>
    </xf>
    <xf numFmtId="0" fontId="71" fillId="4" borderId="185" xfId="0" applyNumberFormat="1" applyFont="1" applyFill="1" applyBorder="1" applyAlignment="1" applyProtection="1">
      <alignment wrapText="1"/>
      <protection locked="0"/>
    </xf>
    <xf numFmtId="1" fontId="38" fillId="4" borderId="185" xfId="0" applyNumberFormat="1" applyFont="1" applyFill="1" applyBorder="1" applyAlignment="1" applyProtection="1">
      <alignment horizontal="right" wrapText="1"/>
      <protection locked="0"/>
    </xf>
    <xf numFmtId="2" fontId="38" fillId="6" borderId="185" xfId="0" applyNumberFormat="1" applyFont="1" applyFill="1" applyBorder="1" applyAlignment="1" applyProtection="1">
      <alignment wrapText="1"/>
    </xf>
    <xf numFmtId="44" fontId="38" fillId="4" borderId="185" xfId="4" applyFont="1" applyFill="1" applyBorder="1" applyAlignment="1" applyProtection="1">
      <alignment wrapText="1"/>
      <protection locked="0"/>
    </xf>
    <xf numFmtId="1" fontId="38" fillId="4" borderId="186" xfId="4" applyNumberFormat="1" applyFont="1" applyFill="1" applyBorder="1" applyAlignment="1" applyProtection="1">
      <alignment wrapText="1"/>
      <protection locked="0"/>
    </xf>
    <xf numFmtId="1" fontId="38" fillId="4" borderId="43" xfId="4" applyNumberFormat="1" applyFont="1" applyFill="1" applyBorder="1" applyAlignment="1" applyProtection="1">
      <alignment wrapText="1"/>
      <protection locked="0"/>
    </xf>
    <xf numFmtId="1" fontId="38" fillId="4" borderId="40" xfId="4" applyNumberFormat="1" applyFont="1" applyFill="1" applyBorder="1" applyAlignment="1" applyProtection="1">
      <alignment wrapText="1"/>
      <protection locked="0"/>
    </xf>
    <xf numFmtId="44" fontId="38" fillId="6" borderId="189" xfId="4" applyFont="1" applyFill="1" applyBorder="1" applyAlignment="1" applyProtection="1">
      <alignment wrapText="1"/>
    </xf>
    <xf numFmtId="44" fontId="38" fillId="6" borderId="190" xfId="4" applyFont="1" applyFill="1" applyBorder="1" applyAlignment="1" applyProtection="1">
      <alignment wrapText="1"/>
    </xf>
    <xf numFmtId="2" fontId="38" fillId="11" borderId="183" xfId="0" applyNumberFormat="1" applyFont="1" applyFill="1" applyBorder="1" applyAlignment="1" applyProtection="1">
      <alignment wrapText="1"/>
    </xf>
    <xf numFmtId="44" fontId="38" fillId="11" borderId="183" xfId="4" applyFont="1" applyFill="1" applyBorder="1" applyAlignment="1" applyProtection="1">
      <alignment wrapText="1"/>
    </xf>
    <xf numFmtId="44" fontId="38" fillId="11" borderId="187" xfId="4" applyFont="1" applyFill="1" applyBorder="1" applyAlignment="1" applyProtection="1">
      <alignment wrapText="1"/>
    </xf>
    <xf numFmtId="9" fontId="38" fillId="11" borderId="65" xfId="5" applyFont="1" applyFill="1" applyBorder="1" applyAlignment="1" applyProtection="1">
      <alignment horizontal="center" wrapText="1"/>
    </xf>
    <xf numFmtId="44" fontId="71" fillId="11" borderId="65" xfId="4" applyFont="1" applyFill="1" applyBorder="1" applyAlignment="1" applyProtection="1">
      <alignment wrapText="1"/>
    </xf>
    <xf numFmtId="2" fontId="38" fillId="11" borderId="184" xfId="0" applyNumberFormat="1" applyFont="1" applyFill="1" applyBorder="1" applyAlignment="1" applyProtection="1">
      <alignment wrapText="1"/>
    </xf>
    <xf numFmtId="44" fontId="38" fillId="11" borderId="184" xfId="4" applyFont="1" applyFill="1" applyBorder="1" applyAlignment="1" applyProtection="1">
      <alignment wrapText="1"/>
    </xf>
    <xf numFmtId="44" fontId="38" fillId="11" borderId="189" xfId="4" applyFont="1" applyFill="1" applyBorder="1" applyAlignment="1" applyProtection="1">
      <alignment wrapText="1"/>
    </xf>
    <xf numFmtId="9" fontId="38" fillId="11" borderId="66" xfId="5" applyFont="1" applyFill="1" applyBorder="1" applyAlignment="1" applyProtection="1">
      <alignment horizontal="center" wrapText="1"/>
    </xf>
    <xf numFmtId="44" fontId="71" fillId="11" borderId="66" xfId="4" applyFont="1" applyFill="1" applyBorder="1" applyAlignment="1" applyProtection="1">
      <alignment wrapText="1"/>
    </xf>
    <xf numFmtId="3" fontId="121" fillId="0" borderId="0" xfId="0" applyFont="1" applyAlignment="1" applyProtection="1">
      <alignment horizontal="center"/>
    </xf>
    <xf numFmtId="3" fontId="120" fillId="0" borderId="0" xfId="0" applyFont="1" applyAlignment="1" applyProtection="1">
      <alignment horizontal="center"/>
    </xf>
    <xf numFmtId="3" fontId="37" fillId="0" borderId="0" xfId="0" applyFont="1" applyAlignment="1" applyProtection="1"/>
    <xf numFmtId="3" fontId="37" fillId="10" borderId="193" xfId="0" applyFont="1" applyFill="1" applyBorder="1" applyAlignment="1" applyProtection="1"/>
    <xf numFmtId="3" fontId="37" fillId="10" borderId="196" xfId="0" applyFont="1" applyFill="1" applyBorder="1" applyAlignment="1" applyProtection="1"/>
    <xf numFmtId="3" fontId="4" fillId="0" borderId="0" xfId="0" applyFont="1" applyBorder="1" applyAlignment="1" applyProtection="1">
      <alignment vertical="center" wrapText="1"/>
    </xf>
    <xf numFmtId="0" fontId="6" fillId="0" borderId="198" xfId="0" applyNumberFormat="1" applyFont="1" applyBorder="1" applyAlignment="1" applyProtection="1">
      <alignment horizontal="center" vertical="center"/>
    </xf>
    <xf numFmtId="0" fontId="6" fillId="0" borderId="199" xfId="0" applyNumberFormat="1" applyFont="1" applyBorder="1" applyAlignment="1" applyProtection="1">
      <alignment horizontal="center" vertical="center"/>
    </xf>
    <xf numFmtId="0" fontId="38" fillId="0" borderId="200" xfId="0" applyNumberFormat="1" applyFont="1" applyBorder="1" applyAlignment="1" applyProtection="1">
      <alignment horizontal="center" vertical="center" wrapText="1"/>
    </xf>
    <xf numFmtId="0" fontId="38" fillId="0" borderId="201" xfId="0" applyNumberFormat="1" applyFont="1" applyBorder="1" applyAlignment="1" applyProtection="1">
      <alignment horizontal="center" vertical="center" wrapText="1"/>
    </xf>
    <xf numFmtId="0" fontId="38" fillId="0" borderId="202" xfId="0" applyNumberFormat="1" applyFont="1" applyBorder="1" applyAlignment="1" applyProtection="1">
      <alignment horizontal="center" vertical="center" wrapText="1"/>
    </xf>
    <xf numFmtId="0" fontId="38" fillId="0" borderId="203" xfId="0" applyNumberFormat="1" applyFont="1" applyBorder="1" applyAlignment="1" applyProtection="1">
      <alignment horizontal="center" vertical="center" wrapText="1"/>
    </xf>
    <xf numFmtId="0" fontId="38" fillId="0" borderId="204" xfId="0" applyNumberFormat="1" applyFont="1" applyBorder="1" applyAlignment="1" applyProtection="1">
      <alignment horizontal="center" vertical="center" wrapText="1"/>
    </xf>
    <xf numFmtId="44" fontId="38" fillId="11" borderId="206" xfId="4" applyFont="1" applyFill="1" applyBorder="1" applyAlignment="1" applyProtection="1">
      <alignment wrapText="1"/>
    </xf>
    <xf numFmtId="44" fontId="38" fillId="11" borderId="208" xfId="4" applyFont="1" applyFill="1" applyBorder="1" applyAlignment="1" applyProtection="1">
      <alignment wrapText="1"/>
    </xf>
    <xf numFmtId="0" fontId="71" fillId="4" borderId="205" xfId="0" applyNumberFormat="1" applyFont="1" applyFill="1" applyBorder="1" applyAlignment="1" applyProtection="1">
      <alignment wrapText="1"/>
      <protection locked="0"/>
    </xf>
    <xf numFmtId="44" fontId="38" fillId="6" borderId="209" xfId="4" applyFont="1" applyFill="1" applyBorder="1" applyAlignment="1" applyProtection="1">
      <alignment wrapText="1"/>
    </xf>
    <xf numFmtId="44" fontId="38" fillId="6" borderId="208" xfId="4" applyFont="1" applyFill="1" applyBorder="1" applyAlignment="1" applyProtection="1">
      <alignment wrapText="1"/>
    </xf>
    <xf numFmtId="0" fontId="71" fillId="4" borderId="210" xfId="0" applyNumberFormat="1" applyFont="1" applyFill="1" applyBorder="1" applyAlignment="1" applyProtection="1">
      <alignment wrapText="1"/>
      <protection locked="0"/>
    </xf>
    <xf numFmtId="44" fontId="38" fillId="6" borderId="211" xfId="4" applyFont="1" applyFill="1" applyBorder="1" applyAlignment="1" applyProtection="1">
      <alignment wrapText="1"/>
    </xf>
    <xf numFmtId="0" fontId="38" fillId="4" borderId="213" xfId="0" applyNumberFormat="1" applyFont="1" applyFill="1" applyBorder="1" applyAlignment="1" applyProtection="1">
      <alignment wrapText="1"/>
      <protection locked="0"/>
    </xf>
    <xf numFmtId="0" fontId="38" fillId="4" borderId="214" xfId="0" applyNumberFormat="1" applyFont="1" applyFill="1" applyBorder="1" applyAlignment="1" applyProtection="1">
      <alignment wrapText="1"/>
      <protection locked="0"/>
    </xf>
    <xf numFmtId="0" fontId="38" fillId="4" borderId="215" xfId="0" applyNumberFormat="1" applyFont="1" applyFill="1" applyBorder="1" applyAlignment="1" applyProtection="1">
      <alignment wrapText="1"/>
      <protection locked="0"/>
    </xf>
    <xf numFmtId="1" fontId="38" fillId="4" borderId="215" xfId="0" applyNumberFormat="1" applyFont="1" applyFill="1" applyBorder="1" applyAlignment="1" applyProtection="1">
      <alignment horizontal="right" wrapText="1"/>
      <protection locked="0"/>
    </xf>
    <xf numFmtId="2" fontId="38" fillId="6" borderId="216" xfId="0" applyNumberFormat="1" applyFont="1" applyFill="1" applyBorder="1" applyAlignment="1" applyProtection="1">
      <alignment wrapText="1"/>
    </xf>
    <xf numFmtId="44" fontId="38" fillId="4" borderId="216" xfId="4" applyFont="1" applyFill="1" applyBorder="1" applyAlignment="1" applyProtection="1">
      <alignment wrapText="1"/>
      <protection locked="0"/>
    </xf>
    <xf numFmtId="44" fontId="38" fillId="6" borderId="217" xfId="4" applyFont="1" applyFill="1" applyBorder="1" applyAlignment="1" applyProtection="1">
      <alignment wrapText="1"/>
    </xf>
    <xf numFmtId="1" fontId="38" fillId="4" borderId="218" xfId="4" applyNumberFormat="1" applyFont="1" applyFill="1" applyBorder="1" applyAlignment="1" applyProtection="1">
      <alignment wrapText="1"/>
      <protection locked="0"/>
    </xf>
    <xf numFmtId="9" fontId="38" fillId="6" borderId="216" xfId="5" applyFont="1" applyFill="1" applyBorder="1" applyAlignment="1" applyProtection="1">
      <alignment horizontal="center" wrapText="1"/>
    </xf>
    <xf numFmtId="2" fontId="38" fillId="4" borderId="216" xfId="5" applyNumberFormat="1" applyFont="1" applyFill="1" applyBorder="1" applyAlignment="1" applyProtection="1">
      <alignment wrapText="1"/>
      <protection locked="0"/>
    </xf>
    <xf numFmtId="44" fontId="38" fillId="6" borderId="216" xfId="4" applyFont="1" applyFill="1" applyBorder="1" applyAlignment="1" applyProtection="1">
      <alignment wrapText="1"/>
    </xf>
    <xf numFmtId="44" fontId="38" fillId="6" borderId="219" xfId="4" applyFont="1" applyFill="1" applyBorder="1" applyAlignment="1" applyProtection="1">
      <alignment wrapText="1"/>
    </xf>
    <xf numFmtId="44" fontId="26" fillId="0" borderId="0" xfId="4" applyFont="1" applyFill="1" applyBorder="1" applyProtection="1"/>
    <xf numFmtId="3" fontId="0" fillId="0" borderId="220" xfId="0" applyFont="1" applyBorder="1" applyProtection="1"/>
    <xf numFmtId="3" fontId="0" fillId="0" borderId="223" xfId="0" applyFont="1" applyBorder="1" applyProtection="1"/>
    <xf numFmtId="44" fontId="9" fillId="0" borderId="0" xfId="4" applyFont="1" applyFill="1" applyBorder="1" applyProtection="1"/>
    <xf numFmtId="44" fontId="9" fillId="0" borderId="224" xfId="4" applyFont="1" applyFill="1" applyBorder="1" applyProtection="1"/>
    <xf numFmtId="44" fontId="0" fillId="0" borderId="224" xfId="4" applyFont="1" applyBorder="1" applyProtection="1"/>
    <xf numFmtId="44" fontId="42" fillId="0" borderId="224" xfId="4" applyFont="1" applyBorder="1" applyProtection="1"/>
    <xf numFmtId="44" fontId="0" fillId="0" borderId="224" xfId="4" applyFont="1" applyFill="1" applyBorder="1" applyProtection="1"/>
    <xf numFmtId="3" fontId="0" fillId="0" borderId="224" xfId="0" applyFont="1" applyBorder="1" applyProtection="1"/>
    <xf numFmtId="166" fontId="29" fillId="0" borderId="0" xfId="4" applyNumberFormat="1" applyFont="1" applyBorder="1" applyProtection="1"/>
    <xf numFmtId="166" fontId="29" fillId="0" borderId="224" xfId="4" applyNumberFormat="1" applyFont="1" applyFill="1" applyBorder="1" applyProtection="1"/>
    <xf numFmtId="3" fontId="9" fillId="0" borderId="0" xfId="0" applyFont="1" applyBorder="1" applyAlignment="1" applyProtection="1">
      <alignment horizontal="center"/>
    </xf>
    <xf numFmtId="3" fontId="9" fillId="0" borderId="224" xfId="0" applyFont="1" applyBorder="1" applyAlignment="1" applyProtection="1">
      <alignment horizontal="center"/>
    </xf>
    <xf numFmtId="3" fontId="30" fillId="0" borderId="224" xfId="0" applyFont="1" applyBorder="1" applyAlignment="1" applyProtection="1">
      <alignment horizontal="left"/>
    </xf>
    <xf numFmtId="3" fontId="0" fillId="0" borderId="225" xfId="0" applyFont="1" applyBorder="1" applyProtection="1"/>
    <xf numFmtId="3" fontId="0" fillId="0" borderId="226" xfId="0" applyFont="1" applyBorder="1" applyProtection="1"/>
    <xf numFmtId="3" fontId="0" fillId="0" borderId="227" xfId="0" applyFont="1" applyBorder="1" applyProtection="1"/>
    <xf numFmtId="44" fontId="26" fillId="0" borderId="224" xfId="4" applyFont="1" applyFill="1" applyBorder="1" applyProtection="1"/>
    <xf numFmtId="44" fontId="0" fillId="3" borderId="228" xfId="0" applyNumberFormat="1" applyFont="1" applyFill="1" applyBorder="1" applyProtection="1">
      <protection locked="0"/>
    </xf>
    <xf numFmtId="10" fontId="42" fillId="3" borderId="197" xfId="5" applyNumberFormat="1" applyFont="1" applyFill="1" applyBorder="1" applyAlignment="1" applyProtection="1">
      <alignment horizontal="center"/>
      <protection locked="0"/>
    </xf>
    <xf numFmtId="44" fontId="72" fillId="0" borderId="197" xfId="4" applyFont="1" applyBorder="1" applyProtection="1"/>
    <xf numFmtId="3" fontId="0" fillId="0" borderId="221" xfId="0" applyFont="1" applyBorder="1" applyProtection="1"/>
    <xf numFmtId="3" fontId="0" fillId="0" borderId="222" xfId="0" applyFont="1" applyBorder="1" applyProtection="1"/>
    <xf numFmtId="168" fontId="61" fillId="3" borderId="197" xfId="0" applyNumberFormat="1" applyFont="1" applyFill="1" applyBorder="1" applyProtection="1">
      <protection locked="0"/>
    </xf>
    <xf numFmtId="4" fontId="0" fillId="0" borderId="0" xfId="0" applyNumberFormat="1" applyFont="1" applyProtection="1"/>
    <xf numFmtId="0" fontId="38" fillId="4" borderId="212" xfId="0" applyNumberFormat="1" applyFont="1" applyFill="1" applyBorder="1" applyAlignment="1" applyProtection="1">
      <alignment wrapText="1"/>
      <protection locked="0"/>
    </xf>
    <xf numFmtId="0" fontId="38" fillId="4" borderId="41" xfId="0" applyNumberFormat="1" applyFont="1" applyFill="1" applyBorder="1" applyAlignment="1" applyProtection="1">
      <alignment wrapText="1"/>
      <protection locked="0"/>
    </xf>
    <xf numFmtId="3" fontId="123" fillId="10" borderId="220" xfId="0" applyFont="1" applyFill="1" applyBorder="1" applyProtection="1"/>
    <xf numFmtId="10" fontId="42" fillId="3" borderId="229" xfId="5" applyNumberFormat="1" applyFont="1" applyFill="1" applyBorder="1" applyAlignment="1" applyProtection="1">
      <alignment horizontal="center"/>
      <protection locked="0"/>
    </xf>
    <xf numFmtId="44" fontId="72" fillId="0" borderId="229" xfId="4" applyFont="1" applyBorder="1" applyProtection="1"/>
    <xf numFmtId="44" fontId="42" fillId="0" borderId="0" xfId="4" applyFont="1" applyFill="1" applyBorder="1" applyProtection="1"/>
    <xf numFmtId="3" fontId="0" fillId="17" borderId="0" xfId="0" applyFont="1" applyFill="1" applyProtection="1"/>
    <xf numFmtId="44" fontId="29" fillId="0" borderId="0" xfId="4" applyFont="1" applyBorder="1" applyProtection="1"/>
    <xf numFmtId="44" fontId="29" fillId="0" borderId="0" xfId="4" applyFont="1" applyFill="1" applyBorder="1" applyProtection="1"/>
    <xf numFmtId="3" fontId="0" fillId="0" borderId="226" xfId="0" applyFont="1" applyBorder="1" applyAlignment="1" applyProtection="1">
      <alignment horizontal="right"/>
    </xf>
    <xf numFmtId="166" fontId="29" fillId="0" borderId="226" xfId="4" applyNumberFormat="1" applyFont="1" applyBorder="1" applyProtection="1"/>
    <xf numFmtId="166" fontId="29" fillId="0" borderId="226" xfId="4" applyNumberFormat="1" applyFont="1" applyFill="1" applyBorder="1" applyProtection="1"/>
    <xf numFmtId="3" fontId="0" fillId="10" borderId="220" xfId="0" applyFont="1" applyFill="1" applyBorder="1" applyProtection="1"/>
    <xf numFmtId="3" fontId="0" fillId="0" borderId="230" xfId="0" applyFont="1" applyBorder="1" applyAlignment="1" applyProtection="1">
      <alignment horizontal="center" vertical="top"/>
    </xf>
    <xf numFmtId="3" fontId="66" fillId="0" borderId="0" xfId="0" applyFont="1" applyBorder="1" applyAlignment="1" applyProtection="1">
      <alignment horizontal="left" vertical="top" wrapText="1"/>
    </xf>
    <xf numFmtId="3" fontId="44" fillId="0" borderId="0" xfId="0" applyFont="1" applyBorder="1" applyAlignment="1" applyProtection="1"/>
    <xf numFmtId="3" fontId="81" fillId="0" borderId="0" xfId="0" applyFont="1" applyBorder="1" applyAlignment="1" applyProtection="1">
      <alignment horizontal="left"/>
    </xf>
    <xf numFmtId="0" fontId="46" fillId="0" borderId="52" xfId="4" applyNumberFormat="1" applyFont="1" applyFill="1" applyBorder="1" applyAlignment="1" applyProtection="1">
      <alignment horizontal="left"/>
    </xf>
    <xf numFmtId="0" fontId="46" fillId="0" borderId="55" xfId="4" applyNumberFormat="1" applyFont="1" applyFill="1" applyBorder="1" applyAlignment="1" applyProtection="1">
      <alignment horizontal="left"/>
    </xf>
    <xf numFmtId="0" fontId="46" fillId="0" borderId="66" xfId="4" applyNumberFormat="1" applyFont="1" applyFill="1" applyBorder="1" applyAlignment="1" applyProtection="1">
      <alignment horizontal="left"/>
    </xf>
    <xf numFmtId="3" fontId="9" fillId="0" borderId="231" xfId="0" applyFont="1" applyBorder="1" applyAlignment="1" applyProtection="1">
      <alignment vertical="top" wrapText="1"/>
    </xf>
    <xf numFmtId="3" fontId="9" fillId="0" borderId="138" xfId="0" applyFont="1" applyBorder="1" applyAlignment="1" applyProtection="1">
      <alignment vertical="top" wrapText="1"/>
    </xf>
    <xf numFmtId="3" fontId="9" fillId="0" borderId="139" xfId="0" applyFont="1" applyBorder="1" applyAlignment="1" applyProtection="1">
      <alignment horizontal="left" vertical="top" wrapText="1"/>
    </xf>
    <xf numFmtId="3" fontId="0" fillId="0" borderId="116" xfId="0" applyFont="1" applyBorder="1" applyProtection="1"/>
    <xf numFmtId="3" fontId="67" fillId="0" borderId="117" xfId="0" applyFont="1" applyBorder="1" applyAlignment="1" applyProtection="1">
      <alignment horizontal="center" vertical="center"/>
    </xf>
    <xf numFmtId="3" fontId="67" fillId="0" borderId="118" xfId="0" applyFont="1" applyBorder="1" applyAlignment="1" applyProtection="1">
      <alignment horizontal="center" vertical="center"/>
    </xf>
    <xf numFmtId="44" fontId="77" fillId="0" borderId="120" xfId="4" applyFont="1" applyFill="1" applyBorder="1" applyProtection="1"/>
    <xf numFmtId="0" fontId="41" fillId="0" borderId="115" xfId="0" applyNumberFormat="1" applyFont="1" applyBorder="1" applyAlignment="1" applyProtection="1">
      <alignment horizontal="right" vertical="center"/>
    </xf>
    <xf numFmtId="0" fontId="46" fillId="0" borderId="115" xfId="4" applyNumberFormat="1" applyFont="1" applyFill="1" applyBorder="1" applyAlignment="1" applyProtection="1">
      <alignment horizontal="right"/>
    </xf>
    <xf numFmtId="3" fontId="0" fillId="0" borderId="115" xfId="0" applyFont="1" applyBorder="1" applyAlignment="1" applyProtection="1">
      <alignment horizontal="right"/>
    </xf>
    <xf numFmtId="3" fontId="20" fillId="0" borderId="115" xfId="0" applyFont="1" applyBorder="1" applyAlignment="1" applyProtection="1">
      <alignment horizontal="right"/>
    </xf>
    <xf numFmtId="44" fontId="0" fillId="0" borderId="15" xfId="4" applyFont="1" applyFill="1" applyBorder="1" applyProtection="1"/>
    <xf numFmtId="44" fontId="0" fillId="4" borderId="15" xfId="4" applyFont="1" applyFill="1" applyBorder="1" applyProtection="1">
      <protection locked="0"/>
    </xf>
    <xf numFmtId="3" fontId="132" fillId="17" borderId="62" xfId="0" applyFont="1" applyFill="1" applyBorder="1" applyAlignment="1" applyProtection="1">
      <alignment horizontal="center" vertical="center" wrapText="1"/>
    </xf>
    <xf numFmtId="3" fontId="0" fillId="0" borderId="36" xfId="0" applyFont="1" applyBorder="1" applyProtection="1"/>
    <xf numFmtId="3" fontId="102" fillId="17" borderId="64" xfId="0" applyFont="1" applyFill="1" applyBorder="1" applyAlignment="1" applyProtection="1">
      <alignment horizontal="center"/>
    </xf>
    <xf numFmtId="3" fontId="130" fillId="0" borderId="33" xfId="0" applyFont="1" applyBorder="1" applyAlignment="1" applyProtection="1"/>
    <xf numFmtId="3" fontId="54" fillId="0" borderId="33" xfId="0" applyFont="1" applyBorder="1" applyAlignment="1" applyProtection="1"/>
    <xf numFmtId="3" fontId="131" fillId="10" borderId="223" xfId="0" applyFont="1" applyFill="1" applyBorder="1" applyProtection="1"/>
    <xf numFmtId="44" fontId="0" fillId="0" borderId="232" xfId="4" applyFont="1" applyFill="1" applyBorder="1" applyProtection="1"/>
    <xf numFmtId="44" fontId="41" fillId="0" borderId="233" xfId="4" applyFont="1" applyFill="1" applyBorder="1" applyProtection="1"/>
    <xf numFmtId="44" fontId="0" fillId="0" borderId="233" xfId="4" applyFont="1" applyFill="1" applyBorder="1" applyProtection="1"/>
    <xf numFmtId="3" fontId="131" fillId="10" borderId="237" xfId="0" applyFont="1" applyFill="1" applyBorder="1" applyProtection="1"/>
    <xf numFmtId="3" fontId="131" fillId="10" borderId="238" xfId="0" applyFont="1" applyFill="1" applyBorder="1" applyProtection="1"/>
    <xf numFmtId="3" fontId="131" fillId="10" borderId="239" xfId="0" applyFont="1" applyFill="1" applyBorder="1" applyProtection="1"/>
    <xf numFmtId="3" fontId="131" fillId="10" borderId="243" xfId="0" applyFont="1" applyFill="1" applyBorder="1" applyProtection="1"/>
    <xf numFmtId="3" fontId="131" fillId="10" borderId="238" xfId="0" applyFont="1" applyFill="1" applyBorder="1" applyAlignment="1" applyProtection="1"/>
    <xf numFmtId="3" fontId="131" fillId="10" borderId="223" xfId="0" applyFont="1" applyFill="1" applyBorder="1" applyAlignment="1" applyProtection="1"/>
    <xf numFmtId="44" fontId="0" fillId="0" borderId="64" xfId="4" applyFont="1" applyFill="1" applyBorder="1" applyProtection="1"/>
    <xf numFmtId="3" fontId="131" fillId="10" borderId="244" xfId="0" applyFont="1" applyFill="1" applyBorder="1" applyAlignment="1" applyProtection="1"/>
    <xf numFmtId="3" fontId="131" fillId="10" borderId="245" xfId="0" applyFont="1" applyFill="1" applyBorder="1" applyAlignment="1" applyProtection="1">
      <alignment horizontal="right"/>
    </xf>
    <xf numFmtId="44" fontId="0" fillId="4" borderId="249" xfId="4" applyFont="1" applyFill="1" applyBorder="1" applyProtection="1">
      <protection locked="0"/>
    </xf>
    <xf numFmtId="3" fontId="130" fillId="0" borderId="221" xfId="0" applyFont="1" applyBorder="1" applyAlignment="1" applyProtection="1"/>
    <xf numFmtId="3" fontId="54" fillId="0" borderId="221" xfId="0" applyFont="1" applyBorder="1" applyAlignment="1" applyProtection="1"/>
    <xf numFmtId="0" fontId="1" fillId="0" borderId="0" xfId="13"/>
    <xf numFmtId="0" fontId="1" fillId="0" borderId="2" xfId="13" applyBorder="1"/>
    <xf numFmtId="0" fontId="139" fillId="0" borderId="43" xfId="13" applyFont="1" applyBorder="1"/>
    <xf numFmtId="0" fontId="1" fillId="0" borderId="108" xfId="13" applyBorder="1"/>
    <xf numFmtId="0" fontId="1" fillId="0" borderId="105" xfId="13" applyBorder="1"/>
    <xf numFmtId="0" fontId="139" fillId="0" borderId="46" xfId="13" applyFont="1" applyBorder="1"/>
    <xf numFmtId="0" fontId="1" fillId="0" borderId="252" xfId="13" applyBorder="1"/>
    <xf numFmtId="0" fontId="139" fillId="0" borderId="21" xfId="13" applyFont="1" applyBorder="1"/>
    <xf numFmtId="0" fontId="1" fillId="0" borderId="22" xfId="13" applyBorder="1"/>
    <xf numFmtId="0" fontId="1" fillId="0" borderId="35" xfId="13" applyBorder="1"/>
    <xf numFmtId="0" fontId="1" fillId="0" borderId="44" xfId="13" applyBorder="1"/>
    <xf numFmtId="0" fontId="1" fillId="0" borderId="47" xfId="13" applyBorder="1"/>
    <xf numFmtId="0" fontId="139" fillId="0" borderId="35" xfId="13" applyFont="1" applyBorder="1"/>
    <xf numFmtId="0" fontId="139" fillId="0" borderId="44" xfId="13" applyFont="1" applyBorder="1"/>
    <xf numFmtId="0" fontId="139" fillId="0" borderId="47" xfId="13" applyFont="1" applyBorder="1"/>
    <xf numFmtId="3" fontId="6" fillId="0" borderId="0" xfId="0" applyFont="1" applyBorder="1" applyAlignment="1" applyProtection="1"/>
    <xf numFmtId="0" fontId="137" fillId="9" borderId="31" xfId="13" applyFont="1" applyFill="1" applyBorder="1" applyAlignment="1">
      <alignment horizontal="center" vertical="center" wrapText="1"/>
    </xf>
    <xf numFmtId="0" fontId="140" fillId="11" borderId="32" xfId="13" applyFont="1" applyFill="1" applyBorder="1" applyAlignment="1">
      <alignment horizontal="center" vertical="center" wrapText="1"/>
    </xf>
    <xf numFmtId="3" fontId="0" fillId="0" borderId="256" xfId="0" applyFont="1" applyBorder="1" applyProtection="1"/>
    <xf numFmtId="44" fontId="9" fillId="0" borderId="0" xfId="0" applyNumberFormat="1" applyFont="1" applyBorder="1" applyAlignment="1" applyProtection="1">
      <alignment horizontal="right" wrapText="1"/>
    </xf>
    <xf numFmtId="3" fontId="0" fillId="0" borderId="257" xfId="0" applyFont="1" applyBorder="1" applyProtection="1"/>
    <xf numFmtId="3" fontId="53" fillId="0" borderId="256" xfId="0" applyFont="1" applyBorder="1" applyAlignment="1" applyProtection="1">
      <alignment horizontal="center"/>
    </xf>
    <xf numFmtId="44" fontId="9" fillId="0" borderId="0" xfId="0" applyNumberFormat="1" applyFont="1" applyBorder="1" applyAlignment="1" applyProtection="1">
      <alignment horizontal="right"/>
    </xf>
    <xf numFmtId="3" fontId="9" fillId="0" borderId="0" xfId="0" applyFont="1" applyBorder="1" applyAlignment="1" applyProtection="1">
      <alignment wrapText="1"/>
    </xf>
    <xf numFmtId="3" fontId="102" fillId="17" borderId="258" xfId="0" applyFont="1" applyFill="1" applyBorder="1" applyAlignment="1" applyProtection="1">
      <alignment horizontal="center"/>
    </xf>
    <xf numFmtId="3" fontId="131" fillId="0" borderId="256" xfId="0" applyFont="1" applyBorder="1" applyAlignment="1" applyProtection="1">
      <alignment horizontal="center"/>
    </xf>
    <xf numFmtId="44" fontId="0" fillId="0" borderId="259" xfId="4" applyFont="1" applyFill="1" applyBorder="1" applyProtection="1"/>
    <xf numFmtId="44" fontId="0" fillId="4" borderId="260" xfId="4" applyFont="1" applyFill="1" applyBorder="1" applyProtection="1">
      <protection locked="0"/>
    </xf>
    <xf numFmtId="44" fontId="0" fillId="0" borderId="260" xfId="4" applyFont="1" applyFill="1" applyBorder="1" applyProtection="1"/>
    <xf numFmtId="44" fontId="0" fillId="0" borderId="258" xfId="4" applyFont="1" applyFill="1" applyBorder="1" applyProtection="1"/>
    <xf numFmtId="44" fontId="0" fillId="4" borderId="261" xfId="4" applyFont="1" applyFill="1" applyBorder="1" applyProtection="1">
      <protection locked="0"/>
    </xf>
    <xf numFmtId="44" fontId="0" fillId="0" borderId="262" xfId="4" applyFont="1" applyFill="1" applyBorder="1" applyProtection="1"/>
    <xf numFmtId="3" fontId="96" fillId="0" borderId="256" xfId="0" applyFont="1" applyBorder="1" applyProtection="1"/>
    <xf numFmtId="3" fontId="17" fillId="0" borderId="0" xfId="0" applyFont="1" applyBorder="1" applyProtection="1"/>
    <xf numFmtId="3" fontId="133" fillId="0" borderId="0" xfId="0" applyFont="1" applyBorder="1" applyProtection="1"/>
    <xf numFmtId="3" fontId="132" fillId="17" borderId="140" xfId="0" applyFont="1" applyFill="1" applyBorder="1" applyAlignment="1" applyProtection="1">
      <alignment horizontal="center" vertical="center" wrapText="1"/>
    </xf>
    <xf numFmtId="3" fontId="132" fillId="17" borderId="264" xfId="0" applyFont="1" applyFill="1" applyBorder="1" applyAlignment="1" applyProtection="1">
      <alignment horizontal="center" vertical="center" wrapText="1"/>
    </xf>
    <xf numFmtId="3" fontId="132" fillId="17" borderId="265" xfId="0" applyFont="1" applyFill="1" applyBorder="1" applyAlignment="1" applyProtection="1">
      <alignment horizontal="center" vertical="center" wrapText="1"/>
    </xf>
    <xf numFmtId="3" fontId="132" fillId="17" borderId="266" xfId="0" applyFont="1" applyFill="1" applyBorder="1" applyAlignment="1" applyProtection="1">
      <alignment horizontal="center" vertical="center" wrapText="1"/>
    </xf>
    <xf numFmtId="3" fontId="0" fillId="0" borderId="267" xfId="0" applyFont="1" applyBorder="1" applyProtection="1"/>
    <xf numFmtId="3" fontId="0" fillId="0" borderId="268" xfId="0" applyFont="1" applyBorder="1" applyProtection="1"/>
    <xf numFmtId="3" fontId="0" fillId="0" borderId="269" xfId="0" applyFont="1" applyBorder="1" applyProtection="1"/>
    <xf numFmtId="3" fontId="0" fillId="0" borderId="253" xfId="0" applyFont="1" applyBorder="1" applyProtection="1"/>
    <xf numFmtId="3" fontId="43" fillId="10" borderId="254" xfId="0" applyFont="1" applyFill="1" applyBorder="1" applyAlignment="1" applyProtection="1">
      <alignment horizontal="center"/>
    </xf>
    <xf numFmtId="3" fontId="0" fillId="0" borderId="255" xfId="0" applyFont="1" applyBorder="1" applyProtection="1"/>
    <xf numFmtId="3" fontId="9" fillId="10" borderId="0" xfId="0" applyFont="1" applyFill="1" applyBorder="1" applyAlignment="1" applyProtection="1">
      <alignment horizontal="left" vertical="top" wrapText="1"/>
    </xf>
    <xf numFmtId="3" fontId="67" fillId="0" borderId="0" xfId="0" applyFont="1" applyBorder="1" applyAlignment="1" applyProtection="1">
      <alignment horizontal="center" vertical="center"/>
    </xf>
    <xf numFmtId="3" fontId="0" fillId="11" borderId="0" xfId="0" applyFont="1" applyFill="1" applyBorder="1" applyProtection="1"/>
    <xf numFmtId="3" fontId="9" fillId="0" borderId="254" xfId="0" applyFont="1" applyBorder="1" applyAlignment="1" applyProtection="1">
      <alignment vertical="top" wrapText="1"/>
    </xf>
    <xf numFmtId="3" fontId="9" fillId="0" borderId="254" xfId="0" applyFont="1" applyBorder="1" applyAlignment="1" applyProtection="1">
      <alignment horizontal="left" vertical="top" wrapText="1"/>
    </xf>
    <xf numFmtId="3" fontId="67" fillId="0" borderId="268" xfId="0" applyFont="1" applyBorder="1" applyAlignment="1" applyProtection="1">
      <alignment horizontal="center" vertical="center"/>
    </xf>
    <xf numFmtId="3" fontId="9" fillId="0" borderId="268" xfId="0" applyFont="1" applyBorder="1" applyAlignment="1" applyProtection="1">
      <alignment horizontal="left" vertical="top" wrapText="1"/>
    </xf>
    <xf numFmtId="3" fontId="0" fillId="10" borderId="254" xfId="0" applyFont="1" applyFill="1" applyBorder="1" applyProtection="1"/>
    <xf numFmtId="166" fontId="29" fillId="0" borderId="0" xfId="4" applyNumberFormat="1" applyFont="1" applyFill="1" applyBorder="1" applyProtection="1"/>
    <xf numFmtId="3" fontId="4" fillId="0" borderId="0" xfId="0" applyFont="1" applyBorder="1" applyAlignment="1" applyProtection="1">
      <alignment vertical="center"/>
    </xf>
    <xf numFmtId="3" fontId="55" fillId="10" borderId="0" xfId="0" applyFont="1" applyFill="1" applyBorder="1" applyAlignment="1" applyProtection="1">
      <alignment horizontal="left" vertical="center" wrapText="1"/>
    </xf>
    <xf numFmtId="3" fontId="118" fillId="10" borderId="222" xfId="0" applyFont="1" applyFill="1" applyBorder="1" applyAlignment="1" applyProtection="1">
      <alignment horizontal="center"/>
    </xf>
    <xf numFmtId="3" fontId="39" fillId="0" borderId="0" xfId="0" applyFont="1" applyBorder="1" applyAlignment="1" applyProtection="1">
      <alignment horizontal="center"/>
    </xf>
    <xf numFmtId="3" fontId="40" fillId="0" borderId="0" xfId="0" applyFont="1" applyBorder="1" applyAlignment="1" applyProtection="1">
      <alignment horizontal="center"/>
    </xf>
    <xf numFmtId="44" fontId="14" fillId="0" borderId="0" xfId="4" applyFont="1" applyFill="1" applyBorder="1" applyProtection="1"/>
    <xf numFmtId="3" fontId="131" fillId="10" borderId="239" xfId="0" applyFont="1" applyFill="1" applyBorder="1" applyAlignment="1" applyProtection="1">
      <alignment horizontal="right"/>
    </xf>
    <xf numFmtId="0" fontId="9" fillId="4" borderId="134" xfId="0" applyNumberFormat="1" applyFont="1" applyFill="1" applyBorder="1" applyAlignment="1" applyProtection="1">
      <alignment horizontal="left" vertical="center"/>
      <protection locked="0"/>
    </xf>
    <xf numFmtId="0" fontId="83" fillId="10" borderId="124" xfId="6" applyFont="1" applyFill="1" applyBorder="1" applyAlignment="1">
      <alignment vertical="center"/>
    </xf>
    <xf numFmtId="0" fontId="91" fillId="10" borderId="0" xfId="6" applyFont="1" applyFill="1" applyAlignment="1">
      <alignment vertical="center"/>
    </xf>
    <xf numFmtId="0" fontId="83" fillId="10" borderId="0" xfId="6" applyFont="1" applyFill="1" applyAlignment="1">
      <alignment vertical="center"/>
    </xf>
    <xf numFmtId="0" fontId="83" fillId="0" borderId="0" xfId="6" applyFont="1" applyAlignment="1">
      <alignment vertical="center"/>
    </xf>
    <xf numFmtId="0" fontId="3" fillId="0" borderId="0" xfId="6"/>
    <xf numFmtId="0" fontId="84" fillId="0" borderId="0" xfId="6" applyFont="1"/>
    <xf numFmtId="0" fontId="91" fillId="0" borderId="0" xfId="6" applyFont="1" applyAlignment="1">
      <alignment vertical="center"/>
    </xf>
    <xf numFmtId="3" fontId="29" fillId="0" borderId="15" xfId="6" applyNumberFormat="1" applyFont="1" applyBorder="1" applyAlignment="1">
      <alignment vertical="center" wrapText="1"/>
    </xf>
    <xf numFmtId="0" fontId="3" fillId="0" borderId="0" xfId="6" applyAlignment="1">
      <alignment wrapText="1"/>
    </xf>
    <xf numFmtId="3" fontId="17" fillId="0" borderId="0" xfId="6" applyNumberFormat="1" applyFont="1" applyAlignment="1">
      <alignment vertical="top" wrapText="1"/>
    </xf>
    <xf numFmtId="0" fontId="18" fillId="0" borderId="0" xfId="6" applyFont="1" applyAlignment="1">
      <alignment vertical="top"/>
    </xf>
    <xf numFmtId="0" fontId="17" fillId="0" borderId="0" xfId="6" applyFont="1" applyAlignment="1">
      <alignment vertical="top"/>
    </xf>
    <xf numFmtId="3" fontId="29" fillId="0" borderId="15" xfId="6" applyNumberFormat="1" applyFont="1" applyBorder="1" applyAlignment="1">
      <alignment wrapText="1"/>
    </xf>
    <xf numFmtId="3" fontId="17" fillId="0" borderId="0" xfId="6" applyNumberFormat="1" applyFont="1" applyAlignment="1">
      <alignment wrapText="1"/>
    </xf>
    <xf numFmtId="0" fontId="17" fillId="0" borderId="0" xfId="6" applyFont="1"/>
    <xf numFmtId="0" fontId="87" fillId="9" borderId="125" xfId="6" applyFont="1" applyFill="1" applyBorder="1" applyAlignment="1">
      <alignment horizontal="center" vertical="center" wrapText="1"/>
    </xf>
    <xf numFmtId="0" fontId="87" fillId="9" borderId="127" xfId="6" applyFont="1" applyFill="1" applyBorder="1" applyAlignment="1">
      <alignment horizontal="center" vertical="center" wrapText="1"/>
    </xf>
    <xf numFmtId="0" fontId="103" fillId="9" borderId="128" xfId="7" applyFont="1" applyFill="1" applyBorder="1" applyAlignment="1" applyProtection="1">
      <alignment horizontal="center" vertical="center" wrapText="1"/>
    </xf>
    <xf numFmtId="0" fontId="103" fillId="9" borderId="125" xfId="7" applyFont="1" applyFill="1" applyBorder="1" applyAlignment="1" applyProtection="1">
      <alignment horizontal="center" vertical="center" wrapText="1"/>
    </xf>
    <xf numFmtId="0" fontId="103" fillId="9" borderId="127" xfId="7" applyFont="1" applyFill="1" applyBorder="1" applyAlignment="1" applyProtection="1">
      <alignment horizontal="center" vertical="center" wrapText="1"/>
    </xf>
    <xf numFmtId="0" fontId="103" fillId="9" borderId="133" xfId="7" applyFont="1" applyFill="1" applyBorder="1" applyAlignment="1" applyProtection="1">
      <alignment horizontal="center" vertical="center" wrapText="1"/>
    </xf>
    <xf numFmtId="0" fontId="87" fillId="9" borderId="128" xfId="6" applyFont="1" applyFill="1" applyBorder="1" applyAlignment="1">
      <alignment horizontal="center" vertical="center" wrapText="1"/>
    </xf>
    <xf numFmtId="0" fontId="0" fillId="0" borderId="0" xfId="6" applyFont="1"/>
    <xf numFmtId="0" fontId="34" fillId="0" borderId="49" xfId="6" applyFont="1" applyBorder="1" applyAlignment="1">
      <alignment horizontal="left" vertical="center"/>
    </xf>
    <xf numFmtId="168" fontId="44" fillId="0" borderId="126" xfId="6" applyNumberFormat="1" applyFont="1" applyBorder="1" applyAlignment="1">
      <alignment horizontal="right" vertical="center" wrapText="1"/>
    </xf>
    <xf numFmtId="168" fontId="3" fillId="0" borderId="59" xfId="6" applyNumberFormat="1" applyBorder="1" applyAlignment="1">
      <alignment horizontal="right"/>
    </xf>
    <xf numFmtId="168" fontId="3" fillId="0" borderId="49" xfId="6" applyNumberFormat="1" applyBorder="1" applyAlignment="1">
      <alignment horizontal="right"/>
    </xf>
    <xf numFmtId="168" fontId="3" fillId="0" borderId="126" xfId="6" applyNumberFormat="1" applyBorder="1" applyAlignment="1">
      <alignment horizontal="right"/>
    </xf>
    <xf numFmtId="9" fontId="3" fillId="0" borderId="68" xfId="5" applyFont="1" applyFill="1" applyBorder="1" applyAlignment="1" applyProtection="1">
      <alignment horizontal="center"/>
    </xf>
    <xf numFmtId="168" fontId="44" fillId="0" borderId="59" xfId="6" applyNumberFormat="1" applyFont="1" applyBorder="1" applyAlignment="1">
      <alignment horizontal="right"/>
    </xf>
    <xf numFmtId="168" fontId="3" fillId="0" borderId="0" xfId="6" applyNumberFormat="1"/>
    <xf numFmtId="0" fontId="34" fillId="0" borderId="15" xfId="6" applyFont="1" applyBorder="1" applyAlignment="1">
      <alignment horizontal="left" vertical="center"/>
    </xf>
    <xf numFmtId="168" fontId="44" fillId="0" borderId="98" xfId="6" applyNumberFormat="1" applyFont="1" applyBorder="1" applyAlignment="1">
      <alignment horizontal="right" vertical="center" wrapText="1"/>
    </xf>
    <xf numFmtId="168" fontId="3" fillId="0" borderId="63" xfId="6" applyNumberFormat="1" applyBorder="1" applyAlignment="1">
      <alignment horizontal="right"/>
    </xf>
    <xf numFmtId="168" fontId="3" fillId="0" borderId="15" xfId="6" applyNumberFormat="1" applyBorder="1" applyAlignment="1">
      <alignment horizontal="right"/>
    </xf>
    <xf numFmtId="168" fontId="3" fillId="0" borderId="98" xfId="6" applyNumberFormat="1" applyBorder="1" applyAlignment="1">
      <alignment horizontal="right"/>
    </xf>
    <xf numFmtId="9" fontId="3" fillId="0" borderId="132" xfId="5" applyFont="1" applyFill="1" applyBorder="1" applyAlignment="1" applyProtection="1">
      <alignment horizontal="center"/>
    </xf>
    <xf numFmtId="168" fontId="44" fillId="0" borderId="63" xfId="6" applyNumberFormat="1" applyFont="1" applyBorder="1" applyAlignment="1">
      <alignment horizontal="right"/>
    </xf>
    <xf numFmtId="0" fontId="42" fillId="0" borderId="0" xfId="6" applyFont="1"/>
    <xf numFmtId="0" fontId="44" fillId="0" borderId="0" xfId="6" applyFont="1" applyAlignment="1">
      <alignment vertical="center"/>
    </xf>
    <xf numFmtId="0" fontId="44" fillId="0" borderId="0" xfId="6" applyFont="1" applyAlignment="1">
      <alignment horizontal="left" vertical="center"/>
    </xf>
    <xf numFmtId="0" fontId="44" fillId="0" borderId="0" xfId="6" applyFont="1" applyAlignment="1">
      <alignment vertical="center" wrapText="1"/>
    </xf>
    <xf numFmtId="6" fontId="44" fillId="0" borderId="0" xfId="6" applyNumberFormat="1" applyFont="1" applyAlignment="1">
      <alignment horizontal="right" vertical="center" wrapText="1"/>
    </xf>
    <xf numFmtId="0" fontId="44" fillId="0" borderId="0" xfId="6" applyFont="1" applyAlignment="1">
      <alignment horizontal="left" vertical="center" wrapText="1"/>
    </xf>
    <xf numFmtId="0" fontId="85" fillId="0" borderId="0" xfId="6" applyFont="1" applyAlignment="1">
      <alignment horizontal="center" vertical="center" wrapText="1"/>
    </xf>
    <xf numFmtId="0" fontId="34" fillId="0" borderId="125" xfId="6" applyFont="1" applyBorder="1" applyAlignment="1">
      <alignment horizontal="left" vertical="center"/>
    </xf>
    <xf numFmtId="168" fontId="44" fillId="0" borderId="127" xfId="6" applyNumberFormat="1" applyFont="1" applyBorder="1" applyAlignment="1">
      <alignment horizontal="right" vertical="center" wrapText="1"/>
    </xf>
    <xf numFmtId="168" fontId="3" fillId="0" borderId="128" xfId="6" applyNumberFormat="1" applyBorder="1" applyAlignment="1">
      <alignment horizontal="right"/>
    </xf>
    <xf numFmtId="168" fontId="3" fillId="0" borderId="125" xfId="6" applyNumberFormat="1" applyBorder="1" applyAlignment="1">
      <alignment horizontal="right"/>
    </xf>
    <xf numFmtId="168" fontId="3" fillId="0" borderId="127" xfId="6" applyNumberFormat="1" applyBorder="1" applyAlignment="1">
      <alignment horizontal="right"/>
    </xf>
    <xf numFmtId="9" fontId="3" fillId="0" borderId="133" xfId="5" applyFont="1" applyFill="1" applyBorder="1" applyAlignment="1" applyProtection="1">
      <alignment horizontal="center"/>
    </xf>
    <xf numFmtId="168" fontId="44" fillId="0" borderId="128" xfId="6" applyNumberFormat="1" applyFont="1" applyBorder="1" applyAlignment="1">
      <alignment horizontal="right"/>
    </xf>
    <xf numFmtId="0" fontId="87" fillId="9" borderId="49" xfId="6" applyFont="1" applyFill="1" applyBorder="1" applyAlignment="1">
      <alignment vertical="center" wrapText="1"/>
    </xf>
    <xf numFmtId="168" fontId="87" fillId="9" borderId="126" xfId="6" applyNumberFormat="1" applyFont="1" applyFill="1" applyBorder="1" applyAlignment="1">
      <alignment horizontal="right" vertical="center" wrapText="1"/>
    </xf>
    <xf numFmtId="168" fontId="93" fillId="9" borderId="59" xfId="6" applyNumberFormat="1" applyFont="1" applyFill="1" applyBorder="1" applyAlignment="1">
      <alignment horizontal="right" vertical="center"/>
    </xf>
    <xf numFmtId="168" fontId="93" fillId="9" borderId="49" xfId="6" applyNumberFormat="1" applyFont="1" applyFill="1" applyBorder="1" applyAlignment="1">
      <alignment horizontal="right" vertical="center"/>
    </xf>
    <xf numFmtId="168" fontId="93" fillId="9" borderId="126" xfId="6" applyNumberFormat="1" applyFont="1" applyFill="1" applyBorder="1" applyAlignment="1">
      <alignment horizontal="right" vertical="center"/>
    </xf>
    <xf numFmtId="9" fontId="93" fillId="9" borderId="68" xfId="5" applyFont="1" applyFill="1" applyBorder="1" applyAlignment="1" applyProtection="1">
      <alignment horizontal="center" vertical="center"/>
    </xf>
    <xf numFmtId="168" fontId="94" fillId="9" borderId="59" xfId="6" applyNumberFormat="1" applyFont="1" applyFill="1" applyBorder="1" applyAlignment="1">
      <alignment horizontal="right" vertical="center"/>
    </xf>
    <xf numFmtId="0" fontId="43" fillId="0" borderId="0" xfId="6" applyFont="1" applyAlignment="1">
      <alignment vertical="center" wrapText="1"/>
    </xf>
    <xf numFmtId="168" fontId="43" fillId="0" borderId="0" xfId="6" applyNumberFormat="1" applyFont="1" applyAlignment="1">
      <alignment horizontal="right" vertical="center" wrapText="1"/>
    </xf>
    <xf numFmtId="168" fontId="3" fillId="0" borderId="0" xfId="6" applyNumberFormat="1" applyAlignment="1">
      <alignment horizontal="center" vertical="center"/>
    </xf>
    <xf numFmtId="168" fontId="44" fillId="0" borderId="0" xfId="6" applyNumberFormat="1" applyFont="1" applyAlignment="1">
      <alignment horizontal="center" vertical="center"/>
    </xf>
    <xf numFmtId="0" fontId="96" fillId="0" borderId="0" xfId="6" applyFont="1"/>
    <xf numFmtId="0" fontId="92" fillId="9" borderId="15" xfId="6" applyFont="1" applyFill="1" applyBorder="1" applyAlignment="1">
      <alignment horizontal="center" vertical="center" wrapText="1"/>
    </xf>
    <xf numFmtId="0" fontId="92" fillId="9" borderId="129" xfId="6" applyFont="1" applyFill="1" applyBorder="1" applyAlignment="1">
      <alignment horizontal="center" vertical="center" wrapText="1"/>
    </xf>
    <xf numFmtId="0" fontId="92" fillId="9" borderId="53" xfId="6" applyFont="1" applyFill="1" applyBorder="1" applyAlignment="1">
      <alignment horizontal="center" vertical="center" wrapText="1"/>
    </xf>
    <xf numFmtId="0" fontId="92" fillId="9" borderId="64" xfId="6" applyFont="1" applyFill="1" applyBorder="1" applyAlignment="1">
      <alignment horizontal="center" vertical="center" wrapText="1"/>
    </xf>
    <xf numFmtId="0" fontId="92" fillId="9" borderId="156" xfId="6" applyFont="1" applyFill="1" applyBorder="1" applyAlignment="1">
      <alignment horizontal="center" vertical="center" wrapText="1"/>
    </xf>
    <xf numFmtId="0" fontId="87" fillId="9" borderId="53" xfId="6" applyFont="1" applyFill="1" applyBorder="1" applyAlignment="1">
      <alignment horizontal="center" vertical="center" wrapText="1"/>
    </xf>
    <xf numFmtId="0" fontId="9" fillId="0" borderId="0" xfId="6" applyFont="1" applyAlignment="1">
      <alignment horizontal="left" vertical="top" wrapText="1"/>
    </xf>
    <xf numFmtId="0" fontId="38" fillId="0" borderId="0" xfId="6" applyFont="1" applyAlignment="1">
      <alignment wrapText="1"/>
    </xf>
    <xf numFmtId="6" fontId="38" fillId="0" borderId="0" xfId="6" applyNumberFormat="1" applyFont="1" applyAlignment="1">
      <alignment horizontal="right" wrapText="1"/>
    </xf>
    <xf numFmtId="0" fontId="34" fillId="0" borderId="15" xfId="6" applyFont="1" applyBorder="1"/>
    <xf numFmtId="44" fontId="44" fillId="0" borderId="98" xfId="4" applyFont="1" applyFill="1" applyBorder="1" applyProtection="1"/>
    <xf numFmtId="44" fontId="44" fillId="0" borderId="63" xfId="6" applyNumberFormat="1" applyFont="1" applyBorder="1" applyAlignment="1">
      <alignment horizontal="right"/>
    </xf>
    <xf numFmtId="0" fontId="3" fillId="0" borderId="0" xfId="6" applyAlignment="1">
      <alignment horizontal="center"/>
    </xf>
    <xf numFmtId="0" fontId="17" fillId="0" borderId="0" xfId="6" applyFont="1" applyAlignment="1">
      <alignment horizontal="center" wrapText="1"/>
    </xf>
    <xf numFmtId="0" fontId="86" fillId="0" borderId="0" xfId="6" applyFont="1" applyAlignment="1">
      <alignment wrapText="1"/>
    </xf>
    <xf numFmtId="0" fontId="0" fillId="0" borderId="112" xfId="0" applyNumberFormat="1" applyFont="1" applyBorder="1" applyAlignment="1" applyProtection="1">
      <alignment horizontal="left" vertical="center" wrapText="1"/>
    </xf>
    <xf numFmtId="0" fontId="0" fillId="0" borderId="3" xfId="0" applyNumberFormat="1" applyFont="1" applyBorder="1" applyAlignment="1" applyProtection="1">
      <alignment horizontal="left" vertical="center" wrapText="1"/>
    </xf>
    <xf numFmtId="44" fontId="0" fillId="0" borderId="8" xfId="0" applyNumberFormat="1" applyFont="1" applyBorder="1" applyAlignment="1" applyProtection="1">
      <alignment horizontal="left" vertical="center"/>
    </xf>
    <xf numFmtId="0" fontId="0" fillId="0" borderId="48" xfId="0" applyNumberFormat="1" applyFont="1" applyBorder="1" applyAlignment="1" applyProtection="1">
      <alignment horizontal="left" vertical="center" wrapText="1"/>
    </xf>
    <xf numFmtId="0" fontId="71" fillId="11" borderId="205" xfId="0" applyNumberFormat="1" applyFont="1" applyFill="1" applyBorder="1" applyAlignment="1" applyProtection="1">
      <alignment wrapText="1"/>
    </xf>
    <xf numFmtId="0" fontId="71" fillId="11" borderId="182" xfId="0" applyNumberFormat="1" applyFont="1" applyFill="1" applyBorder="1" applyAlignment="1" applyProtection="1">
      <alignment wrapText="1"/>
    </xf>
    <xf numFmtId="1" fontId="38" fillId="11" borderId="182" xfId="0" applyNumberFormat="1" applyFont="1" applyFill="1" applyBorder="1" applyAlignment="1" applyProtection="1">
      <alignment horizontal="right" wrapText="1"/>
    </xf>
    <xf numFmtId="1" fontId="38" fillId="11" borderId="188" xfId="4" applyNumberFormat="1" applyFont="1" applyFill="1" applyBorder="1" applyAlignment="1" applyProtection="1">
      <alignment wrapText="1"/>
    </xf>
    <xf numFmtId="2" fontId="38" fillId="11" borderId="65" xfId="5" applyNumberFormat="1" applyFont="1" applyFill="1" applyBorder="1" applyAlignment="1" applyProtection="1">
      <alignment wrapText="1"/>
    </xf>
    <xf numFmtId="0" fontId="71" fillId="11" borderId="207" xfId="0" applyNumberFormat="1" applyFont="1" applyFill="1" applyBorder="1" applyAlignment="1" applyProtection="1">
      <alignment wrapText="1"/>
    </xf>
    <xf numFmtId="0" fontId="71" fillId="11" borderId="184" xfId="0" applyNumberFormat="1" applyFont="1" applyFill="1" applyBorder="1" applyAlignment="1" applyProtection="1">
      <alignment wrapText="1"/>
    </xf>
    <xf numFmtId="1" fontId="38" fillId="11" borderId="184" xfId="0" applyNumberFormat="1" applyFont="1" applyFill="1" applyBorder="1" applyAlignment="1" applyProtection="1">
      <alignment horizontal="right" wrapText="1"/>
    </xf>
    <xf numFmtId="1" fontId="38" fillId="11" borderId="43" xfId="4" applyNumberFormat="1" applyFont="1" applyFill="1" applyBorder="1" applyAlignment="1" applyProtection="1">
      <alignment wrapText="1"/>
    </xf>
    <xf numFmtId="2" fontId="38" fillId="11" borderId="66" xfId="5" applyNumberFormat="1" applyFont="1" applyFill="1" applyBorder="1" applyAlignment="1" applyProtection="1">
      <alignment wrapText="1"/>
    </xf>
    <xf numFmtId="0" fontId="98" fillId="0" borderId="0" xfId="10" applyFont="1" applyAlignment="1">
      <alignment wrapText="1"/>
    </xf>
    <xf numFmtId="0" fontId="108" fillId="16" borderId="136" xfId="9" applyFont="1" applyFill="1" applyBorder="1" applyAlignment="1" applyProtection="1">
      <alignment vertical="center"/>
    </xf>
    <xf numFmtId="0" fontId="109" fillId="16" borderId="137" xfId="9" applyFont="1" applyFill="1" applyBorder="1" applyAlignment="1" applyProtection="1">
      <alignment vertical="center"/>
    </xf>
    <xf numFmtId="0" fontId="100" fillId="16" borderId="138" xfId="9" applyFont="1" applyFill="1" applyBorder="1" applyAlignment="1" applyProtection="1">
      <alignment vertical="center"/>
    </xf>
    <xf numFmtId="0" fontId="100" fillId="16" borderId="138" xfId="9" applyFont="1" applyFill="1" applyBorder="1" applyAlignment="1" applyProtection="1">
      <alignment horizontal="center" vertical="center"/>
    </xf>
    <xf numFmtId="0" fontId="98" fillId="16" borderId="139" xfId="11" applyFont="1" applyFill="1" applyBorder="1"/>
    <xf numFmtId="0" fontId="98" fillId="0" borderId="0" xfId="11" applyFont="1"/>
    <xf numFmtId="0" fontId="110" fillId="16" borderId="115" xfId="9" applyFont="1" applyFill="1" applyBorder="1" applyAlignment="1" applyProtection="1">
      <alignment vertical="center"/>
    </xf>
    <xf numFmtId="0" fontId="109" fillId="16" borderId="0" xfId="9" applyFont="1" applyFill="1" applyBorder="1" applyAlignment="1" applyProtection="1">
      <alignment vertical="center"/>
    </xf>
    <xf numFmtId="0" fontId="100" fillId="16" borderId="0" xfId="9" applyFont="1" applyFill="1" applyBorder="1" applyAlignment="1" applyProtection="1">
      <alignment vertical="center"/>
    </xf>
    <xf numFmtId="0" fontId="100" fillId="16" borderId="0" xfId="9" applyFont="1" applyFill="1" applyBorder="1" applyAlignment="1" applyProtection="1">
      <alignment horizontal="center" vertical="center"/>
    </xf>
    <xf numFmtId="0" fontId="99" fillId="16" borderId="0" xfId="8" applyFont="1" applyFill="1" applyBorder="1" applyAlignment="1" applyProtection="1">
      <alignment vertical="center"/>
    </xf>
    <xf numFmtId="0" fontId="98" fillId="16" borderId="116" xfId="11" applyFont="1" applyFill="1" applyBorder="1" applyAlignment="1">
      <alignment vertical="center"/>
    </xf>
    <xf numFmtId="0" fontId="98" fillId="0" borderId="0" xfId="11" applyFont="1" applyAlignment="1">
      <alignment vertical="center"/>
    </xf>
    <xf numFmtId="0" fontId="110" fillId="16" borderId="0" xfId="9" applyFont="1" applyFill="1" applyBorder="1" applyAlignment="1" applyProtection="1">
      <alignment vertical="center"/>
    </xf>
    <xf numFmtId="0" fontId="100" fillId="18" borderId="0" xfId="9" applyFont="1" applyFill="1" applyBorder="1" applyAlignment="1" applyProtection="1">
      <alignment horizontal="center" vertical="center"/>
    </xf>
    <xf numFmtId="0" fontId="114" fillId="16" borderId="117" xfId="9" applyFont="1" applyFill="1" applyBorder="1" applyAlignment="1" applyProtection="1">
      <alignment vertical="center"/>
    </xf>
    <xf numFmtId="0" fontId="109" fillId="16" borderId="118" xfId="9" applyFont="1" applyFill="1" applyBorder="1" applyAlignment="1" applyProtection="1">
      <alignment vertical="center"/>
    </xf>
    <xf numFmtId="0" fontId="100" fillId="16" borderId="118" xfId="9" applyFont="1" applyFill="1" applyBorder="1" applyAlignment="1" applyProtection="1">
      <alignment vertical="center"/>
    </xf>
    <xf numFmtId="0" fontId="100" fillId="16" borderId="118" xfId="9" applyFont="1" applyFill="1" applyBorder="1" applyAlignment="1" applyProtection="1">
      <alignment horizontal="center" vertical="center"/>
    </xf>
    <xf numFmtId="0" fontId="99" fillId="16" borderId="118" xfId="8" applyFont="1" applyFill="1" applyBorder="1" applyAlignment="1" applyProtection="1">
      <alignment vertical="center"/>
    </xf>
    <xf numFmtId="0" fontId="98" fillId="16" borderId="119" xfId="11" applyFont="1" applyFill="1" applyBorder="1" applyAlignment="1">
      <alignment vertical="center"/>
    </xf>
    <xf numFmtId="0" fontId="100" fillId="0" borderId="0" xfId="9" applyFont="1" applyFill="1" applyBorder="1" applyAlignment="1" applyProtection="1">
      <alignment vertical="center"/>
    </xf>
    <xf numFmtId="0" fontId="100" fillId="0" borderId="0" xfId="9" applyFont="1" applyFill="1" applyBorder="1" applyAlignment="1" applyProtection="1">
      <alignment horizontal="center" vertical="center"/>
    </xf>
    <xf numFmtId="0" fontId="42" fillId="0" borderId="0" xfId="11" applyFont="1"/>
    <xf numFmtId="170" fontId="100" fillId="0" borderId="0" xfId="9" applyNumberFormat="1" applyFont="1" applyFill="1" applyBorder="1" applyAlignment="1" applyProtection="1">
      <alignment vertical="center"/>
    </xf>
    <xf numFmtId="3" fontId="102" fillId="9" borderId="157" xfId="9" applyNumberFormat="1" applyFont="1" applyFill="1" applyBorder="1" applyAlignment="1" applyProtection="1">
      <alignment horizontal="center" vertical="center" wrapText="1"/>
    </xf>
    <xf numFmtId="3" fontId="102" fillId="9" borderId="158" xfId="9" applyNumberFormat="1" applyFont="1" applyFill="1" applyBorder="1" applyAlignment="1" applyProtection="1">
      <alignment horizontal="center" vertical="center" wrapText="1"/>
    </xf>
    <xf numFmtId="0" fontId="102" fillId="9" borderId="145" xfId="10" applyFont="1" applyFill="1" applyBorder="1" applyAlignment="1">
      <alignment horizontal="center" vertical="center" wrapText="1"/>
    </xf>
    <xf numFmtId="3" fontId="102" fillId="9" borderId="159" xfId="9" applyNumberFormat="1" applyFont="1" applyFill="1" applyBorder="1" applyAlignment="1" applyProtection="1">
      <alignment horizontal="center" vertical="center" wrapText="1"/>
    </xf>
    <xf numFmtId="0" fontId="42" fillId="0" borderId="0" xfId="10" applyFont="1" applyAlignment="1">
      <alignment horizontal="center" wrapText="1"/>
    </xf>
    <xf numFmtId="3" fontId="52" fillId="11" borderId="160" xfId="12" applyNumberFormat="1" applyFont="1" applyFill="1" applyBorder="1" applyAlignment="1" applyProtection="1">
      <alignment horizontal="center" vertical="center" wrapText="1"/>
    </xf>
    <xf numFmtId="0" fontId="95" fillId="11" borderId="161" xfId="10" applyFont="1" applyFill="1" applyBorder="1" applyAlignment="1">
      <alignment horizontal="left" vertical="center" wrapText="1"/>
    </xf>
    <xf numFmtId="3" fontId="95" fillId="11" borderId="161" xfId="9" applyNumberFormat="1" applyFont="1" applyFill="1" applyBorder="1" applyAlignment="1" applyProtection="1">
      <alignment horizontal="center" vertical="center" wrapText="1"/>
    </xf>
    <xf numFmtId="1" fontId="95" fillId="11" borderId="161" xfId="9" applyNumberFormat="1" applyFont="1" applyFill="1" applyBorder="1" applyAlignment="1" applyProtection="1">
      <alignment horizontal="center" vertical="center" wrapText="1"/>
    </xf>
    <xf numFmtId="44" fontId="95" fillId="11" borderId="161" xfId="4" applyFont="1" applyFill="1" applyBorder="1" applyAlignment="1" applyProtection="1">
      <alignment horizontal="center" vertical="center" wrapText="1"/>
    </xf>
    <xf numFmtId="44" fontId="95" fillId="11" borderId="162" xfId="4" applyFont="1" applyFill="1" applyBorder="1" applyAlignment="1" applyProtection="1">
      <alignment horizontal="left" vertical="center" wrapText="1"/>
    </xf>
    <xf numFmtId="44" fontId="52" fillId="11" borderId="161" xfId="4" applyFont="1" applyFill="1" applyBorder="1" applyAlignment="1" applyProtection="1">
      <alignment horizontal="center" vertical="center" wrapText="1"/>
    </xf>
    <xf numFmtId="44" fontId="104" fillId="11" borderId="161" xfId="4" applyFont="1" applyFill="1" applyBorder="1" applyAlignment="1" applyProtection="1">
      <alignment horizontal="center" vertical="center" wrapText="1"/>
    </xf>
    <xf numFmtId="0" fontId="52" fillId="11" borderId="163" xfId="11" applyFont="1" applyFill="1" applyBorder="1" applyAlignment="1">
      <alignment horizontal="left" vertical="center" wrapText="1"/>
    </xf>
    <xf numFmtId="0" fontId="95" fillId="0" borderId="0" xfId="11" applyFont="1" applyAlignment="1">
      <alignment horizontal="left" vertical="center" wrapText="1"/>
    </xf>
    <xf numFmtId="3" fontId="52" fillId="11" borderId="164" xfId="12" applyNumberFormat="1" applyFont="1" applyFill="1" applyBorder="1" applyAlignment="1" applyProtection="1">
      <alignment horizontal="center" vertical="center" wrapText="1"/>
    </xf>
    <xf numFmtId="0" fontId="95" fillId="11" borderId="165" xfId="10" applyFont="1" applyFill="1" applyBorder="1" applyAlignment="1">
      <alignment horizontal="left" vertical="center" wrapText="1"/>
    </xf>
    <xf numFmtId="3" fontId="95" fillId="11" borderId="165" xfId="9" applyNumberFormat="1" applyFont="1" applyFill="1" applyBorder="1" applyAlignment="1" applyProtection="1">
      <alignment horizontal="center" vertical="center" wrapText="1"/>
    </xf>
    <xf numFmtId="1" fontId="95" fillId="11" borderId="165" xfId="9" applyNumberFormat="1" applyFont="1" applyFill="1" applyBorder="1" applyAlignment="1" applyProtection="1">
      <alignment horizontal="center" vertical="center" wrapText="1"/>
    </xf>
    <xf numFmtId="44" fontId="95" fillId="11" borderId="165" xfId="4" applyFont="1" applyFill="1" applyBorder="1" applyAlignment="1" applyProtection="1">
      <alignment horizontal="center" vertical="center" wrapText="1"/>
    </xf>
    <xf numFmtId="44" fontId="95" fillId="11" borderId="166" xfId="4" applyFont="1" applyFill="1" applyBorder="1" applyAlignment="1" applyProtection="1">
      <alignment horizontal="left" vertical="center" wrapText="1"/>
    </xf>
    <xf numFmtId="44" fontId="52" fillId="11" borderId="165" xfId="4" applyFont="1" applyFill="1" applyBorder="1" applyAlignment="1" applyProtection="1">
      <alignment horizontal="center" vertical="center" wrapText="1"/>
    </xf>
    <xf numFmtId="44" fontId="104" fillId="11" borderId="165" xfId="4" applyFont="1" applyFill="1" applyBorder="1" applyAlignment="1" applyProtection="1">
      <alignment horizontal="center" vertical="center" wrapText="1"/>
    </xf>
    <xf numFmtId="0" fontId="52" fillId="11" borderId="167" xfId="11" applyFont="1" applyFill="1" applyBorder="1" applyAlignment="1">
      <alignment horizontal="left" vertical="center" wrapText="1"/>
    </xf>
    <xf numFmtId="0" fontId="42" fillId="0" borderId="168" xfId="10" applyFont="1" applyBorder="1" applyAlignment="1">
      <alignment horizontal="center" vertical="center" wrapText="1"/>
    </xf>
    <xf numFmtId="44" fontId="95" fillId="0" borderId="165" xfId="4" applyFont="1" applyBorder="1" applyAlignment="1" applyProtection="1">
      <alignment wrapText="1"/>
    </xf>
    <xf numFmtId="44" fontId="95" fillId="0" borderId="166" xfId="4" applyFont="1" applyFill="1" applyBorder="1" applyAlignment="1" applyProtection="1">
      <alignment wrapText="1"/>
    </xf>
    <xf numFmtId="44" fontId="95" fillId="0" borderId="166" xfId="4" applyFont="1" applyBorder="1" applyAlignment="1" applyProtection="1">
      <alignment wrapText="1"/>
    </xf>
    <xf numFmtId="44" fontId="107" fillId="0" borderId="166" xfId="4" applyFont="1" applyBorder="1" applyAlignment="1" applyProtection="1">
      <alignment wrapText="1"/>
    </xf>
    <xf numFmtId="0" fontId="42" fillId="0" borderId="0" xfId="10" applyFont="1" applyAlignment="1">
      <alignment wrapText="1"/>
    </xf>
    <xf numFmtId="0" fontId="42" fillId="0" borderId="177" xfId="10" applyFont="1" applyBorder="1" applyAlignment="1">
      <alignment horizontal="center" vertical="center" wrapText="1"/>
    </xf>
    <xf numFmtId="44" fontId="95" fillId="0" borderId="179" xfId="4" applyFont="1" applyBorder="1" applyAlignment="1" applyProtection="1">
      <alignment wrapText="1"/>
    </xf>
    <xf numFmtId="44" fontId="95" fillId="0" borderId="178" xfId="4" applyFont="1" applyFill="1" applyBorder="1" applyAlignment="1" applyProtection="1">
      <alignment wrapText="1"/>
    </xf>
    <xf numFmtId="44" fontId="95" fillId="0" borderId="178" xfId="4" applyFont="1" applyBorder="1" applyAlignment="1" applyProtection="1">
      <alignment wrapText="1"/>
    </xf>
    <xf numFmtId="44" fontId="107" fillId="0" borderId="178" xfId="4" applyFont="1" applyBorder="1" applyAlignment="1" applyProtection="1">
      <alignment wrapText="1"/>
    </xf>
    <xf numFmtId="0" fontId="42" fillId="0" borderId="173" xfId="10" applyFont="1" applyBorder="1" applyAlignment="1">
      <alignment horizontal="center" vertical="center" wrapText="1"/>
    </xf>
    <xf numFmtId="44" fontId="95" fillId="0" borderId="175" xfId="4" applyFont="1" applyBorder="1" applyAlignment="1" applyProtection="1">
      <alignment wrapText="1"/>
    </xf>
    <xf numFmtId="44" fontId="95" fillId="0" borderId="174" xfId="4" applyFont="1" applyFill="1" applyBorder="1" applyAlignment="1" applyProtection="1">
      <alignment wrapText="1"/>
    </xf>
    <xf numFmtId="44" fontId="95" fillId="0" borderId="174" xfId="4" applyFont="1" applyBorder="1" applyAlignment="1" applyProtection="1">
      <alignment wrapText="1"/>
    </xf>
    <xf numFmtId="44" fontId="115" fillId="0" borderId="174" xfId="4" applyFont="1" applyBorder="1" applyAlignment="1" applyProtection="1">
      <alignment wrapText="1"/>
    </xf>
    <xf numFmtId="44" fontId="115" fillId="0" borderId="166" xfId="4" applyFont="1" applyBorder="1" applyAlignment="1" applyProtection="1">
      <alignment wrapText="1"/>
    </xf>
    <xf numFmtId="0" fontId="42" fillId="0" borderId="169" xfId="10" applyFont="1" applyBorder="1" applyAlignment="1">
      <alignment horizontal="center" vertical="center" wrapText="1"/>
    </xf>
    <xf numFmtId="44" fontId="95" fillId="0" borderId="171" xfId="4" applyFont="1" applyBorder="1" applyAlignment="1" applyProtection="1">
      <alignment wrapText="1"/>
    </xf>
    <xf numFmtId="44" fontId="95" fillId="0" borderId="170" xfId="4" applyFont="1" applyFill="1" applyBorder="1" applyAlignment="1" applyProtection="1">
      <alignment wrapText="1"/>
    </xf>
    <xf numFmtId="44" fontId="95" fillId="0" borderId="170" xfId="4" applyFont="1" applyBorder="1" applyAlignment="1" applyProtection="1">
      <alignment wrapText="1"/>
    </xf>
    <xf numFmtId="44" fontId="115" fillId="0" borderId="170" xfId="4" applyFont="1" applyBorder="1" applyAlignment="1" applyProtection="1">
      <alignment wrapText="1"/>
    </xf>
    <xf numFmtId="0" fontId="42" fillId="0" borderId="0" xfId="10" applyFont="1" applyAlignment="1">
      <alignment horizontal="center" vertical="center" wrapText="1"/>
    </xf>
    <xf numFmtId="44" fontId="41" fillId="0" borderId="144" xfId="10" applyNumberFormat="1" applyFont="1" applyBorder="1" applyAlignment="1">
      <alignment wrapText="1"/>
    </xf>
    <xf numFmtId="0" fontId="52" fillId="0" borderId="0" xfId="10" applyFont="1" applyAlignment="1">
      <alignment horizontal="center" wrapText="1"/>
    </xf>
    <xf numFmtId="0" fontId="106" fillId="4" borderId="167" xfId="10" applyFont="1" applyFill="1" applyBorder="1" applyAlignment="1" applyProtection="1">
      <alignment horizontal="center" wrapText="1"/>
      <protection locked="0"/>
    </xf>
    <xf numFmtId="0" fontId="106" fillId="4" borderId="180" xfId="10" applyFont="1" applyFill="1" applyBorder="1" applyAlignment="1" applyProtection="1">
      <alignment horizontal="center" wrapText="1"/>
      <protection locked="0"/>
    </xf>
    <xf numFmtId="0" fontId="95" fillId="4" borderId="176" xfId="10" applyFont="1" applyFill="1" applyBorder="1" applyAlignment="1" applyProtection="1">
      <alignment horizontal="center" wrapText="1"/>
      <protection locked="0"/>
    </xf>
    <xf numFmtId="0" fontId="95" fillId="4" borderId="167" xfId="10" applyFont="1" applyFill="1" applyBorder="1" applyAlignment="1" applyProtection="1">
      <alignment horizontal="center" wrapText="1"/>
      <protection locked="0"/>
    </xf>
    <xf numFmtId="0" fontId="95" fillId="4" borderId="172" xfId="10" applyFont="1" applyFill="1" applyBorder="1" applyAlignment="1" applyProtection="1">
      <alignment horizontal="center" wrapText="1"/>
      <protection locked="0"/>
    </xf>
    <xf numFmtId="44" fontId="95" fillId="4" borderId="166" xfId="4" applyFont="1" applyFill="1" applyBorder="1" applyAlignment="1" applyProtection="1">
      <alignment wrapText="1"/>
      <protection locked="0"/>
    </xf>
    <xf numFmtId="44" fontId="95" fillId="4" borderId="178" xfId="4" applyFont="1" applyFill="1" applyBorder="1" applyAlignment="1" applyProtection="1">
      <alignment wrapText="1"/>
      <protection locked="0"/>
    </xf>
    <xf numFmtId="44" fontId="95" fillId="4" borderId="174" xfId="4" applyFont="1" applyFill="1" applyBorder="1" applyAlignment="1" applyProtection="1">
      <alignment wrapText="1"/>
      <protection locked="0"/>
    </xf>
    <xf numFmtId="44" fontId="95" fillId="4" borderId="170" xfId="4" applyFont="1" applyFill="1" applyBorder="1" applyAlignment="1" applyProtection="1">
      <alignment wrapText="1"/>
      <protection locked="0"/>
    </xf>
    <xf numFmtId="44" fontId="42" fillId="4" borderId="166" xfId="4" applyFont="1" applyFill="1" applyBorder="1" applyAlignment="1" applyProtection="1">
      <alignment wrapText="1"/>
      <protection locked="0"/>
    </xf>
    <xf numFmtId="44" fontId="42" fillId="4" borderId="178" xfId="4" applyFont="1" applyFill="1" applyBorder="1" applyAlignment="1" applyProtection="1">
      <alignment wrapText="1"/>
      <protection locked="0"/>
    </xf>
    <xf numFmtId="44" fontId="9" fillId="4" borderId="174" xfId="4" applyFont="1" applyFill="1" applyBorder="1" applyAlignment="1" applyProtection="1">
      <alignment wrapText="1"/>
      <protection locked="0"/>
    </xf>
    <xf numFmtId="44" fontId="9" fillId="4" borderId="166" xfId="4" applyFont="1" applyFill="1" applyBorder="1" applyAlignment="1" applyProtection="1">
      <alignment wrapText="1"/>
      <protection locked="0"/>
    </xf>
    <xf numFmtId="44" fontId="9" fillId="4" borderId="170" xfId="4" applyFont="1" applyFill="1" applyBorder="1" applyAlignment="1" applyProtection="1">
      <alignment wrapText="1"/>
      <protection locked="0"/>
    </xf>
    <xf numFmtId="0" fontId="106" fillId="4" borderId="166" xfId="10" applyFont="1" applyFill="1" applyBorder="1" applyAlignment="1" applyProtection="1">
      <alignment wrapText="1"/>
      <protection locked="0"/>
    </xf>
    <xf numFmtId="0" fontId="95" fillId="4" borderId="166" xfId="10" applyFont="1" applyFill="1" applyBorder="1" applyAlignment="1" applyProtection="1">
      <alignment wrapText="1"/>
      <protection locked="0"/>
    </xf>
    <xf numFmtId="0" fontId="95" fillId="4" borderId="166" xfId="10" applyFont="1" applyFill="1" applyBorder="1" applyAlignment="1" applyProtection="1">
      <alignment horizontal="center" wrapText="1"/>
      <protection locked="0"/>
    </xf>
    <xf numFmtId="0" fontId="106" fillId="4" borderId="178" xfId="10" applyFont="1" applyFill="1" applyBorder="1" applyAlignment="1" applyProtection="1">
      <alignment wrapText="1"/>
      <protection locked="0"/>
    </xf>
    <xf numFmtId="0" fontId="95" fillId="4" borderId="178" xfId="10" applyFont="1" applyFill="1" applyBorder="1" applyAlignment="1" applyProtection="1">
      <alignment wrapText="1"/>
      <protection locked="0"/>
    </xf>
    <xf numFmtId="0" fontId="95" fillId="4" borderId="178" xfId="10" applyFont="1" applyFill="1" applyBorder="1" applyAlignment="1" applyProtection="1">
      <alignment horizontal="center" wrapText="1"/>
      <protection locked="0"/>
    </xf>
    <xf numFmtId="0" fontId="95" fillId="4" borderId="174" xfId="10" applyFont="1" applyFill="1" applyBorder="1" applyAlignment="1" applyProtection="1">
      <alignment wrapText="1"/>
      <protection locked="0"/>
    </xf>
    <xf numFmtId="0" fontId="95" fillId="4" borderId="174" xfId="10" applyFont="1" applyFill="1" applyBorder="1" applyAlignment="1" applyProtection="1">
      <alignment horizontal="center" wrapText="1"/>
      <protection locked="0"/>
    </xf>
    <xf numFmtId="0" fontId="95" fillId="4" borderId="170" xfId="10" applyFont="1" applyFill="1" applyBorder="1" applyAlignment="1" applyProtection="1">
      <alignment wrapText="1"/>
      <protection locked="0"/>
    </xf>
    <xf numFmtId="0" fontId="95" fillId="4" borderId="170" xfId="10" applyFont="1" applyFill="1" applyBorder="1" applyAlignment="1" applyProtection="1">
      <alignment horizontal="center" wrapText="1"/>
      <protection locked="0"/>
    </xf>
    <xf numFmtId="3" fontId="0" fillId="0" borderId="0" xfId="0" applyProtection="1"/>
    <xf numFmtId="0" fontId="21" fillId="9" borderId="146" xfId="6" applyFont="1" applyFill="1" applyBorder="1" applyAlignment="1">
      <alignment horizontal="center" vertical="center" wrapText="1"/>
    </xf>
    <xf numFmtId="0" fontId="21" fillId="9" borderId="15" xfId="6" applyFont="1" applyFill="1" applyBorder="1" applyAlignment="1">
      <alignment horizontal="center" vertical="center" wrapText="1"/>
    </xf>
    <xf numFmtId="0" fontId="21" fillId="9" borderId="147" xfId="6" applyFont="1" applyFill="1" applyBorder="1" applyAlignment="1">
      <alignment horizontal="center" vertical="center" wrapText="1"/>
    </xf>
    <xf numFmtId="0" fontId="0" fillId="11" borderId="146" xfId="6" applyFont="1" applyFill="1" applyBorder="1" applyAlignment="1">
      <alignment horizontal="center" vertical="center" wrapText="1"/>
    </xf>
    <xf numFmtId="0" fontId="3" fillId="11" borderId="15" xfId="6" applyFill="1" applyBorder="1" applyAlignment="1">
      <alignment horizontal="center" vertical="center" wrapText="1"/>
    </xf>
    <xf numFmtId="44" fontId="3" fillId="11" borderId="15" xfId="4" applyFont="1" applyFill="1" applyBorder="1" applyAlignment="1" applyProtection="1">
      <alignment horizontal="center" vertical="center" wrapText="1"/>
    </xf>
    <xf numFmtId="44" fontId="3" fillId="11" borderId="15" xfId="6" applyNumberFormat="1" applyFill="1" applyBorder="1" applyAlignment="1">
      <alignment horizontal="center" vertical="center" wrapText="1"/>
    </xf>
    <xf numFmtId="0" fontId="3" fillId="11" borderId="147" xfId="6" applyFill="1" applyBorder="1" applyAlignment="1">
      <alignment horizontal="left" vertical="center" wrapText="1"/>
    </xf>
    <xf numFmtId="44" fontId="77" fillId="10" borderId="15" xfId="4" applyFont="1" applyFill="1" applyBorder="1" applyAlignment="1" applyProtection="1">
      <alignment horizontal="center" vertical="center"/>
    </xf>
    <xf numFmtId="44" fontId="77" fillId="10" borderId="143" xfId="4" applyFont="1" applyFill="1" applyBorder="1" applyAlignment="1" applyProtection="1">
      <alignment horizontal="center" vertical="center"/>
    </xf>
    <xf numFmtId="44" fontId="77" fillId="10" borderId="49" xfId="4" applyFont="1" applyFill="1" applyBorder="1" applyAlignment="1" applyProtection="1">
      <alignment horizontal="center" vertical="center"/>
    </xf>
    <xf numFmtId="0" fontId="43" fillId="9" borderId="153" xfId="6" applyFont="1" applyFill="1" applyBorder="1" applyAlignment="1">
      <alignment horizontal="center"/>
    </xf>
    <xf numFmtId="44" fontId="43" fillId="10" borderId="154" xfId="4" applyFont="1" applyFill="1" applyBorder="1" applyAlignment="1" applyProtection="1">
      <alignment horizontal="center" vertical="center"/>
    </xf>
    <xf numFmtId="0" fontId="43" fillId="9" borderId="155" xfId="6" applyFont="1" applyFill="1" applyBorder="1"/>
    <xf numFmtId="3" fontId="122" fillId="0" borderId="0" xfId="0" applyFont="1" applyProtection="1"/>
    <xf numFmtId="0" fontId="113" fillId="4" borderId="152" xfId="7" applyFont="1" applyFill="1" applyBorder="1" applyProtection="1">
      <protection locked="0"/>
    </xf>
    <xf numFmtId="44" fontId="0" fillId="0" borderId="224" xfId="0" applyNumberFormat="1" applyFont="1" applyBorder="1" applyProtection="1"/>
    <xf numFmtId="3" fontId="0" fillId="0" borderId="224" xfId="0" applyFont="1" applyBorder="1" applyAlignment="1" applyProtection="1">
      <alignment horizontal="left" vertical="top"/>
    </xf>
    <xf numFmtId="0" fontId="9" fillId="0" borderId="0" xfId="0" applyNumberFormat="1" applyFont="1" applyBorder="1" applyAlignment="1" applyProtection="1">
      <alignment vertical="top"/>
    </xf>
    <xf numFmtId="0" fontId="0" fillId="0" borderId="0" xfId="0" applyNumberFormat="1" applyFont="1" applyBorder="1" applyAlignment="1" applyProtection="1">
      <alignment vertical="top"/>
    </xf>
    <xf numFmtId="3" fontId="0" fillId="0" borderId="0" xfId="0" applyProtection="1">
      <protection locked="0"/>
    </xf>
    <xf numFmtId="44" fontId="0" fillId="0" borderId="101" xfId="4" applyFont="1" applyFill="1" applyBorder="1" applyProtection="1"/>
    <xf numFmtId="0" fontId="0" fillId="0" borderId="0" xfId="0" applyNumberFormat="1" applyProtection="1"/>
    <xf numFmtId="3" fontId="0" fillId="14" borderId="0" xfId="0" applyFill="1" applyProtection="1"/>
    <xf numFmtId="3" fontId="0" fillId="15" borderId="0" xfId="0" applyFill="1" applyProtection="1"/>
    <xf numFmtId="44" fontId="0" fillId="0" borderId="0" xfId="4" applyFont="1" applyProtection="1"/>
    <xf numFmtId="9" fontId="0" fillId="0" borderId="0" xfId="5" applyFont="1" applyProtection="1"/>
    <xf numFmtId="3" fontId="0" fillId="0" borderId="0" xfId="0" applyAlignment="1" applyProtection="1">
      <alignment horizontal="right"/>
    </xf>
    <xf numFmtId="171" fontId="0" fillId="0" borderId="0" xfId="5" applyNumberFormat="1" applyFont="1" applyProtection="1"/>
    <xf numFmtId="10" fontId="0" fillId="0" borderId="0" xfId="5" applyNumberFormat="1" applyFont="1" applyProtection="1"/>
    <xf numFmtId="3" fontId="0" fillId="0" borderId="0" xfId="0" applyAlignment="1" applyProtection="1">
      <alignment horizontal="center"/>
    </xf>
    <xf numFmtId="3" fontId="96" fillId="0" borderId="0" xfId="0" applyFont="1" applyAlignment="1" applyProtection="1">
      <alignment horizontal="right"/>
    </xf>
    <xf numFmtId="172" fontId="0" fillId="0" borderId="250" xfId="5" applyNumberFormat="1" applyFont="1" applyBorder="1" applyProtection="1"/>
    <xf numFmtId="3" fontId="122" fillId="0" borderId="0" xfId="0" applyFont="1" applyAlignment="1" applyProtection="1">
      <alignment horizontal="right"/>
    </xf>
    <xf numFmtId="3" fontId="135" fillId="0" borderId="0" xfId="0" applyFont="1" applyProtection="1"/>
    <xf numFmtId="3" fontId="0" fillId="9" borderId="0" xfId="0" applyFill="1" applyProtection="1"/>
    <xf numFmtId="3" fontId="0" fillId="0" borderId="15" xfId="0" applyBorder="1" applyProtection="1"/>
    <xf numFmtId="3" fontId="38" fillId="0" borderId="0" xfId="0" applyFont="1" applyProtection="1"/>
    <xf numFmtId="3" fontId="0" fillId="12" borderId="0" xfId="0" applyFill="1" applyProtection="1"/>
    <xf numFmtId="3" fontId="17" fillId="0" borderId="0" xfId="0" applyFont="1" applyAlignment="1" applyProtection="1">
      <alignment horizontal="right"/>
    </xf>
    <xf numFmtId="172" fontId="0" fillId="0" borderId="251" xfId="5" applyNumberFormat="1" applyFont="1" applyBorder="1" applyProtection="1"/>
    <xf numFmtId="3" fontId="136" fillId="0" borderId="0" xfId="0" applyFont="1" applyAlignment="1" applyProtection="1">
      <alignment horizontal="right"/>
    </xf>
    <xf numFmtId="3" fontId="143" fillId="0" borderId="0" xfId="0" applyFont="1" applyProtection="1"/>
    <xf numFmtId="3" fontId="144" fillId="2" borderId="0" xfId="0" applyFont="1" applyFill="1" applyProtection="1"/>
    <xf numFmtId="3" fontId="143" fillId="2" borderId="0" xfId="0" applyFont="1" applyFill="1" applyAlignment="1" applyProtection="1">
      <alignment vertical="center"/>
    </xf>
    <xf numFmtId="44" fontId="22" fillId="2" borderId="0" xfId="4" applyFont="1" applyFill="1" applyAlignment="1" applyProtection="1">
      <alignment vertical="center"/>
    </xf>
    <xf numFmtId="3" fontId="0" fillId="0" borderId="0" xfId="0" applyAlignment="1">
      <alignment horizontal="center" wrapText="1"/>
    </xf>
    <xf numFmtId="3" fontId="6" fillId="2" borderId="0" xfId="0" applyFont="1" applyFill="1" applyProtection="1"/>
    <xf numFmtId="3" fontId="144" fillId="2" borderId="0" xfId="0" applyFont="1" applyFill="1" applyAlignment="1" applyProtection="1">
      <alignment wrapText="1"/>
    </xf>
    <xf numFmtId="3" fontId="144" fillId="2" borderId="0" xfId="0" applyFont="1" applyFill="1" applyAlignment="1" applyProtection="1">
      <alignment horizontal="center"/>
    </xf>
    <xf numFmtId="3" fontId="6" fillId="2" borderId="0" xfId="0" applyFont="1" applyFill="1" applyAlignment="1" applyProtection="1">
      <alignment horizontal="left"/>
    </xf>
    <xf numFmtId="3" fontId="145" fillId="2" borderId="0" xfId="0" applyFont="1" applyFill="1" applyAlignment="1" applyProtection="1">
      <alignment horizontal="left" vertical="center"/>
    </xf>
    <xf numFmtId="3" fontId="6" fillId="2" borderId="0" xfId="0" applyFont="1" applyFill="1" applyAlignment="1" applyProtection="1"/>
    <xf numFmtId="44" fontId="23" fillId="9" borderId="135" xfId="0" applyNumberFormat="1" applyFont="1" applyFill="1" applyBorder="1" applyAlignment="1" applyProtection="1">
      <alignment vertical="center"/>
    </xf>
    <xf numFmtId="44" fontId="93" fillId="9" borderId="15" xfId="4" applyFont="1" applyFill="1" applyBorder="1" applyProtection="1"/>
    <xf numFmtId="44" fontId="0" fillId="0" borderId="48" xfId="4" applyFont="1" applyBorder="1" applyProtection="1"/>
    <xf numFmtId="44" fontId="0" fillId="0" borderId="66" xfId="4" applyFont="1" applyBorder="1" applyProtection="1"/>
    <xf numFmtId="44" fontId="0" fillId="0" borderId="15" xfId="4" applyFont="1" applyBorder="1" applyProtection="1"/>
    <xf numFmtId="44" fontId="0" fillId="0" borderId="49" xfId="4" applyFont="1" applyBorder="1" applyProtection="1"/>
    <xf numFmtId="3" fontId="6" fillId="0" borderId="0" xfId="0" applyFont="1" applyAlignment="1" applyProtection="1">
      <alignment horizontal="center" wrapText="1"/>
    </xf>
    <xf numFmtId="3" fontId="6" fillId="11" borderId="0" xfId="0" applyFont="1" applyFill="1"/>
    <xf numFmtId="3" fontId="6" fillId="11" borderId="0" xfId="0" applyFont="1" applyFill="1" applyAlignment="1"/>
    <xf numFmtId="44" fontId="0" fillId="0" borderId="43" xfId="4" applyFont="1" applyBorder="1"/>
    <xf numFmtId="3" fontId="0" fillId="0" borderId="0" xfId="0" applyBorder="1" applyAlignment="1">
      <alignment horizontal="center" wrapText="1"/>
    </xf>
    <xf numFmtId="3" fontId="0" fillId="0" borderId="0" xfId="0" applyBorder="1"/>
    <xf numFmtId="3" fontId="68" fillId="9" borderId="274" xfId="0" applyFont="1" applyFill="1" applyBorder="1" applyAlignment="1">
      <alignment horizontal="center" wrapText="1"/>
    </xf>
    <xf numFmtId="3" fontId="68" fillId="9" borderId="275" xfId="0" applyFont="1" applyFill="1" applyBorder="1"/>
    <xf numFmtId="3" fontId="68" fillId="9" borderId="277" xfId="0" applyFont="1" applyFill="1" applyBorder="1"/>
    <xf numFmtId="44" fontId="0" fillId="0" borderId="80" xfId="4" applyFont="1" applyBorder="1"/>
    <xf numFmtId="3" fontId="93" fillId="9" borderId="38" xfId="0" applyFont="1" applyFill="1" applyBorder="1" applyAlignment="1">
      <alignment horizontal="center" wrapText="1"/>
    </xf>
    <xf numFmtId="3" fontId="93" fillId="9" borderId="278" xfId="0" applyFont="1" applyFill="1" applyBorder="1" applyAlignment="1">
      <alignment horizontal="center" wrapText="1"/>
    </xf>
    <xf numFmtId="44" fontId="0" fillId="0" borderId="280" xfId="4" applyFont="1" applyBorder="1"/>
    <xf numFmtId="44" fontId="0" fillId="0" borderId="281" xfId="4" applyFont="1" applyBorder="1"/>
    <xf numFmtId="44" fontId="0" fillId="0" borderId="42" xfId="4" applyFont="1" applyBorder="1"/>
    <xf numFmtId="44" fontId="0" fillId="0" borderId="82" xfId="4" applyFont="1" applyBorder="1"/>
    <xf numFmtId="3" fontId="93" fillId="9" borderId="52" xfId="0" applyFont="1" applyFill="1" applyBorder="1" applyAlignment="1">
      <alignment horizontal="center" wrapText="1"/>
    </xf>
    <xf numFmtId="44" fontId="0" fillId="0" borderId="66" xfId="4" applyFont="1" applyBorder="1"/>
    <xf numFmtId="44" fontId="0" fillId="0" borderId="83" xfId="4" applyFont="1" applyBorder="1"/>
    <xf numFmtId="3" fontId="0" fillId="0" borderId="0" xfId="0" applyAlignment="1">
      <alignment horizontal="center"/>
    </xf>
    <xf numFmtId="44" fontId="93" fillId="9" borderId="7" xfId="4" applyFont="1" applyFill="1" applyBorder="1" applyAlignment="1" applyProtection="1">
      <alignment vertical="center"/>
    </xf>
    <xf numFmtId="44" fontId="93" fillId="9" borderId="283" xfId="4" applyFont="1" applyFill="1" applyBorder="1" applyAlignment="1" applyProtection="1">
      <alignment vertical="center"/>
    </xf>
    <xf numFmtId="44" fontId="93" fillId="9" borderId="287" xfId="4" applyFont="1" applyFill="1" applyBorder="1" applyAlignment="1" applyProtection="1">
      <alignment vertical="center"/>
    </xf>
    <xf numFmtId="44" fontId="93" fillId="9" borderId="284" xfId="4" applyFont="1" applyFill="1" applyBorder="1" applyAlignment="1" applyProtection="1">
      <alignment vertical="center"/>
    </xf>
    <xf numFmtId="44" fontId="93" fillId="9" borderId="285" xfId="4" applyFont="1" applyFill="1" applyBorder="1" applyAlignment="1" applyProtection="1">
      <alignment vertical="center"/>
    </xf>
    <xf numFmtId="44" fontId="93" fillId="9" borderId="286" xfId="4" applyFont="1" applyFill="1" applyBorder="1" applyAlignment="1" applyProtection="1">
      <alignment vertical="center"/>
    </xf>
    <xf numFmtId="44" fontId="93" fillId="9" borderId="77" xfId="4" applyFont="1" applyFill="1" applyBorder="1"/>
    <xf numFmtId="44" fontId="93" fillId="9" borderId="282" xfId="4" applyFont="1" applyFill="1" applyBorder="1"/>
    <xf numFmtId="44" fontId="93" fillId="9" borderId="279" xfId="4" applyFont="1" applyFill="1" applyBorder="1"/>
    <xf numFmtId="44" fontId="93" fillId="9" borderId="84" xfId="4" applyFont="1" applyFill="1" applyBorder="1"/>
    <xf numFmtId="44" fontId="93" fillId="9" borderId="43" xfId="4" applyFont="1" applyFill="1" applyBorder="1"/>
    <xf numFmtId="44" fontId="93" fillId="9" borderId="66" xfId="4" applyFont="1" applyFill="1" applyBorder="1"/>
    <xf numFmtId="44" fontId="93" fillId="9" borderId="280" xfId="4" applyFont="1" applyFill="1" applyBorder="1"/>
    <xf numFmtId="44" fontId="93" fillId="9" borderId="42" xfId="4" applyFont="1" applyFill="1" applyBorder="1"/>
    <xf numFmtId="3" fontId="93" fillId="0" borderId="0" xfId="0" applyFont="1" applyBorder="1"/>
    <xf numFmtId="3" fontId="0" fillId="0" borderId="275" xfId="0" applyFont="1" applyBorder="1"/>
    <xf numFmtId="3" fontId="0" fillId="0" borderId="276" xfId="0" applyFont="1" applyBorder="1"/>
    <xf numFmtId="3" fontId="96" fillId="0" borderId="0" xfId="0" applyFont="1" applyBorder="1" applyProtection="1"/>
    <xf numFmtId="44" fontId="0" fillId="4" borderId="64" xfId="4" applyFont="1" applyFill="1" applyBorder="1" applyProtection="1">
      <protection locked="0"/>
    </xf>
    <xf numFmtId="44" fontId="0" fillId="4" borderId="66" xfId="4" applyFont="1" applyFill="1" applyBorder="1" applyProtection="1">
      <protection locked="0"/>
    </xf>
    <xf numFmtId="44" fontId="0" fillId="4" borderId="48" xfId="4" applyFont="1" applyFill="1" applyBorder="1" applyProtection="1">
      <protection locked="0"/>
    </xf>
    <xf numFmtId="0" fontId="0" fillId="0" borderId="66" xfId="0" applyNumberFormat="1" applyFont="1" applyBorder="1" applyAlignment="1" applyProtection="1">
      <alignment horizontal="left" vertical="center" wrapText="1"/>
    </xf>
    <xf numFmtId="44" fontId="22" fillId="4" borderId="7" xfId="4" applyFont="1" applyFill="1" applyBorder="1" applyAlignment="1" applyProtection="1">
      <alignment vertical="center"/>
      <protection locked="0"/>
    </xf>
    <xf numFmtId="44" fontId="22" fillId="4" borderId="283" xfId="4" applyFont="1" applyFill="1" applyBorder="1" applyAlignment="1" applyProtection="1">
      <alignment vertical="center"/>
      <protection locked="0"/>
    </xf>
    <xf numFmtId="44" fontId="22" fillId="4" borderId="287" xfId="4" applyFont="1" applyFill="1" applyBorder="1" applyAlignment="1" applyProtection="1">
      <alignment vertical="center"/>
      <protection locked="0"/>
    </xf>
    <xf numFmtId="44" fontId="22" fillId="4" borderId="79" xfId="4" applyFont="1" applyFill="1" applyBorder="1" applyAlignment="1" applyProtection="1">
      <alignment vertical="center"/>
      <protection locked="0"/>
    </xf>
    <xf numFmtId="44" fontId="22" fillId="4" borderId="288" xfId="4" applyFont="1" applyFill="1" applyBorder="1" applyAlignment="1" applyProtection="1">
      <alignment vertical="center"/>
      <protection locked="0"/>
    </xf>
    <xf numFmtId="44" fontId="22" fillId="4" borderId="289" xfId="4" applyFont="1" applyFill="1" applyBorder="1" applyAlignment="1" applyProtection="1">
      <alignment vertical="center"/>
      <protection locked="0"/>
    </xf>
    <xf numFmtId="3" fontId="86" fillId="4" borderId="15" xfId="0" applyFont="1" applyFill="1" applyBorder="1" applyAlignment="1" applyProtection="1">
      <alignment horizontal="center" wrapText="1"/>
      <protection locked="0"/>
    </xf>
    <xf numFmtId="3" fontId="144" fillId="2" borderId="15" xfId="0" applyFont="1" applyFill="1" applyBorder="1" applyAlignment="1" applyProtection="1">
      <alignment horizontal="center" vertical="center" wrapText="1"/>
    </xf>
    <xf numFmtId="3" fontId="144" fillId="2" borderId="0" xfId="0" applyFont="1" applyFill="1" applyAlignment="1" applyProtection="1">
      <alignment horizontal="center" vertical="center" wrapText="1"/>
    </xf>
    <xf numFmtId="0" fontId="3" fillId="9" borderId="0" xfId="6" applyFill="1"/>
    <xf numFmtId="0" fontId="3" fillId="9" borderId="0" xfId="6" applyFill="1" applyAlignment="1">
      <alignment horizontal="center"/>
    </xf>
    <xf numFmtId="0" fontId="0" fillId="0" borderId="0" xfId="6" quotePrefix="1" applyFont="1"/>
    <xf numFmtId="44" fontId="3" fillId="2" borderId="290" xfId="4" applyFont="1" applyFill="1" applyBorder="1" applyAlignment="1" applyProtection="1">
      <alignment vertical="center"/>
    </xf>
    <xf numFmtId="44" fontId="3" fillId="2" borderId="291" xfId="4" applyFont="1" applyFill="1" applyBorder="1" applyAlignment="1" applyProtection="1">
      <alignment vertical="center"/>
    </xf>
    <xf numFmtId="44" fontId="3" fillId="2" borderId="292" xfId="4" applyFont="1" applyFill="1" applyBorder="1" applyAlignment="1" applyProtection="1">
      <alignment vertical="center"/>
    </xf>
    <xf numFmtId="3" fontId="86" fillId="0" borderId="0" xfId="0" applyFont="1" applyAlignment="1" applyProtection="1">
      <alignment horizontal="center" wrapText="1"/>
    </xf>
    <xf numFmtId="3" fontId="0" fillId="0" borderId="15" xfId="0" applyBorder="1"/>
    <xf numFmtId="44" fontId="3" fillId="0" borderId="15" xfId="4" applyBorder="1"/>
    <xf numFmtId="44" fontId="0" fillId="0" borderId="15" xfId="4" quotePrefix="1" applyFont="1" applyBorder="1"/>
    <xf numFmtId="0" fontId="0" fillId="0" borderId="15" xfId="6" applyFont="1" applyBorder="1"/>
    <xf numFmtId="0" fontId="6" fillId="0" borderId="62" xfId="6" applyFont="1" applyBorder="1"/>
    <xf numFmtId="44" fontId="3" fillId="0" borderId="49" xfId="4" applyBorder="1"/>
    <xf numFmtId="0" fontId="3" fillId="0" borderId="61" xfId="6" applyBorder="1"/>
    <xf numFmtId="0" fontId="3" fillId="0" borderId="63" xfId="6" applyBorder="1"/>
    <xf numFmtId="0" fontId="93" fillId="9" borderId="15" xfId="6" applyFont="1" applyFill="1" applyBorder="1" applyAlignment="1">
      <alignment vertical="center"/>
    </xf>
    <xf numFmtId="0" fontId="93" fillId="9" borderId="15" xfId="6" applyFont="1" applyFill="1" applyBorder="1" applyAlignment="1">
      <alignment horizontal="center" vertical="center" wrapText="1"/>
    </xf>
    <xf numFmtId="0" fontId="93" fillId="9" borderId="63" xfId="6" applyFont="1" applyFill="1" applyBorder="1" applyAlignment="1">
      <alignment horizontal="center" vertical="center" wrapText="1"/>
    </xf>
    <xf numFmtId="9" fontId="3" fillId="0" borderId="63" xfId="5" applyBorder="1"/>
    <xf numFmtId="0" fontId="93" fillId="9" borderId="293" xfId="6" applyFont="1" applyFill="1" applyBorder="1" applyAlignment="1">
      <alignment horizontal="center" vertical="center" wrapText="1"/>
    </xf>
    <xf numFmtId="44" fontId="3" fillId="0" borderId="293" xfId="4" applyBorder="1"/>
    <xf numFmtId="9" fontId="3" fillId="0" borderId="59" xfId="5" applyBorder="1"/>
    <xf numFmtId="44" fontId="3" fillId="0" borderId="63" xfId="4" applyBorder="1"/>
    <xf numFmtId="44" fontId="3" fillId="0" borderId="59" xfId="4" applyBorder="1"/>
    <xf numFmtId="0" fontId="122" fillId="0" borderId="49" xfId="6" applyFont="1" applyBorder="1"/>
    <xf numFmtId="44" fontId="3" fillId="0" borderId="295" xfId="6" applyNumberFormat="1" applyBorder="1"/>
    <xf numFmtId="44" fontId="3" fillId="0" borderId="36" xfId="6" applyNumberFormat="1" applyBorder="1"/>
    <xf numFmtId="44" fontId="3" fillId="0" borderId="48" xfId="6" applyNumberFormat="1" applyBorder="1"/>
    <xf numFmtId="9" fontId="3" fillId="0" borderId="36" xfId="5" applyBorder="1"/>
    <xf numFmtId="44" fontId="3" fillId="0" borderId="48" xfId="4" applyBorder="1"/>
    <xf numFmtId="3" fontId="0" fillId="0" borderId="294" xfId="0" applyBorder="1"/>
    <xf numFmtId="44" fontId="3" fillId="0" borderId="296" xfId="4" applyBorder="1"/>
    <xf numFmtId="44" fontId="3" fillId="0" borderId="297" xfId="4" applyBorder="1"/>
    <xf numFmtId="44" fontId="3" fillId="0" borderId="294" xfId="4" applyBorder="1"/>
    <xf numFmtId="9" fontId="3" fillId="0" borderId="297" xfId="5" applyBorder="1"/>
    <xf numFmtId="3" fontId="115" fillId="0" borderId="33" xfId="0" applyFont="1" applyBorder="1" applyAlignment="1" applyProtection="1"/>
    <xf numFmtId="3" fontId="6" fillId="0" borderId="0" xfId="0" applyFont="1" applyBorder="1" applyAlignment="1" applyProtection="1">
      <alignment horizontal="center"/>
    </xf>
    <xf numFmtId="3" fontId="122" fillId="0" borderId="0" xfId="0" applyFont="1" applyAlignment="1" applyProtection="1">
      <alignment horizontal="center"/>
    </xf>
    <xf numFmtId="0" fontId="138" fillId="10" borderId="30" xfId="13" applyFont="1" applyFill="1" applyBorder="1" applyAlignment="1">
      <alignment horizontal="center" vertical="center" wrapText="1"/>
    </xf>
    <xf numFmtId="0" fontId="138" fillId="10" borderId="31" xfId="13" applyFont="1" applyFill="1" applyBorder="1" applyAlignment="1">
      <alignment horizontal="center" vertical="center" wrapText="1"/>
    </xf>
    <xf numFmtId="3" fontId="38" fillId="0" borderId="33" xfId="6" applyNumberFormat="1" applyFont="1" applyBorder="1" applyAlignment="1">
      <alignment horizontal="left"/>
    </xf>
    <xf numFmtId="3" fontId="38" fillId="0" borderId="140" xfId="6" applyNumberFormat="1" applyFont="1" applyBorder="1" applyAlignment="1">
      <alignment horizontal="left"/>
    </xf>
    <xf numFmtId="0" fontId="38" fillId="0" borderId="140" xfId="6" applyFont="1" applyBorder="1" applyAlignment="1">
      <alignment horizontal="left"/>
    </xf>
    <xf numFmtId="0" fontId="38" fillId="0" borderId="33" xfId="6" applyFont="1" applyBorder="1" applyAlignment="1">
      <alignment horizontal="left"/>
    </xf>
    <xf numFmtId="3" fontId="55" fillId="10" borderId="0" xfId="0" applyFont="1" applyFill="1" applyBorder="1" applyAlignment="1" applyProtection="1">
      <alignment horizontal="left" vertical="center" wrapText="1"/>
    </xf>
    <xf numFmtId="3" fontId="56" fillId="10" borderId="0" xfId="0" applyFont="1" applyFill="1" applyBorder="1" applyAlignment="1" applyProtection="1">
      <alignment horizontal="left" vertical="center" wrapText="1"/>
    </xf>
    <xf numFmtId="3" fontId="112" fillId="2" borderId="0" xfId="0" applyFont="1" applyFill="1" applyBorder="1" applyAlignment="1" applyProtection="1">
      <alignment horizontal="center" wrapText="1"/>
    </xf>
    <xf numFmtId="3" fontId="112" fillId="2" borderId="33" xfId="0" applyFont="1" applyFill="1" applyBorder="1" applyAlignment="1" applyProtection="1">
      <alignment horizontal="center" wrapText="1"/>
    </xf>
    <xf numFmtId="3" fontId="58" fillId="2" borderId="61" xfId="0" applyFont="1" applyFill="1" applyBorder="1" applyAlignment="1" applyProtection="1">
      <alignment horizontal="left" vertical="center" wrapText="1"/>
    </xf>
    <xf numFmtId="3" fontId="58" fillId="2" borderId="63" xfId="0" applyFont="1" applyFill="1" applyBorder="1" applyAlignment="1" applyProtection="1">
      <alignment horizontal="left" vertical="center" wrapText="1"/>
    </xf>
    <xf numFmtId="3" fontId="34" fillId="11" borderId="52" xfId="0" applyFont="1" applyFill="1" applyBorder="1" applyAlignment="1" applyProtection="1">
      <alignment horizontal="left" vertical="center" wrapText="1"/>
    </xf>
    <xf numFmtId="3" fontId="34" fillId="11" borderId="38" xfId="0" applyFont="1" applyFill="1" applyBorder="1" applyAlignment="1" applyProtection="1">
      <alignment horizontal="left" vertical="center" wrapText="1"/>
    </xf>
    <xf numFmtId="3" fontId="34" fillId="11" borderId="53" xfId="0" applyFont="1" applyFill="1" applyBorder="1" applyAlignment="1" applyProtection="1">
      <alignment horizontal="left" vertical="center" wrapText="1"/>
    </xf>
    <xf numFmtId="3" fontId="9" fillId="4" borderId="52" xfId="0" applyFont="1" applyFill="1" applyBorder="1" applyAlignment="1" applyProtection="1">
      <alignment horizontal="left" vertical="top" wrapText="1"/>
      <protection locked="0"/>
    </xf>
    <xf numFmtId="3" fontId="9" fillId="4" borderId="38" xfId="0" applyFont="1" applyFill="1" applyBorder="1" applyAlignment="1" applyProtection="1">
      <alignment horizontal="left" vertical="top" wrapText="1"/>
      <protection locked="0"/>
    </xf>
    <xf numFmtId="3" fontId="9" fillId="4" borderId="53" xfId="0" applyFont="1" applyFill="1" applyBorder="1" applyAlignment="1" applyProtection="1">
      <alignment horizontal="left" vertical="top" wrapText="1"/>
      <protection locked="0"/>
    </xf>
    <xf numFmtId="3" fontId="9" fillId="4" borderId="54" xfId="0" applyFont="1" applyFill="1" applyBorder="1" applyAlignment="1" applyProtection="1">
      <alignment horizontal="left" vertical="top" wrapText="1"/>
      <protection locked="0"/>
    </xf>
    <xf numFmtId="3" fontId="9" fillId="4" borderId="0" xfId="0" applyFont="1" applyFill="1" applyBorder="1" applyAlignment="1" applyProtection="1">
      <alignment horizontal="left" vertical="top" wrapText="1"/>
      <protection locked="0"/>
    </xf>
    <xf numFmtId="3" fontId="9" fillId="4" borderId="36" xfId="0" applyFont="1" applyFill="1" applyBorder="1" applyAlignment="1" applyProtection="1">
      <alignment horizontal="left" vertical="top" wrapText="1"/>
      <protection locked="0"/>
    </xf>
    <xf numFmtId="3" fontId="9" fillId="4" borderId="58" xfId="0" applyFont="1" applyFill="1" applyBorder="1" applyAlignment="1" applyProtection="1">
      <alignment horizontal="left" vertical="top" wrapText="1"/>
      <protection locked="0"/>
    </xf>
    <xf numFmtId="3" fontId="9" fillId="4" borderId="33" xfId="0" applyFont="1" applyFill="1" applyBorder="1" applyAlignment="1" applyProtection="1">
      <alignment horizontal="left" vertical="top" wrapText="1"/>
      <protection locked="0"/>
    </xf>
    <xf numFmtId="3" fontId="9" fillId="4" borderId="59" xfId="0" applyFont="1" applyFill="1" applyBorder="1" applyAlignment="1" applyProtection="1">
      <alignment horizontal="left" vertical="top" wrapText="1"/>
      <protection locked="0"/>
    </xf>
    <xf numFmtId="3" fontId="26" fillId="0" borderId="0" xfId="0" applyFont="1" applyBorder="1" applyAlignment="1" applyProtection="1">
      <alignment horizontal="left" vertical="top" wrapText="1"/>
      <protection locked="0"/>
    </xf>
    <xf numFmtId="3" fontId="26" fillId="2" borderId="61" xfId="0" applyFont="1" applyFill="1" applyBorder="1" applyAlignment="1" applyProtection="1">
      <alignment horizontal="left" vertical="top" wrapText="1"/>
      <protection locked="0"/>
    </xf>
    <xf numFmtId="3" fontId="67" fillId="2" borderId="53" xfId="0" applyFont="1" applyFill="1" applyBorder="1" applyAlignment="1" applyProtection="1">
      <alignment horizontal="center" vertical="center"/>
    </xf>
    <xf numFmtId="3" fontId="67" fillId="2" borderId="69" xfId="0" applyFont="1" applyFill="1" applyBorder="1" applyAlignment="1" applyProtection="1">
      <alignment horizontal="center" vertical="center"/>
    </xf>
    <xf numFmtId="3" fontId="6" fillId="10" borderId="15" xfId="0" applyFont="1" applyFill="1" applyBorder="1" applyAlignment="1" applyProtection="1">
      <alignment horizontal="center" vertical="center" wrapText="1"/>
    </xf>
    <xf numFmtId="3" fontId="34" fillId="11" borderId="58" xfId="0" applyFont="1" applyFill="1" applyBorder="1" applyAlignment="1" applyProtection="1">
      <alignment horizontal="left" vertical="center" wrapText="1"/>
    </xf>
    <xf numFmtId="3" fontId="34" fillId="11" borderId="33" xfId="0" applyFont="1" applyFill="1" applyBorder="1" applyAlignment="1" applyProtection="1">
      <alignment horizontal="left" vertical="center" wrapText="1"/>
    </xf>
    <xf numFmtId="3" fontId="34" fillId="11" borderId="59" xfId="0" applyFont="1" applyFill="1" applyBorder="1" applyAlignment="1" applyProtection="1">
      <alignment horizontal="left" vertical="center" wrapText="1"/>
    </xf>
    <xf numFmtId="3" fontId="32" fillId="12" borderId="52" xfId="0" applyFont="1" applyFill="1" applyBorder="1" applyAlignment="1" applyProtection="1">
      <alignment horizontal="center" vertical="center" wrapText="1"/>
    </xf>
    <xf numFmtId="3" fontId="32" fillId="12" borderId="58" xfId="0" applyFont="1" applyFill="1" applyBorder="1" applyAlignment="1" applyProtection="1">
      <alignment horizontal="center" vertical="center" wrapText="1"/>
    </xf>
    <xf numFmtId="3" fontId="33" fillId="2" borderId="15" xfId="0" applyFont="1" applyFill="1" applyBorder="1" applyAlignment="1" applyProtection="1">
      <alignment horizontal="center" vertical="center" wrapText="1"/>
    </xf>
    <xf numFmtId="3" fontId="6" fillId="2" borderId="15" xfId="0" applyFont="1" applyFill="1" applyBorder="1" applyAlignment="1" applyProtection="1">
      <alignment horizontal="center" vertical="center" wrapText="1"/>
    </xf>
    <xf numFmtId="3" fontId="34" fillId="11" borderId="54" xfId="0" applyFont="1" applyFill="1" applyBorder="1" applyAlignment="1" applyProtection="1">
      <alignment horizontal="left" vertical="center" wrapText="1"/>
    </xf>
    <xf numFmtId="3" fontId="34" fillId="11" borderId="0" xfId="0" applyFont="1" applyFill="1" applyBorder="1" applyAlignment="1" applyProtection="1">
      <alignment horizontal="left" vertical="center" wrapText="1"/>
    </xf>
    <xf numFmtId="3" fontId="34" fillId="11" borderId="36" xfId="0" applyFont="1" applyFill="1" applyBorder="1" applyAlignment="1" applyProtection="1">
      <alignment horizontal="left" vertical="center" wrapText="1"/>
    </xf>
    <xf numFmtId="3" fontId="26" fillId="2" borderId="0" xfId="0" applyFont="1" applyFill="1" applyBorder="1" applyAlignment="1" applyProtection="1">
      <alignment horizontal="left" vertical="top" wrapText="1"/>
      <protection locked="0"/>
    </xf>
    <xf numFmtId="3" fontId="34" fillId="2" borderId="1" xfId="0" applyFont="1" applyFill="1" applyBorder="1" applyAlignment="1" applyProtection="1">
      <alignment horizontal="left" vertical="top" wrapText="1"/>
    </xf>
    <xf numFmtId="3" fontId="34" fillId="2" borderId="21" xfId="0" applyFont="1" applyFill="1" applyBorder="1" applyAlignment="1" applyProtection="1">
      <alignment horizontal="left" vertical="top" wrapText="1"/>
    </xf>
    <xf numFmtId="3" fontId="34" fillId="2" borderId="22" xfId="0" applyFont="1" applyFill="1" applyBorder="1" applyAlignment="1" applyProtection="1">
      <alignment horizontal="left" vertical="top" wrapText="1"/>
    </xf>
    <xf numFmtId="3" fontId="34" fillId="2" borderId="105" xfId="0" applyFont="1" applyFill="1" applyBorder="1" applyAlignment="1" applyProtection="1">
      <alignment horizontal="left" vertical="top" wrapText="1"/>
    </xf>
    <xf numFmtId="3" fontId="34" fillId="2" borderId="29" xfId="0" applyFont="1" applyFill="1" applyBorder="1" applyAlignment="1" applyProtection="1">
      <alignment horizontal="left" vertical="top" wrapText="1"/>
    </xf>
    <xf numFmtId="3" fontId="34" fillId="2" borderId="106" xfId="0" applyFont="1" applyFill="1" applyBorder="1" applyAlignment="1" applyProtection="1">
      <alignment horizontal="left" vertical="top" wrapText="1"/>
    </xf>
    <xf numFmtId="3" fontId="26" fillId="2" borderId="33" xfId="0" applyFont="1" applyFill="1" applyBorder="1" applyAlignment="1" applyProtection="1">
      <alignment horizontal="left" vertical="top" wrapText="1"/>
      <protection locked="0"/>
    </xf>
    <xf numFmtId="44" fontId="0" fillId="0" borderId="39" xfId="0" applyNumberFormat="1" applyFont="1" applyBorder="1" applyAlignment="1" applyProtection="1">
      <alignment horizontal="left" vertical="center"/>
    </xf>
    <xf numFmtId="44" fontId="0" fillId="0" borderId="40" xfId="0" applyNumberFormat="1" applyFont="1" applyBorder="1" applyAlignment="1" applyProtection="1">
      <alignment horizontal="left" vertical="center"/>
    </xf>
    <xf numFmtId="44" fontId="0" fillId="0" borderId="25" xfId="0" applyNumberFormat="1" applyFont="1" applyBorder="1" applyAlignment="1" applyProtection="1">
      <alignment horizontal="left" vertical="center"/>
    </xf>
    <xf numFmtId="44" fontId="0" fillId="2" borderId="42" xfId="0" applyNumberFormat="1" applyFont="1" applyFill="1" applyBorder="1" applyAlignment="1" applyProtection="1">
      <alignment vertical="center"/>
    </xf>
    <xf numFmtId="44" fontId="0" fillId="2" borderId="43" xfId="0" applyNumberFormat="1" applyFont="1" applyFill="1" applyBorder="1" applyAlignment="1" applyProtection="1">
      <alignment vertical="center"/>
    </xf>
    <xf numFmtId="44" fontId="0" fillId="2" borderId="44" xfId="0" applyNumberFormat="1" applyFont="1" applyFill="1" applyBorder="1" applyAlignment="1" applyProtection="1">
      <alignment vertical="center"/>
    </xf>
    <xf numFmtId="44" fontId="0" fillId="2" borderId="39" xfId="0" applyNumberFormat="1" applyFont="1" applyFill="1" applyBorder="1" applyAlignment="1" applyProtection="1">
      <alignment vertical="center"/>
    </xf>
    <xf numFmtId="44" fontId="0" fillId="2" borderId="40" xfId="0" applyNumberFormat="1" applyFont="1" applyFill="1" applyBorder="1" applyAlignment="1" applyProtection="1">
      <alignment vertical="center"/>
    </xf>
    <xf numFmtId="44" fontId="0" fillId="2" borderId="41" xfId="0" applyNumberFormat="1" applyFont="1" applyFill="1" applyBorder="1" applyAlignment="1" applyProtection="1">
      <alignment vertical="center"/>
    </xf>
    <xf numFmtId="44" fontId="0" fillId="2" borderId="50" xfId="0" applyNumberFormat="1" applyFont="1" applyFill="1" applyBorder="1" applyAlignment="1" applyProtection="1">
      <alignment horizontal="left" vertical="center"/>
    </xf>
    <xf numFmtId="44" fontId="0" fillId="2" borderId="40" xfId="0" applyNumberFormat="1" applyFont="1" applyFill="1" applyBorder="1" applyAlignment="1" applyProtection="1">
      <alignment horizontal="left" vertical="center"/>
    </xf>
    <xf numFmtId="44" fontId="0" fillId="2" borderId="41" xfId="0" applyNumberFormat="1" applyFont="1" applyFill="1" applyBorder="1" applyAlignment="1" applyProtection="1">
      <alignment horizontal="left" vertical="center"/>
    </xf>
    <xf numFmtId="44" fontId="10" fillId="9" borderId="0" xfId="4" applyFont="1" applyFill="1" applyBorder="1" applyAlignment="1" applyProtection="1">
      <alignment horizontal="left" vertical="center"/>
    </xf>
    <xf numFmtId="3" fontId="55" fillId="10" borderId="0" xfId="0" applyFont="1" applyFill="1" applyBorder="1" applyAlignment="1" applyProtection="1">
      <alignment horizontal="left"/>
    </xf>
    <xf numFmtId="3" fontId="6" fillId="4" borderId="33" xfId="0" applyFont="1" applyFill="1" applyBorder="1" applyAlignment="1" applyProtection="1">
      <alignment horizontal="left" wrapText="1"/>
      <protection locked="0"/>
    </xf>
    <xf numFmtId="3" fontId="18" fillId="2" borderId="0" xfId="0" applyFont="1" applyFill="1" applyBorder="1" applyAlignment="1" applyProtection="1">
      <alignment horizontal="left" vertical="top"/>
    </xf>
    <xf numFmtId="3" fontId="6" fillId="0" borderId="33" xfId="0" applyFont="1" applyBorder="1" applyAlignment="1" applyProtection="1">
      <alignment horizontal="left" wrapText="1"/>
    </xf>
    <xf numFmtId="0" fontId="6" fillId="4" borderId="33" xfId="0" applyNumberFormat="1" applyFont="1" applyFill="1" applyBorder="1" applyAlignment="1" applyProtection="1">
      <alignment horizontal="left" wrapText="1"/>
      <protection locked="0"/>
    </xf>
    <xf numFmtId="3" fontId="18" fillId="2" borderId="38" xfId="0" applyFont="1" applyFill="1" applyBorder="1" applyAlignment="1" applyProtection="1">
      <alignment horizontal="left" vertical="top"/>
    </xf>
    <xf numFmtId="0" fontId="18" fillId="2" borderId="0" xfId="0" applyNumberFormat="1" applyFont="1" applyFill="1" applyBorder="1" applyAlignment="1" applyProtection="1">
      <alignment horizontal="left" vertical="top"/>
    </xf>
    <xf numFmtId="169" fontId="10" fillId="9" borderId="0" xfId="0" applyNumberFormat="1" applyFont="1" applyFill="1" applyBorder="1" applyAlignment="1" applyProtection="1">
      <alignment horizontal="left" vertical="center"/>
    </xf>
    <xf numFmtId="0" fontId="6" fillId="4" borderId="33" xfId="0" applyNumberFormat="1" applyFont="1" applyFill="1" applyBorder="1" applyAlignment="1" applyProtection="1">
      <alignment horizontal="right"/>
      <protection locked="0"/>
    </xf>
    <xf numFmtId="3" fontId="44" fillId="2" borderId="0" xfId="0" applyFont="1" applyFill="1" applyBorder="1" applyAlignment="1" applyProtection="1">
      <alignment horizontal="center"/>
    </xf>
    <xf numFmtId="3" fontId="0" fillId="2" borderId="0" xfId="0" applyFont="1" applyFill="1" applyAlignment="1" applyProtection="1">
      <alignment horizontal="center"/>
    </xf>
    <xf numFmtId="3" fontId="18" fillId="2" borderId="21" xfId="0" applyFont="1" applyFill="1" applyBorder="1" applyAlignment="1" applyProtection="1">
      <alignment horizontal="left" vertical="top"/>
    </xf>
    <xf numFmtId="3" fontId="6" fillId="2" borderId="0" xfId="0" applyFont="1" applyFill="1" applyBorder="1" applyAlignment="1" applyProtection="1">
      <alignment horizontal="left"/>
    </xf>
    <xf numFmtId="3" fontId="0" fillId="2" borderId="21" xfId="0" applyFont="1" applyFill="1" applyBorder="1" applyAlignment="1" applyProtection="1">
      <alignment horizontal="left"/>
    </xf>
    <xf numFmtId="42" fontId="8" fillId="2" borderId="100" xfId="0" applyNumberFormat="1" applyFont="1" applyFill="1" applyBorder="1" applyAlignment="1" applyProtection="1">
      <alignment horizontal="left" indent="3"/>
    </xf>
    <xf numFmtId="44" fontId="9" fillId="2" borderId="45" xfId="0" applyNumberFormat="1" applyFont="1" applyFill="1" applyBorder="1" applyAlignment="1" applyProtection="1">
      <alignment horizontal="left" vertical="center"/>
    </xf>
    <xf numFmtId="44" fontId="9" fillId="2" borderId="46" xfId="0" applyNumberFormat="1" applyFont="1" applyFill="1" applyBorder="1" applyAlignment="1" applyProtection="1">
      <alignment horizontal="left" vertical="center"/>
    </xf>
    <xf numFmtId="44" fontId="9" fillId="2" borderId="47" xfId="0" applyNumberFormat="1" applyFont="1" applyFill="1" applyBorder="1" applyAlignment="1" applyProtection="1">
      <alignment horizontal="left" vertical="center"/>
    </xf>
    <xf numFmtId="44" fontId="0" fillId="2" borderId="39" xfId="0" applyNumberFormat="1" applyFont="1" applyFill="1" applyBorder="1" applyAlignment="1" applyProtection="1">
      <alignment horizontal="center" vertical="center"/>
    </xf>
    <xf numFmtId="44" fontId="0" fillId="2" borderId="40" xfId="0" applyNumberFormat="1" applyFont="1" applyFill="1" applyBorder="1" applyAlignment="1" applyProtection="1">
      <alignment horizontal="center" vertical="center"/>
    </xf>
    <xf numFmtId="44" fontId="0" fillId="2" borderId="41" xfId="0" applyNumberFormat="1" applyFont="1" applyFill="1" applyBorder="1" applyAlignment="1" applyProtection="1">
      <alignment horizontal="center" vertical="center"/>
    </xf>
    <xf numFmtId="44" fontId="23" fillId="9" borderId="56" xfId="4" applyFont="1" applyFill="1" applyBorder="1" applyAlignment="1" applyProtection="1">
      <alignment horizontal="left" vertical="center"/>
    </xf>
    <xf numFmtId="44" fontId="10" fillId="9" borderId="56" xfId="4" applyFont="1" applyFill="1" applyBorder="1" applyAlignment="1" applyProtection="1">
      <alignment horizontal="left" vertical="center"/>
    </xf>
    <xf numFmtId="44" fontId="0" fillId="2" borderId="91" xfId="0" applyNumberFormat="1" applyFont="1" applyFill="1" applyBorder="1" applyAlignment="1" applyProtection="1">
      <alignment horizontal="left" vertical="center"/>
    </xf>
    <xf numFmtId="44" fontId="0" fillId="2" borderId="43" xfId="0" applyNumberFormat="1" applyFont="1" applyFill="1" applyBorder="1" applyAlignment="1" applyProtection="1">
      <alignment horizontal="left" vertical="center"/>
    </xf>
    <xf numFmtId="44" fontId="0" fillId="2" borderId="44" xfId="0" applyNumberFormat="1" applyFont="1" applyFill="1" applyBorder="1" applyAlignment="1" applyProtection="1">
      <alignment horizontal="left" vertical="center"/>
    </xf>
    <xf numFmtId="3" fontId="6" fillId="4" borderId="52" xfId="0" applyFont="1" applyFill="1" applyBorder="1" applyAlignment="1" applyProtection="1">
      <alignment horizontal="left" vertical="top" wrapText="1"/>
      <protection locked="0"/>
    </xf>
    <xf numFmtId="3" fontId="6" fillId="4" borderId="38" xfId="0" applyFont="1" applyFill="1" applyBorder="1" applyAlignment="1" applyProtection="1">
      <alignment horizontal="left" vertical="top" wrapText="1"/>
      <protection locked="0"/>
    </xf>
    <xf numFmtId="3" fontId="6" fillId="4" borderId="53" xfId="0" applyFont="1" applyFill="1" applyBorder="1" applyAlignment="1" applyProtection="1">
      <alignment horizontal="left" vertical="top" wrapText="1"/>
      <protection locked="0"/>
    </xf>
    <xf numFmtId="3" fontId="6" fillId="4" borderId="54" xfId="0" applyFont="1" applyFill="1" applyBorder="1" applyAlignment="1" applyProtection="1">
      <alignment horizontal="left" vertical="top" wrapText="1"/>
      <protection locked="0"/>
    </xf>
    <xf numFmtId="3" fontId="6" fillId="4" borderId="0" xfId="0" applyFont="1" applyFill="1" applyBorder="1" applyAlignment="1" applyProtection="1">
      <alignment horizontal="left" vertical="top" wrapText="1"/>
      <protection locked="0"/>
    </xf>
    <xf numFmtId="3" fontId="6" fillId="4" borderId="36" xfId="0" applyFont="1" applyFill="1" applyBorder="1" applyAlignment="1" applyProtection="1">
      <alignment horizontal="left" vertical="top" wrapText="1"/>
      <protection locked="0"/>
    </xf>
    <xf numFmtId="3" fontId="6" fillId="4" borderId="58" xfId="0" applyFont="1" applyFill="1" applyBorder="1" applyAlignment="1" applyProtection="1">
      <alignment horizontal="left" vertical="top" wrapText="1"/>
      <protection locked="0"/>
    </xf>
    <xf numFmtId="3" fontId="6" fillId="4" borderId="33" xfId="0" applyFont="1" applyFill="1" applyBorder="1" applyAlignment="1" applyProtection="1">
      <alignment horizontal="left" vertical="top" wrapText="1"/>
      <protection locked="0"/>
    </xf>
    <xf numFmtId="3" fontId="6" fillId="4" borderId="59" xfId="0" applyFont="1" applyFill="1" applyBorder="1" applyAlignment="1" applyProtection="1">
      <alignment horizontal="left" vertical="top" wrapText="1"/>
      <protection locked="0"/>
    </xf>
    <xf numFmtId="0" fontId="6" fillId="4" borderId="29" xfId="0" applyNumberFormat="1" applyFont="1" applyFill="1" applyBorder="1" applyAlignment="1" applyProtection="1">
      <alignment horizontal="left" wrapText="1"/>
      <protection locked="0"/>
    </xf>
    <xf numFmtId="0" fontId="0" fillId="4" borderId="33" xfId="0" applyNumberFormat="1" applyFont="1" applyFill="1" applyBorder="1" applyAlignment="1" applyProtection="1">
      <alignment horizontal="left" wrapText="1"/>
      <protection locked="0"/>
    </xf>
    <xf numFmtId="3" fontId="0" fillId="4" borderId="33" xfId="0" applyFont="1" applyFill="1" applyBorder="1" applyAlignment="1" applyProtection="1">
      <alignment horizontal="left" wrapText="1"/>
      <protection locked="0"/>
    </xf>
    <xf numFmtId="3" fontId="21" fillId="12" borderId="52" xfId="0" applyFont="1" applyFill="1" applyBorder="1" applyAlignment="1" applyProtection="1">
      <alignment horizontal="center" vertical="center"/>
    </xf>
    <xf numFmtId="3" fontId="21" fillId="12" borderId="38" xfId="0" applyFont="1" applyFill="1" applyBorder="1" applyAlignment="1" applyProtection="1">
      <alignment horizontal="center" vertical="center"/>
    </xf>
    <xf numFmtId="3" fontId="21" fillId="12" borderId="53" xfId="0" applyFont="1" applyFill="1" applyBorder="1" applyAlignment="1" applyProtection="1">
      <alignment horizontal="center" vertical="center"/>
    </xf>
    <xf numFmtId="3" fontId="21" fillId="10" borderId="52" xfId="0" applyFont="1" applyFill="1" applyBorder="1" applyAlignment="1" applyProtection="1">
      <alignment horizontal="center" vertical="center"/>
    </xf>
    <xf numFmtId="3" fontId="21" fillId="10" borderId="38" xfId="0" applyFont="1" applyFill="1" applyBorder="1" applyAlignment="1" applyProtection="1">
      <alignment horizontal="center" vertical="center"/>
    </xf>
    <xf numFmtId="3" fontId="21" fillId="10" borderId="53" xfId="0" applyFont="1" applyFill="1" applyBorder="1" applyAlignment="1" applyProtection="1">
      <alignment horizontal="center" vertical="center"/>
    </xf>
    <xf numFmtId="3" fontId="21" fillId="11" borderId="52" xfId="0" applyFont="1" applyFill="1" applyBorder="1" applyAlignment="1" applyProtection="1">
      <alignment horizontal="center" vertical="center"/>
    </xf>
    <xf numFmtId="3" fontId="21" fillId="11" borderId="38" xfId="0" applyFont="1" applyFill="1" applyBorder="1" applyAlignment="1" applyProtection="1">
      <alignment horizontal="center" vertical="center"/>
    </xf>
    <xf numFmtId="3" fontId="21" fillId="11" borderId="53" xfId="0" applyFont="1" applyFill="1" applyBorder="1" applyAlignment="1" applyProtection="1">
      <alignment horizontal="center" vertical="center"/>
    </xf>
    <xf numFmtId="44" fontId="26" fillId="2" borderId="45" xfId="0" applyNumberFormat="1" applyFont="1" applyFill="1" applyBorder="1" applyAlignment="1" applyProtection="1">
      <alignment horizontal="left" vertical="center"/>
    </xf>
    <xf numFmtId="44" fontId="26" fillId="2" borderId="46" xfId="0" applyNumberFormat="1" applyFont="1" applyFill="1" applyBorder="1" applyAlignment="1" applyProtection="1">
      <alignment horizontal="left" vertical="center"/>
    </xf>
    <xf numFmtId="44" fontId="26" fillId="2" borderId="47" xfId="0" applyNumberFormat="1" applyFont="1" applyFill="1" applyBorder="1" applyAlignment="1" applyProtection="1">
      <alignment horizontal="left" vertical="center"/>
    </xf>
    <xf numFmtId="44" fontId="23" fillId="9" borderId="42" xfId="0" applyNumberFormat="1" applyFont="1" applyFill="1" applyBorder="1" applyAlignment="1" applyProtection="1">
      <alignment horizontal="left" vertical="center"/>
    </xf>
    <xf numFmtId="44" fontId="23" fillId="9" borderId="43" xfId="0" applyNumberFormat="1" applyFont="1" applyFill="1" applyBorder="1" applyAlignment="1" applyProtection="1">
      <alignment horizontal="left" vertical="center"/>
    </xf>
    <xf numFmtId="44" fontId="23" fillId="9" borderId="44" xfId="0" applyNumberFormat="1" applyFont="1" applyFill="1" applyBorder="1" applyAlignment="1" applyProtection="1">
      <alignment horizontal="left" vertical="center"/>
    </xf>
    <xf numFmtId="44" fontId="23" fillId="9" borderId="39" xfId="0" applyNumberFormat="1" applyFont="1" applyFill="1" applyBorder="1" applyAlignment="1" applyProtection="1">
      <alignment horizontal="left" vertical="center"/>
    </xf>
    <xf numFmtId="44" fontId="23" fillId="9" borderId="40" xfId="0" applyNumberFormat="1" applyFont="1" applyFill="1" applyBorder="1" applyAlignment="1" applyProtection="1">
      <alignment horizontal="left" vertical="center"/>
    </xf>
    <xf numFmtId="44" fontId="23" fillId="9" borderId="41" xfId="0" applyNumberFormat="1" applyFont="1" applyFill="1" applyBorder="1" applyAlignment="1" applyProtection="1">
      <alignment horizontal="left" vertical="center"/>
    </xf>
    <xf numFmtId="44" fontId="0" fillId="2" borderId="39" xfId="0" applyNumberFormat="1" applyFont="1" applyFill="1" applyBorder="1" applyAlignment="1" applyProtection="1">
      <alignment horizontal="left" vertical="center"/>
    </xf>
    <xf numFmtId="44" fontId="0" fillId="0" borderId="41" xfId="0" applyNumberFormat="1" applyFont="1" applyBorder="1" applyAlignment="1" applyProtection="1">
      <alignment horizontal="left" vertical="center"/>
    </xf>
    <xf numFmtId="44" fontId="0" fillId="0" borderId="39" xfId="0" applyNumberFormat="1" applyFont="1" applyBorder="1" applyAlignment="1" applyProtection="1">
      <alignment vertical="center"/>
    </xf>
    <xf numFmtId="44" fontId="0" fillId="0" borderId="40" xfId="0" applyNumberFormat="1" applyFont="1" applyBorder="1" applyAlignment="1" applyProtection="1">
      <alignment vertical="center"/>
    </xf>
    <xf numFmtId="44" fontId="0" fillId="0" borderId="41" xfId="0" applyNumberFormat="1" applyFont="1" applyBorder="1" applyAlignment="1" applyProtection="1">
      <alignment vertical="center"/>
    </xf>
    <xf numFmtId="44" fontId="0" fillId="2" borderId="42" xfId="0" applyNumberFormat="1" applyFont="1" applyFill="1" applyBorder="1" applyAlignment="1" applyProtection="1">
      <alignment horizontal="left" vertical="center"/>
    </xf>
    <xf numFmtId="44" fontId="0" fillId="2" borderId="55" xfId="0" applyNumberFormat="1" applyFont="1" applyFill="1" applyBorder="1" applyAlignment="1" applyProtection="1">
      <alignment horizontal="left" vertical="center"/>
    </xf>
    <xf numFmtId="44" fontId="0" fillId="2" borderId="56" xfId="0" applyNumberFormat="1" applyFont="1" applyFill="1" applyBorder="1" applyAlignment="1" applyProtection="1">
      <alignment horizontal="left" vertical="center"/>
    </xf>
    <xf numFmtId="44" fontId="0" fillId="2" borderId="57" xfId="0" applyNumberFormat="1" applyFont="1" applyFill="1" applyBorder="1" applyAlignment="1" applyProtection="1">
      <alignment horizontal="left" vertical="center"/>
    </xf>
    <xf numFmtId="3" fontId="0" fillId="5" borderId="52" xfId="0" applyFont="1" applyFill="1" applyBorder="1" applyAlignment="1" applyProtection="1">
      <alignment horizontal="left" vertical="top" wrapText="1"/>
      <protection locked="0"/>
    </xf>
    <xf numFmtId="3" fontId="0" fillId="5" borderId="38" xfId="0" applyFont="1" applyFill="1" applyBorder="1" applyAlignment="1" applyProtection="1">
      <alignment horizontal="left" vertical="top" wrapText="1"/>
      <protection locked="0"/>
    </xf>
    <xf numFmtId="3" fontId="0" fillId="5" borderId="53" xfId="0" applyFont="1" applyFill="1" applyBorder="1" applyAlignment="1" applyProtection="1">
      <alignment horizontal="left" vertical="top" wrapText="1"/>
      <protection locked="0"/>
    </xf>
    <xf numFmtId="3" fontId="0" fillId="5" borderId="54" xfId="0" applyFont="1" applyFill="1" applyBorder="1" applyAlignment="1" applyProtection="1">
      <alignment horizontal="left" vertical="top" wrapText="1"/>
      <protection locked="0"/>
    </xf>
    <xf numFmtId="3" fontId="0" fillId="5" borderId="0" xfId="0" applyFont="1" applyFill="1" applyBorder="1" applyAlignment="1" applyProtection="1">
      <alignment horizontal="left" vertical="top" wrapText="1"/>
      <protection locked="0"/>
    </xf>
    <xf numFmtId="3" fontId="0" fillId="5" borderId="36" xfId="0" applyFont="1" applyFill="1" applyBorder="1" applyAlignment="1" applyProtection="1">
      <alignment horizontal="left" vertical="top" wrapText="1"/>
      <protection locked="0"/>
    </xf>
    <xf numFmtId="3" fontId="0" fillId="5" borderId="58" xfId="0" applyFont="1" applyFill="1" applyBorder="1" applyAlignment="1" applyProtection="1">
      <alignment horizontal="left" vertical="top" wrapText="1"/>
      <protection locked="0"/>
    </xf>
    <xf numFmtId="3" fontId="0" fillId="5" borderId="33" xfId="0" applyFont="1" applyFill="1" applyBorder="1" applyAlignment="1" applyProtection="1">
      <alignment horizontal="left" vertical="top" wrapText="1"/>
      <protection locked="0"/>
    </xf>
    <xf numFmtId="3" fontId="0" fillId="5" borderId="59" xfId="0" applyFont="1" applyFill="1" applyBorder="1" applyAlignment="1" applyProtection="1">
      <alignment horizontal="left" vertical="top" wrapText="1"/>
      <protection locked="0"/>
    </xf>
    <xf numFmtId="0" fontId="6" fillId="4" borderId="29" xfId="0" applyNumberFormat="1" applyFont="1" applyFill="1" applyBorder="1" applyAlignment="1" applyProtection="1">
      <alignment horizontal="center" wrapText="1"/>
      <protection locked="0"/>
    </xf>
    <xf numFmtId="3" fontId="6" fillId="2" borderId="0" xfId="0" applyFont="1" applyFill="1" applyBorder="1" applyAlignment="1" applyProtection="1">
      <alignment horizontal="right"/>
    </xf>
    <xf numFmtId="3" fontId="0" fillId="2" borderId="0" xfId="0" applyFont="1" applyFill="1" applyBorder="1" applyAlignment="1" applyProtection="1">
      <alignment horizontal="right"/>
    </xf>
    <xf numFmtId="3" fontId="21" fillId="12" borderId="30" xfId="0" applyFont="1" applyFill="1" applyBorder="1" applyAlignment="1" applyProtection="1">
      <alignment horizontal="center" vertical="center"/>
    </xf>
    <xf numFmtId="3" fontId="21" fillId="12" borderId="31" xfId="0" applyFont="1" applyFill="1" applyBorder="1" applyAlignment="1" applyProtection="1">
      <alignment horizontal="center" vertical="center"/>
    </xf>
    <xf numFmtId="3" fontId="21" fillId="12" borderId="32" xfId="0" applyFont="1" applyFill="1" applyBorder="1" applyAlignment="1" applyProtection="1">
      <alignment horizontal="center" vertical="center"/>
    </xf>
    <xf numFmtId="3" fontId="21" fillId="10" borderId="30" xfId="0" applyFont="1" applyFill="1" applyBorder="1" applyAlignment="1" applyProtection="1">
      <alignment horizontal="center" vertical="center"/>
    </xf>
    <xf numFmtId="3" fontId="21" fillId="10" borderId="31" xfId="0" applyFont="1" applyFill="1" applyBorder="1" applyAlignment="1" applyProtection="1">
      <alignment horizontal="center" vertical="center"/>
    </xf>
    <xf numFmtId="3" fontId="21" fillId="10" borderId="32" xfId="0" applyFont="1" applyFill="1" applyBorder="1" applyAlignment="1" applyProtection="1">
      <alignment horizontal="center" vertical="center"/>
    </xf>
    <xf numFmtId="3" fontId="21" fillId="11" borderId="30" xfId="0" applyFont="1" applyFill="1" applyBorder="1" applyAlignment="1" applyProtection="1">
      <alignment horizontal="center" vertical="center"/>
    </xf>
    <xf numFmtId="3" fontId="21" fillId="11" borderId="31" xfId="0" applyFont="1" applyFill="1" applyBorder="1" applyAlignment="1" applyProtection="1">
      <alignment horizontal="center" vertical="center"/>
    </xf>
    <xf numFmtId="3" fontId="21" fillId="11" borderId="32" xfId="0" applyFont="1" applyFill="1" applyBorder="1" applyAlignment="1" applyProtection="1">
      <alignment horizontal="center" vertical="center"/>
    </xf>
    <xf numFmtId="0" fontId="6" fillId="0" borderId="33" xfId="0" applyNumberFormat="1" applyFont="1" applyBorder="1" applyAlignment="1" applyProtection="1">
      <alignment horizontal="left" wrapText="1"/>
    </xf>
    <xf numFmtId="0" fontId="6" fillId="2" borderId="33" xfId="0" applyNumberFormat="1" applyFont="1" applyFill="1" applyBorder="1" applyAlignment="1" applyProtection="1">
      <alignment horizontal="right"/>
    </xf>
    <xf numFmtId="3" fontId="18" fillId="2" borderId="60" xfId="0" applyFont="1" applyFill="1" applyBorder="1" applyAlignment="1" applyProtection="1">
      <alignment horizontal="left" vertical="top"/>
    </xf>
    <xf numFmtId="42" fontId="18" fillId="2" borderId="21" xfId="0" applyNumberFormat="1" applyFont="1" applyFill="1" applyBorder="1" applyAlignment="1" applyProtection="1">
      <alignment horizontal="left" vertical="top"/>
    </xf>
    <xf numFmtId="44" fontId="10" fillId="9" borderId="21" xfId="4" applyFont="1" applyFill="1" applyBorder="1" applyAlignment="1" applyProtection="1">
      <alignment horizontal="left" vertical="center"/>
    </xf>
    <xf numFmtId="3" fontId="17" fillId="2" borderId="0" xfId="0" applyFont="1" applyFill="1" applyBorder="1" applyAlignment="1" applyProtection="1">
      <alignment horizontal="left" vertical="top"/>
    </xf>
    <xf numFmtId="3" fontId="0" fillId="4" borderId="29" xfId="0" applyFont="1" applyFill="1" applyBorder="1" applyAlignment="1" applyProtection="1">
      <alignment horizontal="left" wrapText="1"/>
      <protection locked="0"/>
    </xf>
    <xf numFmtId="0" fontId="18" fillId="2" borderId="38" xfId="0" applyNumberFormat="1" applyFont="1" applyFill="1" applyBorder="1" applyAlignment="1" applyProtection="1">
      <alignment horizontal="left" vertical="top"/>
    </xf>
    <xf numFmtId="1" fontId="6" fillId="0" borderId="33" xfId="0" applyNumberFormat="1" applyFont="1" applyBorder="1" applyAlignment="1" applyProtection="1">
      <alignment horizontal="right" wrapText="1"/>
    </xf>
    <xf numFmtId="3" fontId="21" fillId="12" borderId="1" xfId="0" applyFont="1" applyFill="1" applyBorder="1" applyAlignment="1" applyProtection="1">
      <alignment horizontal="center" vertical="center"/>
    </xf>
    <xf numFmtId="3" fontId="20" fillId="12" borderId="21" xfId="0" applyFont="1" applyFill="1" applyBorder="1" applyAlignment="1" applyProtection="1">
      <alignment horizontal="center" vertical="center"/>
    </xf>
    <xf numFmtId="3" fontId="20" fillId="12" borderId="22" xfId="0" applyFont="1" applyFill="1" applyBorder="1" applyAlignment="1" applyProtection="1">
      <alignment horizontal="center" vertical="center"/>
    </xf>
    <xf numFmtId="3" fontId="21" fillId="10" borderId="21" xfId="0" applyFont="1" applyFill="1" applyBorder="1" applyAlignment="1" applyProtection="1">
      <alignment horizontal="center" vertical="center"/>
    </xf>
    <xf numFmtId="3" fontId="21" fillId="10" borderId="22" xfId="0" applyFont="1" applyFill="1" applyBorder="1" applyAlignment="1" applyProtection="1">
      <alignment horizontal="center" vertical="center"/>
    </xf>
    <xf numFmtId="3" fontId="21" fillId="11" borderId="21" xfId="0" applyFont="1" applyFill="1" applyBorder="1" applyAlignment="1" applyProtection="1">
      <alignment horizontal="center" vertical="center"/>
    </xf>
    <xf numFmtId="3" fontId="21" fillId="11" borderId="22" xfId="0" applyFont="1" applyFill="1" applyBorder="1" applyAlignment="1" applyProtection="1">
      <alignment horizontal="center" vertical="center"/>
    </xf>
    <xf numFmtId="0" fontId="44" fillId="2" borderId="0" xfId="0" applyNumberFormat="1" applyFont="1" applyFill="1" applyAlignment="1" applyProtection="1">
      <alignment horizontal="center"/>
    </xf>
    <xf numFmtId="44" fontId="10" fillId="9" borderId="0" xfId="0" applyNumberFormat="1" applyFont="1" applyFill="1" applyBorder="1" applyAlignment="1" applyProtection="1">
      <alignment horizontal="left" vertical="center"/>
    </xf>
    <xf numFmtId="3" fontId="6" fillId="4" borderId="29" xfId="0" applyFont="1" applyFill="1" applyBorder="1" applyAlignment="1" applyProtection="1">
      <alignment horizontal="left" wrapText="1"/>
      <protection locked="0"/>
    </xf>
    <xf numFmtId="3" fontId="6" fillId="0" borderId="33" xfId="0" applyFont="1" applyBorder="1" applyAlignment="1" applyProtection="1">
      <alignment wrapText="1"/>
    </xf>
    <xf numFmtId="1" fontId="6" fillId="2" borderId="33" xfId="0" applyNumberFormat="1" applyFont="1" applyFill="1" applyBorder="1" applyAlignment="1" applyProtection="1">
      <alignment horizontal="right"/>
    </xf>
    <xf numFmtId="3" fontId="20" fillId="12" borderId="31" xfId="0" applyFont="1" applyFill="1" applyBorder="1" applyAlignment="1" applyProtection="1">
      <alignment horizontal="center" vertical="center"/>
    </xf>
    <xf numFmtId="3" fontId="20" fillId="12" borderId="32" xfId="0" applyFont="1" applyFill="1" applyBorder="1" applyAlignment="1" applyProtection="1">
      <alignment horizontal="center" vertical="center"/>
    </xf>
    <xf numFmtId="42" fontId="18" fillId="2" borderId="60" xfId="0" applyNumberFormat="1" applyFont="1" applyFill="1" applyBorder="1" applyAlignment="1" applyProtection="1">
      <alignment horizontal="left" vertical="top"/>
    </xf>
    <xf numFmtId="44" fontId="9" fillId="2" borderId="55" xfId="0" applyNumberFormat="1" applyFont="1" applyFill="1" applyBorder="1" applyAlignment="1" applyProtection="1">
      <alignment horizontal="left" vertical="center"/>
    </xf>
    <xf numFmtId="44" fontId="9" fillId="2" borderId="56" xfId="0" applyNumberFormat="1" applyFont="1" applyFill="1" applyBorder="1" applyAlignment="1" applyProtection="1">
      <alignment horizontal="left" vertical="center"/>
    </xf>
    <xf numFmtId="44" fontId="9" fillId="2" borderId="57" xfId="0" applyNumberFormat="1" applyFont="1" applyFill="1" applyBorder="1" applyAlignment="1" applyProtection="1">
      <alignment horizontal="left" vertical="center"/>
    </xf>
    <xf numFmtId="3" fontId="12" fillId="0" borderId="0" xfId="0" applyFont="1" applyAlignment="1" applyProtection="1">
      <alignment horizontal="left" vertical="top" wrapText="1"/>
    </xf>
    <xf numFmtId="3" fontId="9" fillId="0" borderId="0" xfId="0" applyFont="1" applyAlignment="1" applyProtection="1">
      <alignment horizontal="left" wrapText="1"/>
    </xf>
    <xf numFmtId="3" fontId="117" fillId="10" borderId="191" xfId="0" applyFont="1" applyFill="1" applyBorder="1" applyAlignment="1" applyProtection="1">
      <alignment horizontal="center" vertical="center"/>
    </xf>
    <xf numFmtId="3" fontId="117" fillId="10" borderId="192" xfId="0" applyFont="1" applyFill="1" applyBorder="1" applyAlignment="1" applyProtection="1">
      <alignment horizontal="center" vertical="center"/>
    </xf>
    <xf numFmtId="0" fontId="6" fillId="13" borderId="64" xfId="0" applyNumberFormat="1" applyFont="1" applyFill="1" applyBorder="1" applyAlignment="1" applyProtection="1">
      <alignment horizontal="center"/>
    </xf>
    <xf numFmtId="0" fontId="6" fillId="13" borderId="52" xfId="0" applyNumberFormat="1" applyFont="1" applyFill="1" applyBorder="1" applyAlignment="1" applyProtection="1">
      <alignment horizontal="center"/>
    </xf>
    <xf numFmtId="3" fontId="121" fillId="10" borderId="194" xfId="0" applyFont="1" applyFill="1" applyBorder="1" applyAlignment="1" applyProtection="1">
      <alignment horizontal="center"/>
    </xf>
    <xf numFmtId="3" fontId="121" fillId="10" borderId="195" xfId="0" applyFont="1" applyFill="1" applyBorder="1" applyAlignment="1" applyProtection="1">
      <alignment horizontal="center"/>
    </xf>
    <xf numFmtId="3" fontId="120" fillId="10" borderId="195" xfId="0" applyFont="1" applyFill="1" applyBorder="1" applyAlignment="1" applyProtection="1">
      <alignment horizontal="center"/>
    </xf>
    <xf numFmtId="0" fontId="68" fillId="9" borderId="2"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horizontal="center" vertical="center"/>
    </xf>
    <xf numFmtId="0" fontId="117" fillId="10" borderId="118" xfId="9" applyFont="1" applyFill="1" applyBorder="1" applyAlignment="1" applyProtection="1">
      <alignment horizontal="center" vertical="center"/>
    </xf>
    <xf numFmtId="0" fontId="118" fillId="10" borderId="151" xfId="6" applyFont="1" applyFill="1" applyBorder="1" applyAlignment="1">
      <alignment horizontal="center" vertical="center" wrapText="1"/>
    </xf>
    <xf numFmtId="0" fontId="118" fillId="10" borderId="49" xfId="6" applyFont="1" applyFill="1" applyBorder="1" applyAlignment="1">
      <alignment horizontal="center" vertical="center"/>
    </xf>
    <xf numFmtId="0" fontId="118" fillId="10" borderId="58" xfId="6" applyFont="1" applyFill="1" applyBorder="1" applyAlignment="1">
      <alignment horizontal="center" vertical="center"/>
    </xf>
    <xf numFmtId="0" fontId="118" fillId="10" borderId="146" xfId="6" applyFont="1" applyFill="1" applyBorder="1" applyAlignment="1">
      <alignment horizontal="center" vertical="center"/>
    </xf>
    <xf numFmtId="0" fontId="118" fillId="10" borderId="15" xfId="6" applyFont="1" applyFill="1" applyBorder="1" applyAlignment="1">
      <alignment horizontal="center" vertical="center"/>
    </xf>
    <xf numFmtId="0" fontId="118" fillId="10" borderId="62" xfId="6" applyFont="1" applyFill="1" applyBorder="1" applyAlignment="1">
      <alignment horizontal="center" vertical="center"/>
    </xf>
    <xf numFmtId="0" fontId="118" fillId="10" borderId="272" xfId="6" applyFont="1" applyFill="1" applyBorder="1" applyAlignment="1">
      <alignment horizontal="center" vertical="center"/>
    </xf>
    <xf numFmtId="0" fontId="118" fillId="10" borderId="273" xfId="6" applyFont="1" applyFill="1" applyBorder="1" applyAlignment="1">
      <alignment horizontal="center" vertical="center"/>
    </xf>
    <xf numFmtId="1" fontId="87" fillId="9" borderId="154" xfId="6" applyNumberFormat="1" applyFont="1" applyFill="1" applyBorder="1" applyAlignment="1">
      <alignment horizontal="right" vertical="center"/>
    </xf>
    <xf numFmtId="3" fontId="142" fillId="10" borderId="157" xfId="0" applyFont="1" applyFill="1" applyBorder="1" applyAlignment="1" applyProtection="1">
      <alignment horizontal="center" vertical="center"/>
    </xf>
    <xf numFmtId="3" fontId="142" fillId="10" borderId="270" xfId="0" applyFont="1" applyFill="1" applyBorder="1" applyAlignment="1" applyProtection="1">
      <alignment horizontal="center" vertical="center"/>
    </xf>
    <xf numFmtId="3" fontId="142" fillId="10" borderId="271" xfId="0" applyFont="1" applyFill="1" applyBorder="1" applyAlignment="1" applyProtection="1">
      <alignment horizontal="center" vertical="center"/>
    </xf>
    <xf numFmtId="0" fontId="0" fillId="3" borderId="52" xfId="0" applyNumberFormat="1" applyFont="1" applyFill="1" applyBorder="1" applyAlignment="1" applyProtection="1">
      <alignment horizontal="left" vertical="top"/>
      <protection locked="0"/>
    </xf>
    <xf numFmtId="0" fontId="0" fillId="3" borderId="38" xfId="0" applyNumberFormat="1" applyFont="1" applyFill="1" applyBorder="1" applyAlignment="1" applyProtection="1">
      <alignment horizontal="left" vertical="top"/>
      <protection locked="0"/>
    </xf>
    <xf numFmtId="0" fontId="0" fillId="3" borderId="53" xfId="0" applyNumberFormat="1" applyFont="1" applyFill="1" applyBorder="1" applyAlignment="1" applyProtection="1">
      <alignment horizontal="left" vertical="top"/>
      <protection locked="0"/>
    </xf>
    <xf numFmtId="0" fontId="0" fillId="3" borderId="54" xfId="0" applyNumberFormat="1" applyFont="1" applyFill="1" applyBorder="1" applyAlignment="1" applyProtection="1">
      <alignment horizontal="left" vertical="top"/>
      <protection locked="0"/>
    </xf>
    <xf numFmtId="0" fontId="0" fillId="3" borderId="0" xfId="0" applyNumberFormat="1" applyFont="1" applyFill="1" applyBorder="1" applyAlignment="1" applyProtection="1">
      <alignment horizontal="left" vertical="top"/>
      <protection locked="0"/>
    </xf>
    <xf numFmtId="0" fontId="0" fillId="3" borderId="36" xfId="0" applyNumberFormat="1" applyFont="1" applyFill="1" applyBorder="1" applyAlignment="1" applyProtection="1">
      <alignment horizontal="left" vertical="top"/>
      <protection locked="0"/>
    </xf>
    <xf numFmtId="0" fontId="0" fillId="3" borderId="58" xfId="0" applyNumberFormat="1" applyFont="1" applyFill="1" applyBorder="1" applyAlignment="1" applyProtection="1">
      <alignment horizontal="left" vertical="top"/>
      <protection locked="0"/>
    </xf>
    <xf numFmtId="0" fontId="0" fillId="3" borderId="33" xfId="0" applyNumberFormat="1" applyFont="1" applyFill="1" applyBorder="1" applyAlignment="1" applyProtection="1">
      <alignment horizontal="left" vertical="top"/>
      <protection locked="0"/>
    </xf>
    <xf numFmtId="0" fontId="0" fillId="3" borderId="59" xfId="0" applyNumberFormat="1" applyFont="1" applyFill="1" applyBorder="1" applyAlignment="1" applyProtection="1">
      <alignment horizontal="left" vertical="top"/>
      <protection locked="0"/>
    </xf>
    <xf numFmtId="3" fontId="118" fillId="10" borderId="221" xfId="0" applyFont="1" applyFill="1" applyBorder="1" applyAlignment="1" applyProtection="1">
      <alignment horizontal="center"/>
    </xf>
    <xf numFmtId="3" fontId="118" fillId="10" borderId="222" xfId="0" applyFont="1" applyFill="1" applyBorder="1" applyAlignment="1" applyProtection="1">
      <alignment horizontal="center"/>
    </xf>
    <xf numFmtId="3" fontId="119" fillId="10" borderId="254" xfId="0" applyFont="1" applyFill="1" applyBorder="1" applyAlignment="1" applyProtection="1">
      <alignment horizontal="center" vertical="center"/>
    </xf>
    <xf numFmtId="3" fontId="119" fillId="10" borderId="0" xfId="0" applyFont="1" applyFill="1" applyBorder="1" applyAlignment="1" applyProtection="1">
      <alignment horizontal="center" vertical="center"/>
    </xf>
    <xf numFmtId="3" fontId="43" fillId="0" borderId="0" xfId="0" applyFont="1" applyAlignment="1" applyProtection="1">
      <alignment horizontal="center" vertical="center" wrapText="1"/>
    </xf>
    <xf numFmtId="3" fontId="41" fillId="0" borderId="33" xfId="0" applyFont="1" applyBorder="1" applyAlignment="1" applyProtection="1">
      <alignment horizontal="center"/>
    </xf>
    <xf numFmtId="3" fontId="9" fillId="0" borderId="33" xfId="0" applyFont="1" applyBorder="1" applyAlignment="1" applyProtection="1">
      <alignment horizontal="left"/>
    </xf>
    <xf numFmtId="3" fontId="39" fillId="0" borderId="0" xfId="0" applyFont="1" applyBorder="1" applyAlignment="1" applyProtection="1">
      <alignment horizontal="center"/>
    </xf>
    <xf numFmtId="3" fontId="40" fillId="0" borderId="0" xfId="0" applyFont="1" applyBorder="1" applyAlignment="1" applyProtection="1">
      <alignment horizontal="center"/>
    </xf>
    <xf numFmtId="3" fontId="0" fillId="3" borderId="52" xfId="0" applyFont="1" applyFill="1" applyBorder="1" applyAlignment="1" applyProtection="1">
      <alignment horizontal="left" vertical="top"/>
      <protection locked="0"/>
    </xf>
    <xf numFmtId="3" fontId="0" fillId="3" borderId="38" xfId="0" applyFont="1" applyFill="1" applyBorder="1" applyAlignment="1" applyProtection="1">
      <alignment horizontal="left" vertical="top"/>
      <protection locked="0"/>
    </xf>
    <xf numFmtId="3" fontId="0" fillId="3" borderId="53" xfId="0" applyFont="1" applyFill="1" applyBorder="1" applyAlignment="1" applyProtection="1">
      <alignment horizontal="left" vertical="top"/>
      <protection locked="0"/>
    </xf>
    <xf numFmtId="3" fontId="0" fillId="3" borderId="54" xfId="0" applyFont="1" applyFill="1" applyBorder="1" applyAlignment="1" applyProtection="1">
      <alignment horizontal="left" vertical="top"/>
      <protection locked="0"/>
    </xf>
    <xf numFmtId="3" fontId="0" fillId="3" borderId="0" xfId="0" applyFont="1" applyFill="1" applyBorder="1" applyAlignment="1" applyProtection="1">
      <alignment horizontal="left" vertical="top"/>
      <protection locked="0"/>
    </xf>
    <xf numFmtId="3" fontId="0" fillId="3" borderId="36" xfId="0" applyFont="1" applyFill="1" applyBorder="1" applyAlignment="1" applyProtection="1">
      <alignment horizontal="left" vertical="top"/>
      <protection locked="0"/>
    </xf>
    <xf numFmtId="3" fontId="0" fillId="3" borderId="58" xfId="0" applyFont="1" applyFill="1" applyBorder="1" applyAlignment="1" applyProtection="1">
      <alignment horizontal="left" vertical="top"/>
      <protection locked="0"/>
    </xf>
    <xf numFmtId="3" fontId="0" fillId="3" borderId="33" xfId="0" applyFont="1" applyFill="1" applyBorder="1" applyAlignment="1" applyProtection="1">
      <alignment horizontal="left" vertical="top"/>
      <protection locked="0"/>
    </xf>
    <xf numFmtId="3" fontId="0" fillId="3" borderId="59" xfId="0" applyFont="1" applyFill="1" applyBorder="1" applyAlignment="1" applyProtection="1">
      <alignment horizontal="left" vertical="top"/>
      <protection locked="0"/>
    </xf>
    <xf numFmtId="3" fontId="30" fillId="0" borderId="33" xfId="0" applyFont="1" applyBorder="1" applyAlignment="1" applyProtection="1">
      <alignment horizontal="left"/>
    </xf>
    <xf numFmtId="3" fontId="0" fillId="0" borderId="38" xfId="0" applyFont="1" applyBorder="1" applyAlignment="1" applyProtection="1">
      <alignment horizontal="left" indent="12"/>
    </xf>
    <xf numFmtId="3" fontId="0" fillId="0" borderId="53" xfId="0" applyFont="1" applyBorder="1" applyAlignment="1" applyProtection="1">
      <alignment horizontal="left" indent="12"/>
    </xf>
    <xf numFmtId="3" fontId="0" fillId="0" borderId="0" xfId="0" applyFont="1" applyBorder="1" applyAlignment="1" applyProtection="1">
      <alignment horizontal="left" indent="12"/>
    </xf>
    <xf numFmtId="3" fontId="0" fillId="0" borderId="36" xfId="0" applyFont="1" applyBorder="1" applyAlignment="1" applyProtection="1">
      <alignment horizontal="left" indent="12"/>
    </xf>
    <xf numFmtId="44" fontId="0" fillId="0" borderId="129" xfId="4" applyFont="1" applyBorder="1" applyAlignment="1" applyProtection="1">
      <alignment horizontal="left"/>
    </xf>
    <xf numFmtId="44" fontId="0" fillId="0" borderId="126" xfId="4" applyFont="1" applyBorder="1" applyAlignment="1" applyProtection="1">
      <alignment horizontal="left"/>
    </xf>
    <xf numFmtId="44" fontId="0" fillId="0" borderId="52" xfId="4" applyFont="1" applyBorder="1" applyAlignment="1" applyProtection="1">
      <alignment horizontal="left"/>
    </xf>
    <xf numFmtId="44" fontId="0" fillId="0" borderId="58" xfId="4" applyFont="1" applyBorder="1" applyAlignment="1" applyProtection="1">
      <alignment horizontal="left"/>
    </xf>
    <xf numFmtId="44" fontId="0" fillId="0" borderId="93" xfId="4" applyFont="1" applyBorder="1" applyAlignment="1" applyProtection="1">
      <alignment horizontal="center"/>
    </xf>
    <xf numFmtId="44" fontId="0" fillId="0" borderId="94" xfId="4" applyFont="1" applyBorder="1" applyAlignment="1" applyProtection="1">
      <alignment horizontal="center"/>
    </xf>
    <xf numFmtId="3" fontId="0" fillId="4" borderId="38" xfId="0" applyFont="1" applyFill="1" applyBorder="1" applyAlignment="1" applyProtection="1">
      <alignment horizontal="left" wrapText="1"/>
      <protection locked="0"/>
    </xf>
    <xf numFmtId="3" fontId="0" fillId="4" borderId="53" xfId="0" applyFont="1" applyFill="1" applyBorder="1" applyAlignment="1" applyProtection="1">
      <alignment horizontal="left" wrapText="1"/>
      <protection locked="0"/>
    </xf>
    <xf numFmtId="3" fontId="0" fillId="4" borderId="59" xfId="0" applyFont="1" applyFill="1" applyBorder="1" applyAlignment="1" applyProtection="1">
      <alignment horizontal="left" wrapText="1"/>
      <protection locked="0"/>
    </xf>
    <xf numFmtId="3" fontId="14" fillId="0" borderId="91" xfId="0" applyFont="1" applyBorder="1" applyAlignment="1" applyProtection="1">
      <alignment horizontal="left" indent="1"/>
    </xf>
    <xf numFmtId="3" fontId="14" fillId="0" borderId="43" xfId="0" applyFont="1" applyBorder="1" applyAlignment="1" applyProtection="1">
      <alignment horizontal="left" indent="1"/>
    </xf>
    <xf numFmtId="3" fontId="14" fillId="0" borderId="11" xfId="0" applyFont="1" applyBorder="1" applyAlignment="1" applyProtection="1">
      <alignment horizontal="left" indent="1"/>
    </xf>
    <xf numFmtId="44" fontId="14" fillId="0" borderId="38" xfId="4" applyFont="1" applyFill="1" applyBorder="1" applyAlignment="1" applyProtection="1">
      <alignment horizontal="left"/>
    </xf>
    <xf numFmtId="44" fontId="14" fillId="0" borderId="53" xfId="4" applyFont="1" applyFill="1" applyBorder="1" applyAlignment="1" applyProtection="1">
      <alignment horizontal="left"/>
    </xf>
    <xf numFmtId="44" fontId="14" fillId="0" borderId="96" xfId="4" applyFont="1" applyFill="1" applyBorder="1" applyAlignment="1" applyProtection="1">
      <alignment horizontal="left"/>
    </xf>
    <xf numFmtId="44" fontId="14" fillId="0" borderId="80" xfId="4" applyFont="1" applyFill="1" applyBorder="1" applyAlignment="1" applyProtection="1">
      <alignment horizontal="left"/>
    </xf>
    <xf numFmtId="44" fontId="14" fillId="0" borderId="92" xfId="4" applyFont="1" applyFill="1" applyBorder="1" applyAlignment="1" applyProtection="1">
      <alignment horizontal="left"/>
    </xf>
    <xf numFmtId="3" fontId="14" fillId="0" borderId="76" xfId="0" applyFont="1" applyBorder="1" applyAlignment="1" applyProtection="1">
      <alignment horizontal="left" indent="1"/>
    </xf>
    <xf numFmtId="3" fontId="14" fillId="0" borderId="85" xfId="0" applyFont="1" applyBorder="1" applyAlignment="1" applyProtection="1">
      <alignment horizontal="left" indent="1"/>
    </xf>
    <xf numFmtId="10" fontId="50" fillId="0" borderId="58" xfId="5" applyNumberFormat="1" applyFont="1" applyBorder="1" applyAlignment="1" applyProtection="1">
      <alignment horizontal="center"/>
    </xf>
    <xf numFmtId="10" fontId="50" fillId="0" borderId="33" xfId="5" applyNumberFormat="1" applyFont="1" applyBorder="1" applyAlignment="1" applyProtection="1">
      <alignment horizontal="center"/>
    </xf>
    <xf numFmtId="10" fontId="50" fillId="0" borderId="59" xfId="5" applyNumberFormat="1" applyFont="1" applyBorder="1" applyAlignment="1" applyProtection="1">
      <alignment horizontal="center"/>
    </xf>
    <xf numFmtId="3" fontId="14" fillId="0" borderId="80" xfId="0" applyFont="1" applyBorder="1" applyAlignment="1" applyProtection="1">
      <alignment horizontal="center"/>
    </xf>
    <xf numFmtId="167" fontId="8" fillId="0" borderId="81" xfId="5" applyNumberFormat="1" applyFont="1" applyBorder="1" applyAlignment="1" applyProtection="1">
      <alignment horizontal="right"/>
    </xf>
    <xf numFmtId="167" fontId="8" fillId="0" borderId="95" xfId="5" applyNumberFormat="1" applyFont="1" applyBorder="1" applyAlignment="1" applyProtection="1">
      <alignment horizontal="right"/>
    </xf>
    <xf numFmtId="3" fontId="45" fillId="0" borderId="84" xfId="0" applyFont="1" applyBorder="1" applyAlignment="1" applyProtection="1">
      <alignment horizontal="right"/>
    </xf>
    <xf numFmtId="3" fontId="45" fillId="0" borderId="77" xfId="0" applyFont="1" applyBorder="1" applyAlignment="1" applyProtection="1">
      <alignment horizontal="right"/>
    </xf>
    <xf numFmtId="3" fontId="45" fillId="0" borderId="85" xfId="0" applyFont="1" applyBorder="1" applyAlignment="1" applyProtection="1">
      <alignment horizontal="right"/>
    </xf>
    <xf numFmtId="3" fontId="45" fillId="0" borderId="82" xfId="0" applyFont="1" applyBorder="1" applyAlignment="1" applyProtection="1">
      <alignment horizontal="right"/>
    </xf>
    <xf numFmtId="3" fontId="45" fillId="0" borderId="80" xfId="0" applyFont="1" applyBorder="1" applyAlignment="1" applyProtection="1">
      <alignment horizontal="right"/>
    </xf>
    <xf numFmtId="3" fontId="45" fillId="0" borderId="86" xfId="0" applyFont="1" applyBorder="1" applyAlignment="1" applyProtection="1">
      <alignment horizontal="right"/>
    </xf>
    <xf numFmtId="0" fontId="45" fillId="0" borderId="62" xfId="0" applyNumberFormat="1" applyFont="1" applyBorder="1" applyAlignment="1" applyProtection="1">
      <alignment horizontal="center" vertical="center"/>
    </xf>
    <xf numFmtId="0" fontId="45" fillId="0" borderId="61" xfId="0" applyNumberFormat="1" applyFont="1" applyBorder="1" applyAlignment="1" applyProtection="1">
      <alignment horizontal="center" vertical="center"/>
    </xf>
    <xf numFmtId="44" fontId="14" fillId="0" borderId="76" xfId="4" applyFont="1" applyFill="1" applyBorder="1" applyProtection="1"/>
    <xf numFmtId="44" fontId="14" fillId="0" borderId="77" xfId="4" applyFont="1" applyFill="1" applyBorder="1" applyProtection="1"/>
    <xf numFmtId="44" fontId="14" fillId="0" borderId="75" xfId="4" applyFont="1" applyFill="1" applyBorder="1" applyProtection="1"/>
    <xf numFmtId="44" fontId="14" fillId="0" borderId="0" xfId="4" applyFont="1" applyFill="1" applyBorder="1" applyProtection="1"/>
    <xf numFmtId="44" fontId="14" fillId="0" borderId="78" xfId="4" applyFont="1" applyBorder="1" applyProtection="1"/>
    <xf numFmtId="3" fontId="0" fillId="4" borderId="52" xfId="0" applyFont="1" applyFill="1" applyBorder="1" applyAlignment="1" applyProtection="1">
      <alignment horizontal="left" wrapText="1"/>
      <protection locked="0"/>
    </xf>
    <xf numFmtId="3" fontId="0" fillId="4" borderId="58" xfId="0" applyFont="1" applyFill="1" applyBorder="1" applyAlignment="1" applyProtection="1">
      <alignment horizontal="left" wrapText="1"/>
      <protection locked="0"/>
    </xf>
    <xf numFmtId="44" fontId="0" fillId="4" borderId="129" xfId="4" applyFont="1" applyFill="1" applyBorder="1" applyAlignment="1" applyProtection="1">
      <alignment horizontal="left" wrapText="1"/>
      <protection locked="0"/>
    </xf>
    <xf numFmtId="44" fontId="0" fillId="4" borderId="126" xfId="4" applyFont="1" applyFill="1" applyBorder="1" applyAlignment="1" applyProtection="1">
      <alignment horizontal="left" wrapText="1"/>
      <protection locked="0"/>
    </xf>
    <xf numFmtId="44" fontId="0" fillId="0" borderId="64" xfId="4" applyFont="1" applyBorder="1" applyAlignment="1" applyProtection="1">
      <alignment horizontal="center"/>
    </xf>
    <xf numFmtId="44" fontId="0" fillId="0" borderId="49" xfId="4" applyFont="1" applyBorder="1" applyAlignment="1" applyProtection="1">
      <alignment horizontal="center"/>
    </xf>
    <xf numFmtId="44" fontId="0" fillId="4" borderId="64" xfId="4" applyFont="1" applyFill="1" applyBorder="1" applyAlignment="1" applyProtection="1">
      <alignment horizontal="left"/>
      <protection locked="0"/>
    </xf>
    <xf numFmtId="44" fontId="0" fillId="4" borderId="49" xfId="4" applyFont="1" applyFill="1" applyBorder="1" applyAlignment="1" applyProtection="1">
      <alignment horizontal="left"/>
      <protection locked="0"/>
    </xf>
    <xf numFmtId="3" fontId="0" fillId="4" borderId="52" xfId="0" applyFont="1" applyFill="1" applyBorder="1" applyAlignment="1" applyProtection="1">
      <alignment horizontal="left" vertical="top"/>
      <protection locked="0"/>
    </xf>
    <xf numFmtId="3" fontId="0" fillId="4" borderId="38" xfId="0" applyFont="1" applyFill="1" applyBorder="1" applyAlignment="1" applyProtection="1">
      <alignment horizontal="left" vertical="top"/>
      <protection locked="0"/>
    </xf>
    <xf numFmtId="3" fontId="0" fillId="4" borderId="53" xfId="0" applyFont="1" applyFill="1" applyBorder="1" applyAlignment="1" applyProtection="1">
      <alignment horizontal="left" vertical="top"/>
      <protection locked="0"/>
    </xf>
    <xf numFmtId="3" fontId="0" fillId="4" borderId="54" xfId="0" applyFont="1" applyFill="1" applyBorder="1" applyAlignment="1" applyProtection="1">
      <alignment horizontal="left" vertical="top"/>
      <protection locked="0"/>
    </xf>
    <xf numFmtId="3" fontId="0" fillId="4" borderId="0" xfId="0" applyFont="1" applyFill="1" applyBorder="1" applyAlignment="1" applyProtection="1">
      <alignment horizontal="left" vertical="top"/>
      <protection locked="0"/>
    </xf>
    <xf numFmtId="3" fontId="0" fillId="4" borderId="36" xfId="0" applyFont="1" applyFill="1" applyBorder="1" applyAlignment="1" applyProtection="1">
      <alignment horizontal="left" vertical="top"/>
      <protection locked="0"/>
    </xf>
    <xf numFmtId="3" fontId="0" fillId="4" borderId="58" xfId="0" applyFont="1" applyFill="1" applyBorder="1" applyAlignment="1" applyProtection="1">
      <alignment horizontal="left" vertical="top"/>
      <protection locked="0"/>
    </xf>
    <xf numFmtId="3" fontId="0" fillId="4" borderId="33" xfId="0" applyFont="1" applyFill="1" applyBorder="1" applyAlignment="1" applyProtection="1">
      <alignment horizontal="left" vertical="top"/>
      <protection locked="0"/>
    </xf>
    <xf numFmtId="3" fontId="0" fillId="4" borderId="59" xfId="0" applyFont="1" applyFill="1" applyBorder="1" applyAlignment="1" applyProtection="1">
      <alignment horizontal="left" vertical="top"/>
      <protection locked="0"/>
    </xf>
    <xf numFmtId="3" fontId="14" fillId="0" borderId="77" xfId="0" applyFont="1" applyBorder="1" applyAlignment="1" applyProtection="1">
      <alignment horizontal="left" indent="1"/>
    </xf>
    <xf numFmtId="3" fontId="14" fillId="0" borderId="50" xfId="0" applyFont="1" applyBorder="1" applyAlignment="1" applyProtection="1">
      <alignment horizontal="left" indent="1"/>
    </xf>
    <xf numFmtId="3" fontId="14" fillId="0" borderId="40" xfId="0" applyFont="1" applyBorder="1" applyAlignment="1" applyProtection="1">
      <alignment horizontal="left" indent="1"/>
    </xf>
    <xf numFmtId="3" fontId="14" fillId="0" borderId="25" xfId="0" applyFont="1" applyBorder="1" applyAlignment="1" applyProtection="1">
      <alignment horizontal="left" indent="1"/>
    </xf>
    <xf numFmtId="3" fontId="0" fillId="0" borderId="62" xfId="0" applyFont="1" applyBorder="1" applyAlignment="1" applyProtection="1">
      <alignment horizontal="center" vertical="top"/>
    </xf>
    <xf numFmtId="3" fontId="0" fillId="0" borderId="61" xfId="0" applyFont="1" applyBorder="1" applyAlignment="1" applyProtection="1">
      <alignment horizontal="center" vertical="top"/>
    </xf>
    <xf numFmtId="3" fontId="0" fillId="0" borderId="61" xfId="0" applyFont="1" applyBorder="1" applyAlignment="1" applyProtection="1">
      <alignment horizontal="left"/>
    </xf>
    <xf numFmtId="0" fontId="45" fillId="0" borderId="63" xfId="0" applyNumberFormat="1" applyFont="1" applyBorder="1" applyAlignment="1" applyProtection="1">
      <alignment horizontal="center" vertical="center"/>
    </xf>
    <xf numFmtId="3" fontId="14" fillId="0" borderId="96" xfId="0" applyFont="1" applyBorder="1" applyAlignment="1" applyProtection="1">
      <alignment horizontal="left" indent="1"/>
    </xf>
    <xf numFmtId="3" fontId="14" fillId="0" borderId="86" xfId="0" applyFont="1" applyBorder="1" applyAlignment="1" applyProtection="1">
      <alignment horizontal="left" indent="1"/>
    </xf>
    <xf numFmtId="3" fontId="6" fillId="0" borderId="121" xfId="0" applyFont="1" applyBorder="1" applyAlignment="1" applyProtection="1">
      <alignment horizontal="center"/>
    </xf>
    <xf numFmtId="3" fontId="6" fillId="0" borderId="122" xfId="0" applyFont="1" applyBorder="1" applyAlignment="1" applyProtection="1">
      <alignment horizontal="center"/>
    </xf>
    <xf numFmtId="3" fontId="6" fillId="0" borderId="123" xfId="0" applyFont="1" applyBorder="1" applyAlignment="1" applyProtection="1">
      <alignment horizontal="center"/>
    </xf>
    <xf numFmtId="3" fontId="126" fillId="10" borderId="62" xfId="0" applyFont="1" applyFill="1" applyBorder="1" applyAlignment="1" applyProtection="1">
      <alignment horizontal="center"/>
    </xf>
    <xf numFmtId="3" fontId="126" fillId="10" borderId="61" xfId="0" applyFont="1" applyFill="1" applyBorder="1" applyAlignment="1" applyProtection="1">
      <alignment horizontal="center"/>
    </xf>
    <xf numFmtId="3" fontId="126" fillId="10" borderId="230" xfId="0" applyFont="1" applyFill="1" applyBorder="1" applyAlignment="1" applyProtection="1">
      <alignment horizontal="center"/>
    </xf>
    <xf numFmtId="3" fontId="126" fillId="10" borderId="63" xfId="0" applyFont="1" applyFill="1" applyBorder="1" applyAlignment="1" applyProtection="1">
      <alignment horizontal="center"/>
    </xf>
    <xf numFmtId="3" fontId="127" fillId="11" borderId="0" xfId="0" applyFont="1" applyFill="1" applyBorder="1" applyAlignment="1" applyProtection="1">
      <alignment horizontal="left"/>
    </xf>
    <xf numFmtId="3" fontId="9" fillId="0" borderId="254" xfId="0" applyFont="1" applyBorder="1" applyAlignment="1" applyProtection="1">
      <alignment horizontal="left" vertical="top" wrapText="1"/>
    </xf>
    <xf numFmtId="3" fontId="125" fillId="10" borderId="254" xfId="0" applyFont="1" applyFill="1" applyBorder="1" applyAlignment="1" applyProtection="1">
      <alignment horizontal="center" vertical="center"/>
    </xf>
    <xf numFmtId="3" fontId="125" fillId="10" borderId="0" xfId="0" applyFont="1" applyFill="1" applyBorder="1" applyAlignment="1" applyProtection="1">
      <alignment horizontal="center" vertical="center"/>
    </xf>
    <xf numFmtId="3" fontId="124" fillId="10" borderId="0" xfId="0" applyFont="1" applyFill="1" applyBorder="1" applyAlignment="1" applyProtection="1">
      <alignment horizontal="left" vertical="top" wrapText="1"/>
    </xf>
    <xf numFmtId="3" fontId="129" fillId="10" borderId="253" xfId="0" applyFont="1" applyFill="1" applyBorder="1" applyAlignment="1" applyProtection="1">
      <alignment horizontal="center"/>
    </xf>
    <xf numFmtId="3" fontId="129" fillId="10" borderId="254" xfId="0" applyFont="1" applyFill="1" applyBorder="1" applyAlignment="1" applyProtection="1">
      <alignment horizontal="center"/>
    </xf>
    <xf numFmtId="3" fontId="129" fillId="10" borderId="255" xfId="0" applyFont="1" applyFill="1" applyBorder="1" applyAlignment="1" applyProtection="1">
      <alignment horizontal="center"/>
    </xf>
    <xf numFmtId="3" fontId="131" fillId="10" borderId="237" xfId="0" applyFont="1" applyFill="1" applyBorder="1" applyAlignment="1" applyProtection="1">
      <alignment horizontal="right"/>
    </xf>
    <xf numFmtId="3" fontId="131" fillId="10" borderId="238" xfId="0" applyFont="1" applyFill="1" applyBorder="1" applyAlignment="1" applyProtection="1">
      <alignment horizontal="right"/>
    </xf>
    <xf numFmtId="3" fontId="131" fillId="10" borderId="239" xfId="0" applyFont="1" applyFill="1" applyBorder="1" applyAlignment="1" applyProtection="1">
      <alignment horizontal="right"/>
    </xf>
    <xf numFmtId="3" fontId="14" fillId="4" borderId="62" xfId="0" applyFont="1" applyFill="1" applyBorder="1" applyAlignment="1" applyProtection="1">
      <alignment horizontal="left" vertical="top" wrapText="1"/>
      <protection locked="0"/>
    </xf>
    <xf numFmtId="3" fontId="14" fillId="4" borderId="61" xfId="0" applyFont="1" applyFill="1" applyBorder="1" applyAlignment="1" applyProtection="1">
      <alignment horizontal="left" vertical="top" wrapText="1"/>
      <protection locked="0"/>
    </xf>
    <xf numFmtId="3" fontId="14" fillId="4" borderId="63" xfId="0" applyFont="1" applyFill="1" applyBorder="1" applyAlignment="1" applyProtection="1">
      <alignment horizontal="left" vertical="top" wrapText="1"/>
      <protection locked="0"/>
    </xf>
    <xf numFmtId="0" fontId="9" fillId="0" borderId="87" xfId="0" applyNumberFormat="1" applyFont="1" applyBorder="1" applyAlignment="1" applyProtection="1"/>
    <xf numFmtId="0" fontId="9" fillId="0" borderId="61" xfId="0" applyNumberFormat="1" applyFont="1" applyBorder="1" applyAlignment="1" applyProtection="1">
      <alignment horizontal="right"/>
    </xf>
    <xf numFmtId="3" fontId="131" fillId="10" borderId="234" xfId="0" applyFont="1" applyFill="1" applyBorder="1" applyAlignment="1" applyProtection="1">
      <alignment horizontal="right"/>
    </xf>
    <xf numFmtId="3" fontId="131" fillId="10" borderId="235" xfId="0" applyFont="1" applyFill="1" applyBorder="1" applyAlignment="1" applyProtection="1">
      <alignment horizontal="right"/>
    </xf>
    <xf numFmtId="3" fontId="131" fillId="10" borderId="236" xfId="0" applyFont="1" applyFill="1" applyBorder="1" applyAlignment="1" applyProtection="1">
      <alignment horizontal="right"/>
    </xf>
    <xf numFmtId="3" fontId="131" fillId="10" borderId="246" xfId="0" applyFont="1" applyFill="1" applyBorder="1" applyAlignment="1" applyProtection="1">
      <alignment horizontal="right"/>
    </xf>
    <xf numFmtId="3" fontId="131" fillId="10" borderId="247" xfId="0" applyFont="1" applyFill="1" applyBorder="1" applyAlignment="1" applyProtection="1">
      <alignment horizontal="right"/>
    </xf>
    <xf numFmtId="3" fontId="131" fillId="10" borderId="248" xfId="0" applyFont="1" applyFill="1" applyBorder="1" applyAlignment="1" applyProtection="1">
      <alignment horizontal="right"/>
    </xf>
    <xf numFmtId="3" fontId="14" fillId="4" borderId="263" xfId="0" applyFont="1" applyFill="1" applyBorder="1" applyAlignment="1" applyProtection="1">
      <alignment horizontal="left" vertical="top" wrapText="1"/>
      <protection locked="0"/>
    </xf>
    <xf numFmtId="3" fontId="131" fillId="10" borderId="240" xfId="0" applyFont="1" applyFill="1" applyBorder="1" applyAlignment="1" applyProtection="1">
      <alignment horizontal="right"/>
    </xf>
    <xf numFmtId="3" fontId="131" fillId="10" borderId="241" xfId="0" applyFont="1" applyFill="1" applyBorder="1" applyAlignment="1" applyProtection="1">
      <alignment horizontal="right"/>
    </xf>
    <xf numFmtId="3" fontId="131" fillId="10" borderId="242" xfId="0" applyFont="1" applyFill="1" applyBorder="1" applyAlignment="1" applyProtection="1">
      <alignment horizontal="right"/>
    </xf>
    <xf numFmtId="3" fontId="6" fillId="11" borderId="33" xfId="0" applyFont="1" applyFill="1" applyBorder="1" applyAlignment="1">
      <alignment horizontal="center"/>
    </xf>
  </cellXfs>
  <cellStyles count="14">
    <cellStyle name="Currency" xfId="4" builtinId="4"/>
    <cellStyle name="Date" xfId="1" xr:uid="{00000000-0005-0000-0000-000001000000}"/>
    <cellStyle name="Fixed" xfId="2" xr:uid="{00000000-0005-0000-0000-000002000000}"/>
    <cellStyle name="Heading 1 2" xfId="9" xr:uid="{74CA0C07-AC6F-43C3-8D90-29041582AF58}"/>
    <cellStyle name="Heading 2 2" xfId="12" xr:uid="{AA0EF4EE-695F-4FF0-8DA1-935FD06CCCD0}"/>
    <cellStyle name="Hyperlink" xfId="7" builtinId="8"/>
    <cellStyle name="Normal" xfId="0" builtinId="0"/>
    <cellStyle name="Normal 2" xfId="6" xr:uid="{F0AA45F5-FFBC-49DE-9A85-A2C2F85764F9}"/>
    <cellStyle name="Normal 2 2" xfId="10" xr:uid="{069C739B-526C-420B-8955-A5DC8B6428CA}"/>
    <cellStyle name="Normal 3" xfId="11" xr:uid="{5536C59E-C56C-427C-AA95-05EB683CAEFC}"/>
    <cellStyle name="Normal 4" xfId="13" xr:uid="{0F02A930-7560-4F41-A670-C3269D72CC5F}"/>
    <cellStyle name="Percent" xfId="5" builtinId="5"/>
    <cellStyle name="Text" xfId="3" xr:uid="{00000000-0005-0000-0000-000005000000}"/>
    <cellStyle name="Title" xfId="8" builtinId="15"/>
  </cellStyles>
  <dxfs count="0"/>
  <tableStyles count="0" defaultTableStyle="TableStyleMedium9" defaultPivotStyle="PivotStyleLight16"/>
  <colors>
    <mruColors>
      <color rgb="FF00607F"/>
      <color rgb="FFFFFFE5"/>
      <color rgb="FFFFE6A7"/>
      <color rgb="FFFFC843"/>
      <color rgb="FFF2F2F2"/>
      <color rgb="FFB9C8D3"/>
      <color rgb="FFDDF7FF"/>
      <color rgb="FFB9EEFF"/>
      <color rgb="FFBB1F53"/>
      <color rgb="FF007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'Hidden Tab'!$P$15</c:f>
              <c:strCache>
                <c:ptCount val="1"/>
                <c:pt idx="0">
                  <c:v>Percent Expended</c:v>
                </c:pt>
              </c:strCache>
            </c:strRef>
          </c:tx>
          <c:spPr>
            <a:solidFill>
              <a:schemeClr val="accent1"/>
            </a:solidFill>
            <a:ln>
              <a:noFill/>
            </a:ln>
            <a:effectLst/>
          </c:spPr>
          <c:invertIfNegative val="0"/>
          <c:cat>
            <c:strRef>
              <c:f>'Hidden Tab'!$B$16:$B$25</c:f>
              <c:strCache>
                <c:ptCount val="10"/>
                <c:pt idx="0">
                  <c:v>100 - PERSONNEL - Salary / Wage</c:v>
                </c:pt>
                <c:pt idx="1">
                  <c:v>200 - PERSONNEL - Benefits</c:v>
                </c:pt>
                <c:pt idx="2">
                  <c:v>300 - TRAVEL</c:v>
                </c:pt>
                <c:pt idx="3">
                  <c:v>400 - SUPPLIES</c:v>
                </c:pt>
                <c:pt idx="4">
                  <c:v>500 - EQUIPMENT</c:v>
                </c:pt>
                <c:pt idx="5">
                  <c:v>600 - CONTRACTUAL</c:v>
                </c:pt>
                <c:pt idx="6">
                  <c:v>700 - OPERATIONAL</c:v>
                </c:pt>
                <c:pt idx="7">
                  <c:v>800 - (identify category)</c:v>
                </c:pt>
                <c:pt idx="8">
                  <c:v>900 - Indirect Costs</c:v>
                </c:pt>
                <c:pt idx="9">
                  <c:v>Total Subaward Budget</c:v>
                </c:pt>
              </c:strCache>
            </c:strRef>
          </c:cat>
          <c:val>
            <c:numRef>
              <c:f>'Hidden Tab'!$P$16:$P$25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927-43C4-A61C-C97E67DDB0E0}"/>
            </c:ext>
          </c:extLst>
        </c:ser>
        <c:dLbls>
          <c:showLegendKey val="0"/>
          <c:showVal val="0"/>
          <c:showCatName val="0"/>
          <c:showSerName val="0"/>
          <c:showPercent val="0"/>
          <c:showBubbleSize val="0"/>
        </c:dLbls>
        <c:gapWidth val="182"/>
        <c:axId val="1353803360"/>
        <c:axId val="1353797120"/>
      </c:barChart>
      <c:catAx>
        <c:axId val="1353803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3797120"/>
        <c:crosses val="autoZero"/>
        <c:auto val="1"/>
        <c:lblAlgn val="ctr"/>
        <c:lblOffset val="100"/>
        <c:noMultiLvlLbl val="0"/>
      </c:catAx>
      <c:valAx>
        <c:axId val="13537971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3803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1-Status Summary'!A1"/></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1-Status Summary'!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drawing2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1-Status Summary'!A1"/><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1-Status Summary'!A1"/></Relationships>
</file>

<file path=xl/drawings/_rels/drawing2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1-Status Summary'!A1"/><Relationship Id="rId1" Type="http://schemas.openxmlformats.org/officeDocument/2006/relationships/hyperlink" Target="https://www.ecfr.gov/current/title-2/section-200.307"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8" Type="http://schemas.openxmlformats.org/officeDocument/2006/relationships/hyperlink" Target="#'21-Program Income Tracker'!A1"/><Relationship Id="rId13" Type="http://schemas.openxmlformats.org/officeDocument/2006/relationships/image" Target="../media/image7.emf"/><Relationship Id="rId3" Type="http://schemas.openxmlformats.org/officeDocument/2006/relationships/hyperlink" Target="#'16-Personnel Calc'!A1"/><Relationship Id="rId7" Type="http://schemas.openxmlformats.org/officeDocument/2006/relationships/hyperlink" Target="#'20-Match Calc'!A1"/><Relationship Id="rId12" Type="http://schemas.openxmlformats.org/officeDocument/2006/relationships/image" Target="../media/image6.emf"/><Relationship Id="rId2" Type="http://schemas.openxmlformats.org/officeDocument/2006/relationships/hyperlink" Target="#'3-Budget + REVISE'!A1"/><Relationship Id="rId1" Type="http://schemas.openxmlformats.org/officeDocument/2006/relationships/hyperlink" Target="#'2-Budget JUSTIFY'!A1"/><Relationship Id="rId6" Type="http://schemas.openxmlformats.org/officeDocument/2006/relationships/hyperlink" Target="#'19-Indirect Calc'!A1"/><Relationship Id="rId11" Type="http://schemas.openxmlformats.org/officeDocument/2006/relationships/image" Target="../media/image5.png"/><Relationship Id="rId5" Type="http://schemas.openxmlformats.org/officeDocument/2006/relationships/hyperlink" Target="#'18-Supply Calc'!A1"/><Relationship Id="rId10" Type="http://schemas.openxmlformats.org/officeDocument/2006/relationships/hyperlink" Target="https://nedhhsdph.box.com/s/6o393slekxpu3mx7jhnnqag1c07uqsl8" TargetMode="External"/><Relationship Id="rId4" Type="http://schemas.openxmlformats.org/officeDocument/2006/relationships/hyperlink" Target="#'17-Travel Calc'!A1"/><Relationship Id="rId9" Type="http://schemas.openxmlformats.org/officeDocument/2006/relationships/hyperlink" Target="#'22-Supplemental Support'!A1"/></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Print_Area"/></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Status Summary'!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17</xdr:col>
      <xdr:colOff>466725</xdr:colOff>
      <xdr:row>11</xdr:row>
      <xdr:rowOff>119062</xdr:rowOff>
    </xdr:from>
    <xdr:to>
      <xdr:col>25</xdr:col>
      <xdr:colOff>161925</xdr:colOff>
      <xdr:row>28</xdr:row>
      <xdr:rowOff>109537</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39</xdr:col>
      <xdr:colOff>91440</xdr:colOff>
      <xdr:row>82</xdr:row>
      <xdr:rowOff>68580</xdr:rowOff>
    </xdr:from>
    <xdr:to>
      <xdr:col>44</xdr:col>
      <xdr:colOff>510847</xdr:colOff>
      <xdr:row>94</xdr:row>
      <xdr:rowOff>144961</xdr:rowOff>
    </xdr:to>
    <xdr:pic>
      <xdr:nvPicPr>
        <xdr:cNvPr id="14" name="Picture 13">
          <a:extLst>
            <a:ext uri="{FF2B5EF4-FFF2-40B4-BE49-F238E27FC236}">
              <a16:creationId xmlns:a16="http://schemas.microsoft.com/office/drawing/2014/main" id="{9FCEB9A0-DBCD-AB15-845E-DF07E92AB29C}"/>
            </a:ext>
          </a:extLst>
        </xdr:cNvPr>
        <xdr:cNvPicPr>
          <a:picLocks noChangeAspect="1"/>
        </xdr:cNvPicPr>
      </xdr:nvPicPr>
      <xdr:blipFill>
        <a:blip xmlns:r="http://schemas.openxmlformats.org/officeDocument/2006/relationships" r:embed="rId2"/>
        <a:stretch>
          <a:fillRect/>
        </a:stretch>
      </xdr:blipFill>
      <xdr:spPr>
        <a:xfrm>
          <a:off x="22395180" y="14249400"/>
          <a:ext cx="3543607" cy="2088061"/>
        </a:xfrm>
        <a:prstGeom prst="rect">
          <a:avLst/>
        </a:prstGeom>
      </xdr:spPr>
    </xdr:pic>
    <xdr:clientData fLocksWithSheet="0"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123825</xdr:colOff>
      <xdr:row>136</xdr:row>
      <xdr:rowOff>0</xdr:rowOff>
    </xdr:from>
    <xdr:to>
      <xdr:col>12</xdr:col>
      <xdr:colOff>1295400</xdr:colOff>
      <xdr:row>138</xdr:row>
      <xdr:rowOff>19050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23825" y="2143125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4" name="TextBox 3">
          <a:extLst>
            <a:ext uri="{FF2B5EF4-FFF2-40B4-BE49-F238E27FC236}">
              <a16:creationId xmlns:a16="http://schemas.microsoft.com/office/drawing/2014/main" id="{4A473765-6855-4579-A26B-5440F0AD72B0}"/>
            </a:ext>
          </a:extLst>
        </xdr:cNvPr>
        <xdr:cNvSpPr txBox="1"/>
      </xdr:nvSpPr>
      <xdr:spPr>
        <a:xfrm>
          <a:off x="1161288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123825</xdr:colOff>
      <xdr:row>136</xdr:row>
      <xdr:rowOff>9525</xdr:rowOff>
    </xdr:from>
    <xdr:to>
      <xdr:col>12</xdr:col>
      <xdr:colOff>1295400</xdr:colOff>
      <xdr:row>138</xdr:row>
      <xdr:rowOff>28575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23825" y="214407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8</xdr:row>
      <xdr:rowOff>144780</xdr:rowOff>
    </xdr:from>
    <xdr:to>
      <xdr:col>21</xdr:col>
      <xdr:colOff>114300</xdr:colOff>
      <xdr:row>13</xdr:row>
      <xdr:rowOff>104353</xdr:rowOff>
    </xdr:to>
    <xdr:sp macro="" textlink="">
      <xdr:nvSpPr>
        <xdr:cNvPr id="4" name="TextBox 3">
          <a:extLst>
            <a:ext uri="{FF2B5EF4-FFF2-40B4-BE49-F238E27FC236}">
              <a16:creationId xmlns:a16="http://schemas.microsoft.com/office/drawing/2014/main" id="{050B7D2B-C69F-413F-A9EA-8EEC62D0B0A1}"/>
            </a:ext>
          </a:extLst>
        </xdr:cNvPr>
        <xdr:cNvSpPr txBox="1"/>
      </xdr:nvSpPr>
      <xdr:spPr>
        <a:xfrm>
          <a:off x="11689080" y="160782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133350</xdr:colOff>
      <xdr:row>135</xdr:row>
      <xdr:rowOff>152400</xdr:rowOff>
    </xdr:from>
    <xdr:to>
      <xdr:col>12</xdr:col>
      <xdr:colOff>1304925</xdr:colOff>
      <xdr:row>138</xdr:row>
      <xdr:rowOff>9525</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133350"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2" name="TextBox 1">
          <a:extLst>
            <a:ext uri="{FF2B5EF4-FFF2-40B4-BE49-F238E27FC236}">
              <a16:creationId xmlns:a16="http://schemas.microsoft.com/office/drawing/2014/main" id="{73C520D9-732D-43A6-97B3-99E212E2B5EE}"/>
            </a:ext>
          </a:extLst>
        </xdr:cNvPr>
        <xdr:cNvSpPr txBox="1"/>
      </xdr:nvSpPr>
      <xdr:spPr>
        <a:xfrm>
          <a:off x="11658600" y="163068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135</xdr:row>
      <xdr:rowOff>142875</xdr:rowOff>
    </xdr:from>
    <xdr:to>
      <xdr:col>12</xdr:col>
      <xdr:colOff>1285875</xdr:colOff>
      <xdr:row>138</xdr:row>
      <xdr:rowOff>0</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114300"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7620</xdr:colOff>
      <xdr:row>9</xdr:row>
      <xdr:rowOff>7620</xdr:rowOff>
    </xdr:from>
    <xdr:to>
      <xdr:col>21</xdr:col>
      <xdr:colOff>121920</xdr:colOff>
      <xdr:row>13</xdr:row>
      <xdr:rowOff>134833</xdr:rowOff>
    </xdr:to>
    <xdr:sp macro="" textlink="">
      <xdr:nvSpPr>
        <xdr:cNvPr id="2" name="TextBox 1">
          <a:extLst>
            <a:ext uri="{FF2B5EF4-FFF2-40B4-BE49-F238E27FC236}">
              <a16:creationId xmlns:a16="http://schemas.microsoft.com/office/drawing/2014/main" id="{6D59F8C6-32BD-4756-8C14-E3258E3DA352}"/>
            </a:ext>
          </a:extLst>
        </xdr:cNvPr>
        <xdr:cNvSpPr txBox="1"/>
      </xdr:nvSpPr>
      <xdr:spPr>
        <a:xfrm>
          <a:off x="11734800" y="163830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85725</xdr:colOff>
      <xdr:row>135</xdr:row>
      <xdr:rowOff>133350</xdr:rowOff>
    </xdr:from>
    <xdr:to>
      <xdr:col>12</xdr:col>
      <xdr:colOff>1257300</xdr:colOff>
      <xdr:row>137</xdr:row>
      <xdr:rowOff>152400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85725" y="214026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8</xdr:row>
      <xdr:rowOff>160020</xdr:rowOff>
    </xdr:from>
    <xdr:to>
      <xdr:col>21</xdr:col>
      <xdr:colOff>144780</xdr:colOff>
      <xdr:row>13</xdr:row>
      <xdr:rowOff>119593</xdr:rowOff>
    </xdr:to>
    <xdr:sp macro="" textlink="">
      <xdr:nvSpPr>
        <xdr:cNvPr id="4" name="TextBox 3">
          <a:extLst>
            <a:ext uri="{FF2B5EF4-FFF2-40B4-BE49-F238E27FC236}">
              <a16:creationId xmlns:a16="http://schemas.microsoft.com/office/drawing/2014/main" id="{0B7ED997-2F90-408C-8EB4-8A930082175D}"/>
            </a:ext>
          </a:extLst>
        </xdr:cNvPr>
        <xdr:cNvSpPr txBox="1"/>
      </xdr:nvSpPr>
      <xdr:spPr>
        <a:xfrm>
          <a:off x="1172718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95250</xdr:colOff>
      <xdr:row>135</xdr:row>
      <xdr:rowOff>142875</xdr:rowOff>
    </xdr:from>
    <xdr:to>
      <xdr:col>12</xdr:col>
      <xdr:colOff>1266825</xdr:colOff>
      <xdr:row>138</xdr:row>
      <xdr:rowOff>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95250"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9</xdr:row>
      <xdr:rowOff>7620</xdr:rowOff>
    </xdr:from>
    <xdr:to>
      <xdr:col>21</xdr:col>
      <xdr:colOff>144780</xdr:colOff>
      <xdr:row>13</xdr:row>
      <xdr:rowOff>134833</xdr:rowOff>
    </xdr:to>
    <xdr:sp macro="" textlink="">
      <xdr:nvSpPr>
        <xdr:cNvPr id="4" name="TextBox 3">
          <a:extLst>
            <a:ext uri="{FF2B5EF4-FFF2-40B4-BE49-F238E27FC236}">
              <a16:creationId xmlns:a16="http://schemas.microsoft.com/office/drawing/2014/main" id="{A76FCDCD-9949-4948-A4F4-474D3322F149}"/>
            </a:ext>
          </a:extLst>
        </xdr:cNvPr>
        <xdr:cNvSpPr txBox="1"/>
      </xdr:nvSpPr>
      <xdr:spPr>
        <a:xfrm>
          <a:off x="11765280" y="163830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135</xdr:row>
      <xdr:rowOff>133350</xdr:rowOff>
    </xdr:from>
    <xdr:to>
      <xdr:col>12</xdr:col>
      <xdr:colOff>1285875</xdr:colOff>
      <xdr:row>137</xdr:row>
      <xdr:rowOff>152400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14300" y="214026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22860</xdr:colOff>
      <xdr:row>8</xdr:row>
      <xdr:rowOff>144780</xdr:rowOff>
    </xdr:from>
    <xdr:to>
      <xdr:col>21</xdr:col>
      <xdr:colOff>137160</xdr:colOff>
      <xdr:row>13</xdr:row>
      <xdr:rowOff>104353</xdr:rowOff>
    </xdr:to>
    <xdr:sp macro="" textlink="">
      <xdr:nvSpPr>
        <xdr:cNvPr id="4" name="TextBox 3">
          <a:extLst>
            <a:ext uri="{FF2B5EF4-FFF2-40B4-BE49-F238E27FC236}">
              <a16:creationId xmlns:a16="http://schemas.microsoft.com/office/drawing/2014/main" id="{F9023F3C-D67E-4A56-833F-862616BB6881}"/>
            </a:ext>
          </a:extLst>
        </xdr:cNvPr>
        <xdr:cNvSpPr txBox="1"/>
      </xdr:nvSpPr>
      <xdr:spPr>
        <a:xfrm>
          <a:off x="11727180" y="160782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95250</xdr:colOff>
      <xdr:row>135</xdr:row>
      <xdr:rowOff>152400</xdr:rowOff>
    </xdr:from>
    <xdr:to>
      <xdr:col>12</xdr:col>
      <xdr:colOff>1266825</xdr:colOff>
      <xdr:row>138</xdr:row>
      <xdr:rowOff>9525</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95250"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14</xdr:col>
      <xdr:colOff>0</xdr:colOff>
      <xdr:row>9</xdr:row>
      <xdr:rowOff>0</xdr:rowOff>
    </xdr:from>
    <xdr:to>
      <xdr:col>21</xdr:col>
      <xdr:colOff>114300</xdr:colOff>
      <xdr:row>13</xdr:row>
      <xdr:rowOff>127213</xdr:rowOff>
    </xdr:to>
    <xdr:sp macro="" textlink="">
      <xdr:nvSpPr>
        <xdr:cNvPr id="4" name="TextBox 3">
          <a:extLst>
            <a:ext uri="{FF2B5EF4-FFF2-40B4-BE49-F238E27FC236}">
              <a16:creationId xmlns:a16="http://schemas.microsoft.com/office/drawing/2014/main" id="{AEB678F4-C37D-4219-A484-AA330798F622}"/>
            </a:ext>
          </a:extLst>
        </xdr:cNvPr>
        <xdr:cNvSpPr txBox="1"/>
      </xdr:nvSpPr>
      <xdr:spPr>
        <a:xfrm>
          <a:off x="11704320" y="163068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104775</xdr:colOff>
      <xdr:row>135</xdr:row>
      <xdr:rowOff>142875</xdr:rowOff>
    </xdr:from>
    <xdr:to>
      <xdr:col>12</xdr:col>
      <xdr:colOff>1276350</xdr:colOff>
      <xdr:row>138</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04775" y="2141220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15240</xdr:colOff>
      <xdr:row>8</xdr:row>
      <xdr:rowOff>160020</xdr:rowOff>
    </xdr:from>
    <xdr:to>
      <xdr:col>21</xdr:col>
      <xdr:colOff>129540</xdr:colOff>
      <xdr:row>13</xdr:row>
      <xdr:rowOff>119593</xdr:rowOff>
    </xdr:to>
    <xdr:sp macro="" textlink="">
      <xdr:nvSpPr>
        <xdr:cNvPr id="4" name="TextBox 3">
          <a:extLst>
            <a:ext uri="{FF2B5EF4-FFF2-40B4-BE49-F238E27FC236}">
              <a16:creationId xmlns:a16="http://schemas.microsoft.com/office/drawing/2014/main" id="{0E7A2736-86BE-4052-9470-3CC26BBDCB9F}"/>
            </a:ext>
          </a:extLst>
        </xdr:cNvPr>
        <xdr:cNvSpPr txBox="1"/>
      </xdr:nvSpPr>
      <xdr:spPr>
        <a:xfrm>
          <a:off x="11666220" y="162306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104775</xdr:colOff>
      <xdr:row>135</xdr:row>
      <xdr:rowOff>152400</xdr:rowOff>
    </xdr:from>
    <xdr:to>
      <xdr:col>12</xdr:col>
      <xdr:colOff>1276350</xdr:colOff>
      <xdr:row>138</xdr:row>
      <xdr:rowOff>9525</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104775" y="2142172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16</xdr:col>
      <xdr:colOff>30480</xdr:colOff>
      <xdr:row>8</xdr:row>
      <xdr:rowOff>152400</xdr:rowOff>
    </xdr:from>
    <xdr:to>
      <xdr:col>22</xdr:col>
      <xdr:colOff>144780</xdr:colOff>
      <xdr:row>13</xdr:row>
      <xdr:rowOff>111973</xdr:rowOff>
    </xdr:to>
    <xdr:sp macro="" textlink="">
      <xdr:nvSpPr>
        <xdr:cNvPr id="4" name="TextBox 3">
          <a:extLst>
            <a:ext uri="{FF2B5EF4-FFF2-40B4-BE49-F238E27FC236}">
              <a16:creationId xmlns:a16="http://schemas.microsoft.com/office/drawing/2014/main" id="{91E16AB1-293C-4566-BE8F-6D603F1F1D7B}"/>
            </a:ext>
          </a:extLst>
        </xdr:cNvPr>
        <xdr:cNvSpPr txBox="1"/>
      </xdr:nvSpPr>
      <xdr:spPr>
        <a:xfrm>
          <a:off x="11750040" y="161544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Q18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76200</xdr:colOff>
      <xdr:row>1</xdr:row>
      <xdr:rowOff>66675</xdr:rowOff>
    </xdr:from>
    <xdr:to>
      <xdr:col>17</xdr:col>
      <xdr:colOff>542925</xdr:colOff>
      <xdr:row>57</xdr:row>
      <xdr:rowOff>171450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1029950" y="257175"/>
          <a:ext cx="5953125" cy="10801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p>
        <a:p>
          <a:endParaRPr lang="en-US" sz="1100" b="0" i="0">
            <a:latin typeface="Arial" panose="020B0604020202020204" pitchFamily="34" charset="0"/>
            <a:ea typeface="Roboto" panose="02000000000000000000" pitchFamily="2" charset="0"/>
            <a:cs typeface="Arial" panose="020B0604020202020204" pitchFamily="34" charset="0"/>
          </a:endParaRPr>
        </a:p>
        <a:p>
          <a:r>
            <a:rPr lang="en-US" sz="1100" b="1" i="0">
              <a:solidFill>
                <a:sysClr val="windowText" lastClr="000000"/>
              </a:solidFill>
              <a:latin typeface="Arial" panose="020B0604020202020204" pitchFamily="34" charset="0"/>
              <a:ea typeface="Roboto" panose="02000000000000000000" pitchFamily="2" charset="0"/>
              <a:cs typeface="Arial" panose="020B0604020202020204" pitchFamily="34" charset="0"/>
            </a:rPr>
            <a:t>1.</a:t>
          </a:r>
          <a:r>
            <a:rPr lang="en-US" sz="1100" b="1" i="0" baseline="0">
              <a:solidFill>
                <a:sysClr val="windowText" lastClr="000000"/>
              </a:solidFill>
              <a:latin typeface="Arial" panose="020B0604020202020204" pitchFamily="34" charset="0"/>
              <a:ea typeface="Roboto" panose="02000000000000000000" pitchFamily="2" charset="0"/>
              <a:cs typeface="Arial" panose="020B0604020202020204" pitchFamily="34" charset="0"/>
            </a:rPr>
            <a:t> </a:t>
          </a:r>
          <a:r>
            <a:rPr lang="en-US" sz="1100" b="0" i="0">
              <a:latin typeface="Arial" panose="020B0604020202020204" pitchFamily="34" charset="0"/>
              <a:ea typeface="Roboto" panose="02000000000000000000" pitchFamily="2" charset="0"/>
              <a:cs typeface="Arial" panose="020B0604020202020204" pitchFamily="34" charset="0"/>
            </a:rPr>
            <a:t>Enter the name of the DHHS subaward application/project name and applicant organization name in</a:t>
          </a:r>
          <a:r>
            <a:rPr lang="en-US" sz="1100" b="0" i="0" baseline="0">
              <a:latin typeface="Arial" panose="020B0604020202020204" pitchFamily="34" charset="0"/>
              <a:ea typeface="Roboto" panose="02000000000000000000" pitchFamily="2" charset="0"/>
              <a:cs typeface="Arial" panose="020B0604020202020204" pitchFamily="34" charset="0"/>
            </a:rPr>
            <a:t> cells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A3</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A4</a:t>
          </a:r>
          <a:r>
            <a:rPr lang="en-US" sz="1100" b="0" i="0" baseline="0">
              <a:latin typeface="Arial" panose="020B0604020202020204" pitchFamily="34" charset="0"/>
              <a:ea typeface="Roboto" panose="02000000000000000000" pitchFamily="2" charset="0"/>
              <a:cs typeface="Arial" panose="020B0604020202020204" pitchFamily="34" charset="0"/>
            </a:rPr>
            <a:t> on</a:t>
          </a:r>
          <a:r>
            <a:rPr lang="en-US" sz="1100" b="0" i="0">
              <a:latin typeface="Arial" panose="020B0604020202020204" pitchFamily="34" charset="0"/>
              <a:ea typeface="Roboto" panose="02000000000000000000" pitchFamily="2" charset="0"/>
              <a:cs typeface="Arial" panose="020B0604020202020204" pitchFamily="34" charset="0"/>
            </a:rPr>
            <a:t> tab </a:t>
          </a:r>
          <a:r>
            <a:rPr lang="en-US" sz="1100" b="1" i="1">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a:latin typeface="Arial" panose="020B0604020202020204" pitchFamily="34" charset="0"/>
              <a:ea typeface="Roboto" panose="02000000000000000000" pitchFamily="2" charset="0"/>
              <a:cs typeface="Arial" panose="020B0604020202020204" pitchFamily="34" charset="0"/>
            </a:rPr>
            <a:t>. These entries populate corresponding fields on all </a:t>
          </a:r>
          <a:r>
            <a:rPr lang="en-US" sz="1100" b="0" i="0" baseline="0">
              <a:latin typeface="Arial" panose="020B0604020202020204" pitchFamily="34" charset="0"/>
              <a:ea typeface="Roboto" panose="02000000000000000000" pitchFamily="2" charset="0"/>
              <a:cs typeface="Arial" panose="020B0604020202020204" pitchFamily="34" charset="0"/>
            </a:rPr>
            <a:t>budget and expense reporting tabs, so please enter a clear description in both fields.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On this same tab, enter total budget target in cell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C125</a:t>
          </a:r>
          <a:r>
            <a:rPr lang="en-US" sz="1100" b="0" i="0" baseline="0">
              <a:latin typeface="Arial" panose="020B0604020202020204" pitchFamily="34" charset="0"/>
              <a:ea typeface="Roboto" panose="02000000000000000000" pitchFamily="2" charset="0"/>
              <a:cs typeface="Arial" panose="020B0604020202020204" pitchFamily="34" charset="0"/>
            </a:rPr>
            <a:t> before completing the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2. </a:t>
          </a:r>
          <a:r>
            <a:rPr lang="en-US" sz="1100" b="0" i="0" baseline="0">
              <a:latin typeface="Arial" panose="020B0604020202020204" pitchFamily="34" charset="0"/>
              <a:ea typeface="Roboto" panose="02000000000000000000" pitchFamily="2" charset="0"/>
              <a:cs typeface="Arial" panose="020B0604020202020204" pitchFamily="34" charset="0"/>
            </a:rPr>
            <a:t>It is recommended that you begin contructing the budget on tab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a:t>
          </a:r>
          <a:r>
            <a:rPr lang="en-US" sz="1100" b="0" i="0" baseline="0">
              <a:latin typeface="Arial" panose="020B0604020202020204" pitchFamily="34" charset="0"/>
              <a:ea typeface="Roboto" panose="02000000000000000000" pitchFamily="2" charset="0"/>
              <a:cs typeface="Arial" panose="020B0604020202020204" pitchFamily="34" charset="0"/>
            </a:rPr>
            <a:t>. This tab should be used when calculating staff expenses, as it will automatically populate the first fifteen positions to the budget justification tab. On that tab, you will provide names, titles, and levels of effort assigned to the subaward. These names and titles, along with calculated wages and benefits all populate to the budget justification. The tool also allows you to communicate your logic for arriving at personnel wage and benefit totals included in the budget justification. Use the space in column A of the budget justification to provide detailed narrative explanation justifying the inclusion of these personnel, including how they relate to the performance of the award.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more than fifteen positions assigned to this award, you will need to calculate their wages and benefits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 </a:t>
          </a:r>
          <a:r>
            <a:rPr lang="en-US" sz="1100" b="0" i="0" baseline="0">
              <a:latin typeface="Arial" panose="020B0604020202020204" pitchFamily="34" charset="0"/>
              <a:ea typeface="Roboto" panose="02000000000000000000" pitchFamily="2" charset="0"/>
              <a:cs typeface="Arial" panose="020B0604020202020204" pitchFamily="34" charset="0"/>
            </a:rPr>
            <a:t>and manually enter the figures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You will also use these additional lines when calculating budget revisions to avoid modifying the original budget justification tab.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3. </a:t>
          </a:r>
          <a:r>
            <a:rPr lang="en-US" sz="1100" b="0" i="0" baseline="0">
              <a:latin typeface="Arial" panose="020B0604020202020204" pitchFamily="34" charset="0"/>
              <a:ea typeface="Roboto" panose="02000000000000000000" pitchFamily="2" charset="0"/>
              <a:cs typeface="Arial" panose="020B0604020202020204" pitchFamily="34" charset="0"/>
            </a:rPr>
            <a:t>Proceed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17 - Travel Calculator</a:t>
          </a:r>
          <a:r>
            <a:rPr lang="en-US" sz="1100" b="1" i="1"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and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18 - Supplies Calculator </a:t>
          </a:r>
          <a:r>
            <a:rPr lang="en-US" sz="1100" b="0" i="0" baseline="0">
              <a:latin typeface="Arial" panose="020B0604020202020204" pitchFamily="34" charset="0"/>
              <a:ea typeface="Roboto" panose="02000000000000000000" pitchFamily="2" charset="0"/>
              <a:cs typeface="Arial" panose="020B0604020202020204" pitchFamily="34" charset="0"/>
            </a:rPr>
            <a:t>if the budget includes either travel or supplies. On the travel calculator, the </a:t>
          </a:r>
          <a:r>
            <a:rPr lang="en-US" sz="1100" b="0" i="1" baseline="0">
              <a:latin typeface="Arial" panose="020B0604020202020204" pitchFamily="34" charset="0"/>
              <a:ea typeface="Roboto" panose="02000000000000000000" pitchFamily="2" charset="0"/>
              <a:cs typeface="Arial" panose="020B0604020202020204" pitchFamily="34" charset="0"/>
            </a:rPr>
            <a:t>location, dates, and trip name </a:t>
          </a:r>
          <a:r>
            <a:rPr lang="en-US" sz="1100" b="0" i="0" baseline="0">
              <a:latin typeface="Arial" panose="020B0604020202020204" pitchFamily="34" charset="0"/>
              <a:ea typeface="Roboto" panose="02000000000000000000" pitchFamily="2" charset="0"/>
              <a:cs typeface="Arial" panose="020B0604020202020204" pitchFamily="34" charset="0"/>
            </a:rPr>
            <a:t>field, </a:t>
          </a:r>
          <a:r>
            <a:rPr lang="en-US" sz="1100" b="0" i="1" baseline="0">
              <a:latin typeface="Arial" panose="020B0604020202020204" pitchFamily="34" charset="0"/>
              <a:ea typeface="Roboto" panose="02000000000000000000" pitchFamily="2" charset="0"/>
              <a:cs typeface="Arial" panose="020B0604020202020204" pitchFamily="34" charset="0"/>
            </a:rPr>
            <a:t>amount total </a:t>
          </a:r>
          <a:r>
            <a:rPr lang="en-US" sz="1100" b="0" i="0" baseline="0">
              <a:latin typeface="Arial" panose="020B0604020202020204" pitchFamily="34" charset="0"/>
              <a:ea typeface="Roboto" panose="02000000000000000000" pitchFamily="2" charset="0"/>
              <a:cs typeface="Arial" panose="020B0604020202020204" pitchFamily="34" charset="0"/>
            </a:rPr>
            <a:t>field, and the </a:t>
          </a:r>
          <a:r>
            <a:rPr lang="en-US" sz="1100" b="0" i="1" baseline="0">
              <a:latin typeface="Arial" panose="020B0604020202020204" pitchFamily="34" charset="0"/>
              <a:ea typeface="Roboto" panose="02000000000000000000" pitchFamily="2" charset="0"/>
              <a:cs typeface="Arial" panose="020B0604020202020204" pitchFamily="34" charset="0"/>
            </a:rPr>
            <a:t>cost justification </a:t>
          </a:r>
          <a:r>
            <a:rPr lang="en-US" sz="1100" b="0" i="0" baseline="0">
              <a:latin typeface="Arial" panose="020B0604020202020204" pitchFamily="34" charset="0"/>
              <a:ea typeface="Roboto" panose="02000000000000000000" pitchFamily="2" charset="0"/>
              <a:cs typeface="Arial" panose="020B0604020202020204" pitchFamily="34" charset="0"/>
            </a:rPr>
            <a:t>field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for the first 10 entries. 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Similarly for the supplies calculator, the first ten supply lines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including the fields </a:t>
          </a:r>
          <a:r>
            <a:rPr lang="en-US" sz="1100" b="0" i="1" baseline="0">
              <a:latin typeface="Arial" panose="020B0604020202020204" pitchFamily="34" charset="0"/>
              <a:ea typeface="Roboto" panose="02000000000000000000" pitchFamily="2" charset="0"/>
              <a:cs typeface="Arial" panose="020B0604020202020204" pitchFamily="34" charset="0"/>
            </a:rPr>
            <a:t>item, item total</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0" i="1" baseline="0">
              <a:latin typeface="Arial" panose="020B0604020202020204" pitchFamily="34" charset="0"/>
              <a:ea typeface="Roboto" panose="02000000000000000000" pitchFamily="2" charset="0"/>
              <a:cs typeface="Arial" panose="020B0604020202020204" pitchFamily="34" charset="0"/>
            </a:rPr>
            <a:t>cost justification. </a:t>
          </a:r>
          <a:r>
            <a:rPr lang="en-US" sz="1100" b="0" i="0" baseline="0">
              <a:latin typeface="Arial" panose="020B0604020202020204" pitchFamily="34" charset="0"/>
              <a:ea typeface="Roboto" panose="02000000000000000000" pitchFamily="2" charset="0"/>
              <a:cs typeface="Arial" panose="020B0604020202020204" pitchFamily="34" charset="0"/>
            </a:rPr>
            <a:t>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4.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and complete the description and justification for any other categories of costs included in the budget. By default, these include Equipment, Contractual, Operational, and Other. Each of these may be edited to be changed to a new budget category should the specifics of the subaward require different categories of cost. If additional detail is required that cannot be covered in the justification space or within the grant workplan,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an open tab that can be used to provide further information.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5. </a:t>
          </a:r>
          <a:r>
            <a:rPr lang="en-US" sz="1100" b="0" i="0" baseline="0">
              <a:latin typeface="Arial" panose="020B0604020202020204" pitchFamily="34" charset="0"/>
              <a:ea typeface="Roboto" panose="02000000000000000000" pitchFamily="2" charset="0"/>
              <a:cs typeface="Arial" panose="020B0604020202020204" pitchFamily="34" charset="0"/>
            </a:rPr>
            <a:t>Use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19 - Indirect Cost Calculator </a:t>
          </a:r>
          <a:r>
            <a:rPr lang="en-US" sz="1100" b="0" i="0" baseline="0">
              <a:latin typeface="Arial" panose="020B0604020202020204" pitchFamily="34" charset="0"/>
              <a:ea typeface="Roboto" panose="02000000000000000000" pitchFamily="2" charset="0"/>
              <a:cs typeface="Arial" panose="020B0604020202020204" pitchFamily="34" charset="0"/>
            </a:rPr>
            <a:t>when requesting the reimbursement of an approved indirect cost rate (IDC) agreement or for the payment of costs pursuant to an approved cost allocation plan (CAP). Active, approved IDC or CAP agreements must be submitted to DHHS for any subrecipient requesting reimbursement for any rates other than the federal de minimis. The calculated indirect costs or cost allocation distribution will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6.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to check the budget total against the subaward budget target you entered in step 1. Adjust budget, as necessary.</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7. </a:t>
          </a:r>
          <a:r>
            <a:rPr lang="en-US" sz="1100" b="0" i="0" baseline="0">
              <a:latin typeface="Arial" panose="020B0604020202020204" pitchFamily="34" charset="0"/>
              <a:ea typeface="Roboto" panose="02000000000000000000" pitchFamily="2" charset="0"/>
              <a:cs typeface="Arial" panose="020B0604020202020204" pitchFamily="34" charset="0"/>
            </a:rPr>
            <a:t>If match is required for the subaward, complete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20 - Match Calculator </a:t>
          </a:r>
          <a:r>
            <a:rPr lang="en-US" sz="1100" b="0" i="0" baseline="0">
              <a:latin typeface="Arial" panose="020B0604020202020204" pitchFamily="34" charset="0"/>
              <a:ea typeface="Roboto" panose="02000000000000000000" pitchFamily="2" charset="0"/>
              <a:cs typeface="Arial" panose="020B0604020202020204" pitchFamily="34" charset="0"/>
            </a:rPr>
            <a:t>to identify the planned sources of match, including the type of match to be provided. If you have questions regarding match requirements, consult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available as an open tab for additional budget information, such as snipped estimates for travel or equipment costs. Use as needed or as directed by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completed all of the above and the budget checks to the subaward target amount, you are finished with the initial budget phase.</a:t>
          </a: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18</xdr:col>
      <xdr:colOff>133350</xdr:colOff>
      <xdr:row>1</xdr:row>
      <xdr:rowOff>104775</xdr:rowOff>
    </xdr:from>
    <xdr:to>
      <xdr:col>27</xdr:col>
      <xdr:colOff>600075</xdr:colOff>
      <xdr:row>30</xdr:row>
      <xdr:rowOff>95250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7183100" y="295275"/>
          <a:ext cx="5953125" cy="5543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post-award budget revisions</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Budget Revisions:</a:t>
          </a:r>
          <a:endParaRPr lang="en-US" sz="1100" b="0"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Post-award:</a:t>
          </a:r>
          <a:r>
            <a:rPr lang="en-US" sz="1100" b="0" i="0" baseline="0">
              <a:latin typeface="Arial" panose="020B0604020202020204" pitchFamily="34" charset="0"/>
              <a:ea typeface="Roboto" panose="02000000000000000000" pitchFamily="2" charset="0"/>
              <a:cs typeface="Arial" panose="020B0604020202020204" pitchFamily="34" charset="0"/>
            </a:rPr>
            <a:t> Budget revisions can be made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3 Budget + REVISE</a:t>
          </a:r>
          <a:r>
            <a:rPr lang="en-US" sz="1100" b="0" i="0" baseline="0">
              <a:latin typeface="Arial" panose="020B0604020202020204" pitchFamily="34" charset="0"/>
              <a:ea typeface="Roboto" panose="02000000000000000000" pitchFamily="2" charset="0"/>
              <a:cs typeface="Arial" panose="020B0604020202020204" pitchFamily="34" charset="0"/>
            </a:rPr>
            <a:t>. These can be submitted in any reporting period and will populate beginning with that period's corresponding expense reporting tab. Please note: you must include the entire budgeted amount in that quarter's revision, not only the line items you're seeking to revise. In other words, the column total for the budget revision should equal the total subaward budget total. Use the additional lines on the calculator tabs when making these revisions. Do not use the first 15 rows of the personnel calculator or the first 10 rows of the travel and supply calculators, as these rows auto-populate to the original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A budget can be revised </a:t>
          </a:r>
          <a:r>
            <a:rPr lang="en-US" sz="1100" b="1" i="1" baseline="0">
              <a:latin typeface="Arial" panose="020B0604020202020204" pitchFamily="34" charset="0"/>
              <a:ea typeface="Roboto" panose="02000000000000000000" pitchFamily="2" charset="0"/>
              <a:cs typeface="Arial" panose="020B0604020202020204" pitchFamily="34" charset="0"/>
            </a:rPr>
            <a:t>without prior DHHS approval </a:t>
          </a:r>
          <a:r>
            <a:rPr lang="en-US" sz="1100" b="1" i="0" baseline="0">
              <a:latin typeface="Arial" panose="020B0604020202020204" pitchFamily="34" charset="0"/>
              <a:ea typeface="Roboto" panose="02000000000000000000" pitchFamily="2" charset="0"/>
              <a:cs typeface="Arial" panose="020B0604020202020204" pitchFamily="34" charset="0"/>
            </a:rPr>
            <a:t>if </a:t>
          </a:r>
          <a:r>
            <a:rPr lang="en-US" sz="1100" b="1" i="0" u="sng" baseline="0">
              <a:latin typeface="Arial" panose="020B0604020202020204" pitchFamily="34" charset="0"/>
              <a:ea typeface="Roboto" panose="02000000000000000000" pitchFamily="2" charset="0"/>
              <a:cs typeface="Arial" panose="020B0604020202020204" pitchFamily="34" charset="0"/>
            </a:rPr>
            <a:t>ALL</a:t>
          </a:r>
          <a:r>
            <a:rPr lang="en-US" sz="1100" b="1" i="0" baseline="0">
              <a:latin typeface="Arial" panose="020B0604020202020204" pitchFamily="34" charset="0"/>
              <a:ea typeface="Roboto" panose="02000000000000000000" pitchFamily="2" charset="0"/>
              <a:cs typeface="Arial" panose="020B0604020202020204" pitchFamily="34" charset="0"/>
            </a:rPr>
            <a:t> of the following are met:</a:t>
          </a:r>
        </a:p>
        <a:p>
          <a:r>
            <a:rPr lang="en-US" sz="1100" b="0" i="0" baseline="0">
              <a:latin typeface="Arial" panose="020B0604020202020204" pitchFamily="34" charset="0"/>
              <a:ea typeface="Roboto" panose="02000000000000000000" pitchFamily="2" charset="0"/>
              <a:cs typeface="Arial" panose="020B0604020202020204" pitchFamily="34" charset="0"/>
            </a:rPr>
            <a:t>1. Revision reassigns funds between approved line items and the cumulative transfer (from originally-approved budget) does </a:t>
          </a:r>
          <a:r>
            <a:rPr lang="en-US" sz="1100" b="1" i="0" baseline="0">
              <a:latin typeface="Arial" panose="020B0604020202020204" pitchFamily="34" charset="0"/>
              <a:ea typeface="Roboto" panose="02000000000000000000" pitchFamily="2" charset="0"/>
              <a:cs typeface="Arial" panose="020B0604020202020204" pitchFamily="34" charset="0"/>
            </a:rPr>
            <a:t>not</a:t>
          </a:r>
          <a:r>
            <a:rPr lang="en-US" sz="1100" b="0" i="0" baseline="0">
              <a:latin typeface="Arial" panose="020B0604020202020204" pitchFamily="34" charset="0"/>
              <a:ea typeface="Roboto" panose="02000000000000000000" pitchFamily="2" charset="0"/>
              <a:cs typeface="Arial" panose="020B0604020202020204" pitchFamily="34" charset="0"/>
            </a:rPr>
            <a:t> exceed the transfer limit percentage included in your subaward terms and conditions;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2. Revision does not add or eliminate an expense category;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3. Revision does not change goals or objectives of the project;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4. Revision does not include equipment purchase or capital assets (see 2 CFR 200.1 for definitions).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Prior approval is required</a:t>
          </a:r>
          <a:r>
            <a:rPr lang="en-US" sz="1100" b="1" i="0" baseline="0">
              <a:latin typeface="Arial" panose="020B0604020202020204" pitchFamily="34" charset="0"/>
              <a:ea typeface="Roboto" panose="02000000000000000000" pitchFamily="2" charset="0"/>
              <a:cs typeface="Arial" panose="020B0604020202020204" pitchFamily="34" charset="0"/>
            </a:rPr>
            <a:t> for budget revisions including any of the following:</a:t>
          </a:r>
        </a:p>
        <a:p>
          <a:r>
            <a:rPr lang="en-US" sz="1100" b="0" i="0" baseline="0">
              <a:latin typeface="Arial" panose="020B0604020202020204" pitchFamily="34" charset="0"/>
              <a:ea typeface="Roboto" panose="02000000000000000000" pitchFamily="2" charset="0"/>
              <a:cs typeface="Arial" panose="020B0604020202020204" pitchFamily="34" charset="0"/>
            </a:rPr>
            <a:t>1. Expense exceeds the approved budget category and the revision would exceed the transfer percentage included in your subaward terms and conditions;</a:t>
          </a:r>
        </a:p>
        <a:p>
          <a:r>
            <a:rPr lang="en-US" sz="1100" b="0" i="0" baseline="0">
              <a:latin typeface="Arial" panose="020B0604020202020204" pitchFamily="34" charset="0"/>
              <a:ea typeface="Roboto" panose="02000000000000000000" pitchFamily="2" charset="0"/>
              <a:cs typeface="Arial" panose="020B0604020202020204" pitchFamily="34" charset="0"/>
            </a:rPr>
            <a:t>2. The addition of a budget category;</a:t>
          </a:r>
        </a:p>
        <a:p>
          <a:r>
            <a:rPr lang="en-US" sz="1100" b="0" i="0" baseline="0">
              <a:latin typeface="Arial" panose="020B0604020202020204" pitchFamily="34" charset="0"/>
              <a:ea typeface="Roboto" panose="02000000000000000000" pitchFamily="2" charset="0"/>
              <a:cs typeface="Arial" panose="020B0604020202020204" pitchFamily="34" charset="0"/>
            </a:rPr>
            <a:t>3. Expense not justified by adopted work plan; or</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4. Expense pertaining to equipment or capital assets not approved in original budget.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Please see your subaward terms or consult with your DPH grant manager if you are unsure of the subaward's cumulative budget transfer limit.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4</xdr:col>
      <xdr:colOff>1095375</xdr:colOff>
      <xdr:row>37</xdr:row>
      <xdr:rowOff>180974</xdr:rowOff>
    </xdr:from>
    <xdr:to>
      <xdr:col>6</xdr:col>
      <xdr:colOff>1857375</xdr:colOff>
      <xdr:row>94</xdr:row>
      <xdr:rowOff>171449</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676650" y="7258049"/>
          <a:ext cx="5857875" cy="10848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C843"/>
              </a:solidFill>
              <a:latin typeface="Arial" panose="020B0604020202020204" pitchFamily="34" charset="0"/>
              <a:ea typeface="Roboto" panose="02000000000000000000" pitchFamily="2" charset="0"/>
              <a:cs typeface="Arial" panose="020B0604020202020204" pitchFamily="34" charset="0"/>
            </a:rPr>
            <a:t>Expense Report Worksheets</a:t>
          </a:r>
        </a:p>
        <a:p>
          <a:r>
            <a:rPr lang="en-US" sz="1600" b="1" i="1">
              <a:solidFill>
                <a:srgbClr val="FFC843"/>
              </a:solidFill>
              <a:latin typeface="Arial" panose="020B0604020202020204" pitchFamily="34" charset="0"/>
              <a:ea typeface="Roboto" panose="02000000000000000000" pitchFamily="2" charset="0"/>
              <a:cs typeface="Arial" panose="020B0604020202020204" pitchFamily="34" charset="0"/>
            </a:rPr>
            <a:t>post-award</a:t>
          </a:r>
          <a:r>
            <a:rPr lang="en-US" sz="1600" b="1" i="1" baseline="0">
              <a:solidFill>
                <a:srgbClr val="FFC843"/>
              </a:solidFill>
              <a:latin typeface="Arial" panose="020B0604020202020204" pitchFamily="34" charset="0"/>
              <a:ea typeface="Roboto" panose="02000000000000000000" pitchFamily="2" charset="0"/>
              <a:cs typeface="Arial" panose="020B0604020202020204" pitchFamily="34" charset="0"/>
            </a:rPr>
            <a:t> reports (tabs 4-15)</a:t>
          </a:r>
        </a:p>
        <a:p>
          <a:endParaRPr lang="en-US" sz="1200" i="1"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For the first expense reporting period, you will need to enter certain details that will subsequently auto-populate to later reporting tabs. These include the following: address, federal unique entity ID (UEI), subaward agreement performance dates, and subaward/grant number.</a:t>
          </a:r>
        </a:p>
        <a:p>
          <a:endParaRPr lang="en-US" sz="1100" b="1"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1. </a:t>
          </a:r>
          <a:r>
            <a:rPr lang="en-US" sz="1100" b="0" i="0" baseline="0">
              <a:latin typeface="Arial" panose="020B0604020202020204" pitchFamily="34" charset="0"/>
              <a:ea typeface="Roboto" panose="02000000000000000000" pitchFamily="2" charset="0"/>
              <a:cs typeface="Arial" panose="020B0604020202020204" pitchFamily="34" charset="0"/>
            </a:rPr>
            <a:t>Enter</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Subaward/Grant number ______ - Y3, the subrecipient's federal Unique Entity Identification (UEI) number, and billing address on </a:t>
          </a:r>
          <a:r>
            <a:rPr lang="en-US" sz="1100" b="1" i="1" baseline="0">
              <a:latin typeface="Arial" panose="020B0604020202020204" pitchFamily="34" charset="0"/>
              <a:ea typeface="Roboto" panose="02000000000000000000" pitchFamily="2" charset="0"/>
              <a:cs typeface="Arial" panose="020B0604020202020204" pitchFamily="34" charset="0"/>
            </a:rPr>
            <a:t>4- Expense 1st Period</a:t>
          </a:r>
          <a:r>
            <a:rPr lang="en-US" sz="1100" b="0" i="0" baseline="0">
              <a:latin typeface="Arial" panose="020B0604020202020204" pitchFamily="34" charset="0"/>
              <a:ea typeface="Roboto" panose="02000000000000000000" pitchFamily="2" charset="0"/>
              <a:cs typeface="Arial" panose="020B0604020202020204" pitchFamily="34" charset="0"/>
            </a:rPr>
            <a:t>. This information should match the subrecipient information provided on the DHHS subaward funding attachment </a:t>
          </a:r>
          <a:r>
            <a:rPr lang="en-US" sz="1100" b="0" i="1" baseline="0">
              <a:latin typeface="Arial" panose="020B0604020202020204" pitchFamily="34" charset="0"/>
              <a:ea typeface="Roboto" panose="02000000000000000000" pitchFamily="2" charset="0"/>
              <a:cs typeface="Arial" panose="020B0604020202020204" pitchFamily="34" charset="0"/>
            </a:rPr>
            <a:t>Subrecipient Details</a:t>
          </a:r>
          <a:r>
            <a:rPr lang="en-US" sz="1100" b="0" i="0" baseline="0">
              <a:latin typeface="Arial" panose="020B0604020202020204" pitchFamily="34" charset="0"/>
              <a:ea typeface="Roboto" panose="02000000000000000000" pitchFamily="2" charset="0"/>
              <a:cs typeface="Arial" panose="020B0604020202020204" pitchFamily="34" charset="0"/>
            </a:rPr>
            <a:t> section. This information will automatically populate on future expense reports based on the data entered on tab 4.</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Expense reporting: </a:t>
          </a:r>
          <a:r>
            <a:rPr lang="en-US" sz="1100" b="0" i="0" baseline="0">
              <a:latin typeface="Arial" panose="020B0604020202020204" pitchFamily="34" charset="0"/>
              <a:ea typeface="Roboto" panose="02000000000000000000" pitchFamily="2" charset="0"/>
              <a:cs typeface="Arial" panose="020B0604020202020204" pitchFamily="34"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Budget Line Items </a:t>
          </a:r>
          <a:r>
            <a:rPr lang="en-US" sz="1100" b="1" i="0" u="none" baseline="0">
              <a:latin typeface="Arial" panose="020B0604020202020204" pitchFamily="34" charset="0"/>
              <a:ea typeface="Roboto" panose="02000000000000000000" pitchFamily="2" charset="0"/>
              <a:cs typeface="Arial" panose="020B0604020202020204" pitchFamily="34" charset="0"/>
            </a:rPr>
            <a:t>and </a:t>
          </a:r>
          <a:r>
            <a:rPr lang="en-US" sz="1100" b="1" i="1" u="none" baseline="0">
              <a:latin typeface="Arial" panose="020B0604020202020204" pitchFamily="34" charset="0"/>
              <a:ea typeface="Roboto" panose="02000000000000000000" pitchFamily="2" charset="0"/>
              <a:cs typeface="Arial" panose="020B0604020202020204" pitchFamily="34" charset="0"/>
            </a:rPr>
            <a:t>budget</a:t>
          </a:r>
          <a:r>
            <a:rPr lang="en-US" sz="1100" b="1" i="0" u="none"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columns auto-populate from </a:t>
          </a:r>
          <a:r>
            <a:rPr lang="en-US" sz="1100" b="1" i="0" baseline="0">
              <a:latin typeface="Arial" panose="020B0604020202020204" pitchFamily="34" charset="0"/>
              <a:ea typeface="Roboto" panose="02000000000000000000" pitchFamily="2" charset="0"/>
              <a:cs typeface="Arial" panose="020B0604020202020204" pitchFamily="34" charset="0"/>
            </a:rPr>
            <a:t>2 - </a:t>
          </a:r>
          <a:r>
            <a:rPr lang="en-US" sz="1100" b="1" i="1" baseline="0">
              <a:latin typeface="Arial" panose="020B0604020202020204" pitchFamily="34" charset="0"/>
              <a:ea typeface="Roboto" panose="02000000000000000000" pitchFamily="2" charset="0"/>
              <a:cs typeface="Arial" panose="020B0604020202020204" pitchFamily="34" charset="0"/>
            </a:rPr>
            <a:t>Budget JUSTIFY</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or </a:t>
          </a:r>
          <a:r>
            <a:rPr lang="en-US" sz="1100" b="1" i="0" baseline="0">
              <a:latin typeface="Arial" panose="020B0604020202020204" pitchFamily="34" charset="0"/>
              <a:ea typeface="Roboto" panose="02000000000000000000" pitchFamily="2" charset="0"/>
              <a:cs typeface="Arial" panose="020B0604020202020204" pitchFamily="34" charset="0"/>
            </a:rPr>
            <a:t>3 - Budget + </a:t>
          </a:r>
          <a:r>
            <a:rPr lang="en-US" sz="1100" b="1" i="1" baseline="0">
              <a:latin typeface="Arial" panose="020B0604020202020204" pitchFamily="34" charset="0"/>
              <a:ea typeface="Roboto" panose="02000000000000000000" pitchFamily="2" charset="0"/>
              <a:cs typeface="Arial" panose="020B0604020202020204" pitchFamily="34" charset="0"/>
            </a:rPr>
            <a:t>REVISE</a:t>
          </a:r>
          <a:r>
            <a:rPr lang="en-US" sz="1100" b="0" i="0" baseline="0">
              <a:latin typeface="Arial" panose="020B0604020202020204" pitchFamily="34" charset="0"/>
              <a:ea typeface="Roboto" panose="02000000000000000000" pitchFamily="2" charset="0"/>
              <a:cs typeface="Arial" panose="020B0604020202020204" pitchFamily="34" charset="0"/>
            </a:rPr>
            <a:t>, depending on whether you have entered budget revisions for the current or any former reporting periods. </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column reflects the total expense reported through the current reporting period by line item.</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 expended </a:t>
          </a:r>
          <a:r>
            <a:rPr lang="en-US" sz="1100" b="0" i="0" baseline="0">
              <a:latin typeface="Arial" panose="020B0604020202020204" pitchFamily="34" charset="0"/>
              <a:ea typeface="Roboto" panose="02000000000000000000" pitchFamily="2" charset="0"/>
              <a:cs typeface="Arial" panose="020B0604020202020204" pitchFamily="34" charset="0"/>
            </a:rPr>
            <a:t>column assists the subrecipient and DPH grant manager in monitoring the subaward budget-to-expense by line item and for the subaward total. Expenses exceeding line item budgets are automatically flagged by an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available balance </a:t>
          </a:r>
          <a:r>
            <a:rPr lang="en-US" sz="1100" b="0" i="0" baseline="0">
              <a:latin typeface="Arial" panose="020B0604020202020204" pitchFamily="34" charset="0"/>
              <a:ea typeface="Roboto" panose="02000000000000000000" pitchFamily="2" charset="0"/>
              <a:cs typeface="Arial" panose="020B0604020202020204" pitchFamily="34" charset="0"/>
            </a:rPr>
            <a:t>column displays the budget remaining for the line item after subtracting 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expense for that line item.</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 displays for a line item, this means the cumulative total exceeds the budgeted amount. This will require a budget revision. Refer to budget revision instructions to determine whether or not this requires prior approval by your DHHS program contact.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a:t>
          </a:r>
          <a:r>
            <a:rPr lang="en-US" sz="1100" b="1" i="0" baseline="0">
              <a:solidFill>
                <a:srgbClr val="FF0000"/>
              </a:solidFill>
              <a:latin typeface="Arial" panose="020B0604020202020204" pitchFamily="34" charset="0"/>
              <a:ea typeface="Roboto" panose="02000000000000000000" pitchFamily="2" charset="0"/>
              <a:cs typeface="Arial" panose="020B0604020202020204" pitchFamily="34" charset="0"/>
            </a:rPr>
            <a:t>(!)</a:t>
          </a:r>
          <a:r>
            <a:rPr lang="en-US" sz="1100" b="0" i="0" baseline="0">
              <a:latin typeface="Arial" panose="020B0604020202020204" pitchFamily="34" charset="0"/>
              <a:ea typeface="Roboto" panose="02000000000000000000" pitchFamily="2" charset="0"/>
              <a:cs typeface="Arial" panose="020B0604020202020204" pitchFamily="34" charset="0"/>
            </a:rPr>
            <a:t>, </a:t>
          </a:r>
          <a:r>
            <a:rPr lang="en-US" sz="1100" b="1" i="1" baseline="0">
              <a:solidFill>
                <a:srgbClr val="FF0000"/>
              </a:solidFill>
              <a:latin typeface="Arial" panose="020B0604020202020204" pitchFamily="34" charset="0"/>
              <a:ea typeface="Roboto" panose="02000000000000000000" pitchFamily="2" charset="0"/>
              <a:cs typeface="Arial" panose="020B0604020202020204" pitchFamily="34" charset="0"/>
            </a:rPr>
            <a:t>OVER award</a:t>
          </a:r>
          <a:r>
            <a:rPr lang="en-US" sz="1100" b="0" i="1" baseline="0">
              <a:latin typeface="Arial" panose="020B0604020202020204" pitchFamily="34" charset="0"/>
              <a:ea typeface="Roboto" panose="02000000000000000000" pitchFamily="2" charset="0"/>
              <a:cs typeface="Arial" panose="020B0604020202020204" pitchFamily="34" charset="0"/>
            </a:rPr>
            <a:t>, or </a:t>
          </a:r>
          <a:r>
            <a:rPr lang="en-US" sz="1100" b="1" i="1" baseline="0">
              <a:solidFill>
                <a:srgbClr val="FF0000"/>
              </a:solidFill>
              <a:latin typeface="Arial" panose="020B0604020202020204" pitchFamily="34" charset="0"/>
              <a:ea typeface="Roboto" panose="02000000000000000000" pitchFamily="2" charset="0"/>
              <a:cs typeface="Arial" panose="020B0604020202020204" pitchFamily="34" charset="0"/>
            </a:rPr>
            <a:t>UNDER award </a:t>
          </a:r>
          <a:r>
            <a:rPr lang="en-US" sz="1100" b="0" i="0" baseline="0">
              <a:latin typeface="Arial" panose="020B0604020202020204" pitchFamily="34" charset="0"/>
              <a:ea typeface="Roboto" panose="02000000000000000000" pitchFamily="2" charset="0"/>
              <a:cs typeface="Arial" panose="020B0604020202020204" pitchFamily="34"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u="sng" baseline="0">
              <a:latin typeface="Arial" panose="020B0604020202020204" pitchFamily="34" charset="0"/>
              <a:ea typeface="Roboto" panose="02000000000000000000" pitchFamily="2" charset="0"/>
              <a:cs typeface="Arial" panose="020B0604020202020204" pitchFamily="34" charset="0"/>
            </a:rPr>
            <a:t>To Ensure On-Time Payment:</a:t>
          </a:r>
        </a:p>
        <a:p>
          <a:r>
            <a:rPr lang="en-US" sz="1100" b="1" i="0" baseline="0">
              <a:latin typeface="Arial" panose="020B0604020202020204" pitchFamily="34" charset="0"/>
              <a:ea typeface="Roboto" panose="02000000000000000000" pitchFamily="2" charset="0"/>
              <a:cs typeface="Arial" panose="020B0604020202020204" pitchFamily="34" charset="0"/>
            </a:rPr>
            <a:t>Obtain</a:t>
          </a:r>
          <a:r>
            <a:rPr lang="en-US" sz="1100" b="0" i="0" baseline="0">
              <a:latin typeface="Arial" panose="020B0604020202020204" pitchFamily="34" charset="0"/>
              <a:ea typeface="Roboto" panose="02000000000000000000" pitchFamily="2" charset="0"/>
              <a:cs typeface="Arial" panose="020B0604020202020204" pitchFamily="34" charset="0"/>
            </a:rPr>
            <a:t> a signed PDF print of the period expense report with your invoice. The manner of signature can be determined by the subrecipient organization. This should include the names and titles of both the authorized subrecipient finance and program representatives.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By signing the expense report, the authorizing program official is providing the following certification, as required by 2 CFR 200.415(b):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Email</a:t>
          </a:r>
          <a:r>
            <a:rPr lang="en-US" sz="1100" b="1" i="1"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the signed PDF along with the updated Excel expense report along with that period's invoice and any required supporting documentation to your DPH grant manager or the centralized invoice routing email if one has been provided. Expense reporting must be completed, and invoices and source documentation must meet DPH's published standard in order for subaward payment to be made. If you have questions regarding these standards or would like a copy, please contact DHHS.DPHProgramIntegrity@nebraska.gov.</a:t>
          </a:r>
          <a:endParaRPr lang="en-US" sz="1100" b="1" i="0" baseline="0">
            <a:latin typeface="Arial" panose="020B0604020202020204" pitchFamily="34" charset="0"/>
            <a:ea typeface="Roboto" panose="02000000000000000000" pitchFamily="2"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63502</xdr:colOff>
      <xdr:row>0</xdr:row>
      <xdr:rowOff>39688</xdr:rowOff>
    </xdr:from>
    <xdr:to>
      <xdr:col>14</xdr:col>
      <xdr:colOff>1095375</xdr:colOff>
      <xdr:row>1</xdr:row>
      <xdr:rowOff>212196</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6377" y="39688"/>
          <a:ext cx="1031873" cy="426508"/>
        </a:xfrm>
        <a:prstGeom prst="rect">
          <a:avLst/>
        </a:prstGeom>
      </xdr:spPr>
    </xdr:pic>
    <xdr:clientData/>
  </xdr:twoCellAnchor>
  <xdr:twoCellAnchor>
    <xdr:from>
      <xdr:col>1</xdr:col>
      <xdr:colOff>89383</xdr:colOff>
      <xdr:row>2</xdr:row>
      <xdr:rowOff>87313</xdr:rowOff>
    </xdr:from>
    <xdr:to>
      <xdr:col>7</xdr:col>
      <xdr:colOff>71437</xdr:colOff>
      <xdr:row>14</xdr:row>
      <xdr:rowOff>23813</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248133" y="595313"/>
          <a:ext cx="6752742" cy="1889125"/>
        </a:xfrm>
        <a:prstGeom prst="rect">
          <a:avLst/>
        </a:prstGeom>
        <a:noFill/>
        <a:ln w="9525"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950" b="1">
              <a:latin typeface="Arial" panose="020B0604020202020204" pitchFamily="34" charset="0"/>
              <a:cs typeface="Arial" panose="020B0604020202020204" pitchFamily="34" charset="0"/>
            </a:rPr>
            <a:t>INSTRUCTIONS:</a:t>
          </a:r>
          <a:r>
            <a:rPr lang="en-US" sz="950">
              <a:latin typeface="Arial" panose="020B0604020202020204" pitchFamily="34" charset="0"/>
              <a:cs typeface="Arial" panose="020B0604020202020204" pitchFamily="34" charset="0"/>
            </a:rPr>
            <a:t> Notice the two sections </a:t>
          </a:r>
          <a:r>
            <a:rPr lang="en-US" sz="950" b="1" i="1">
              <a:solidFill>
                <a:srgbClr val="BABF33"/>
              </a:solidFill>
              <a:latin typeface="Arial" panose="020B0604020202020204" pitchFamily="34" charset="0"/>
              <a:cs typeface="Arial" panose="020B0604020202020204" pitchFamily="34" charset="0"/>
            </a:rPr>
            <a:t>For the Organization</a:t>
          </a:r>
          <a:r>
            <a:rPr lang="en-US" sz="950">
              <a:latin typeface="Arial" panose="020B0604020202020204" pitchFamily="34" charset="0"/>
              <a:cs typeface="Arial" panose="020B0604020202020204" pitchFamily="34" charset="0"/>
            </a:rPr>
            <a:t> and </a:t>
          </a:r>
          <a:r>
            <a:rPr lang="en-US" sz="950" b="1" i="1">
              <a:solidFill>
                <a:srgbClr val="00607F"/>
              </a:solidFill>
              <a:latin typeface="Arial" panose="020B0604020202020204" pitchFamily="34" charset="0"/>
              <a:cs typeface="Arial" panose="020B0604020202020204" pitchFamily="34" charset="0"/>
            </a:rPr>
            <a:t>All</a:t>
          </a:r>
          <a:r>
            <a:rPr lang="en-US" sz="950" b="1" i="1">
              <a:solidFill>
                <a:srgbClr val="1F497D"/>
              </a:solidFill>
              <a:latin typeface="Arial" panose="020B0604020202020204" pitchFamily="34" charset="0"/>
              <a:cs typeface="Arial" panose="020B0604020202020204" pitchFamily="34" charset="0"/>
            </a:rPr>
            <a:t>ocable to the Grant Project</a:t>
          </a:r>
          <a:r>
            <a:rPr lang="en-US" sz="950">
              <a:latin typeface="Arial" panose="020B0604020202020204" pitchFamily="34" charset="0"/>
              <a:cs typeface="Arial" panose="020B0604020202020204" pitchFamily="34" charset="0"/>
            </a:rPr>
            <a:t>. The number of hours for an employee may, or may not, have the same value in both sections. For each employee, enter data in unshaded cells. </a:t>
          </a:r>
          <a:r>
            <a:rPr lang="en-US" sz="950" b="1">
              <a:latin typeface="Arial" panose="020B0604020202020204" pitchFamily="34" charset="0"/>
              <a:cs typeface="Arial" panose="020B0604020202020204" pitchFamily="34" charset="0"/>
            </a:rPr>
            <a:t>Only enter values in pale yellow shaded</a:t>
          </a:r>
          <a:r>
            <a:rPr lang="en-US" sz="950" b="1" baseline="0">
              <a:latin typeface="Arial" panose="020B0604020202020204" pitchFamily="34" charset="0"/>
              <a:cs typeface="Arial" panose="020B0604020202020204" pitchFamily="34" charset="0"/>
            </a:rPr>
            <a:t> cells</a:t>
          </a:r>
          <a:r>
            <a:rPr lang="en-US" sz="950" b="1">
              <a:latin typeface="Arial" panose="020B0604020202020204" pitchFamily="34" charset="0"/>
              <a:cs typeface="Arial" panose="020B0604020202020204" pitchFamily="34" charset="0"/>
            </a:rPr>
            <a:t>. All other cells will calculate based on these entries.</a:t>
          </a:r>
        </a:p>
        <a:p>
          <a:pPr algn="just"/>
          <a:endParaRPr lang="en-US" sz="950">
            <a:latin typeface="Arial" panose="020B0604020202020204" pitchFamily="34" charset="0"/>
            <a:cs typeface="Arial" panose="020B0604020202020204" pitchFamily="34" charset="0"/>
          </a:endParaRPr>
        </a:p>
        <a:p>
          <a:pPr algn="just"/>
          <a:r>
            <a:rPr lang="en-US" sz="950">
              <a:latin typeface="Arial" panose="020B0604020202020204" pitchFamily="34" charset="0"/>
              <a:cs typeface="Arial" panose="020B0604020202020204" pitchFamily="34" charset="0"/>
            </a:rPr>
            <a:t>The first FIFTEEN rows following</a:t>
          </a:r>
          <a:r>
            <a:rPr lang="en-US" sz="950" baseline="0">
              <a:latin typeface="Arial" panose="020B0604020202020204" pitchFamily="34" charset="0"/>
              <a:cs typeface="Arial" panose="020B0604020202020204" pitchFamily="34" charset="0"/>
            </a:rPr>
            <a:t> the examples</a:t>
          </a:r>
          <a:r>
            <a:rPr lang="en-US" sz="950">
              <a:latin typeface="Arial" panose="020B0604020202020204" pitchFamily="34" charset="0"/>
              <a:cs typeface="Arial" panose="020B0604020202020204" pitchFamily="34" charset="0"/>
            </a:rPr>
            <a:t> </a:t>
          </a:r>
          <a:r>
            <a:rPr lang="en-US" sz="950" b="1">
              <a:latin typeface="Arial" panose="020B0604020202020204" pitchFamily="34" charset="0"/>
              <a:cs typeface="Arial" panose="020B0604020202020204" pitchFamily="34" charset="0"/>
            </a:rPr>
            <a:t>auto-fill</a:t>
          </a:r>
          <a:r>
            <a:rPr lang="en-US" sz="950">
              <a:latin typeface="Arial" panose="020B0604020202020204" pitchFamily="34" charset="0"/>
              <a:cs typeface="Arial" panose="020B0604020202020204" pitchFamily="34" charset="0"/>
            </a:rPr>
            <a:t> to Worksheet 2-Budget JUSTIFY. The remaining are open, e.g., for additional positions or post-award budget revisions to prevent changing the ORIGINAL budget. Use calculated values found in </a:t>
          </a:r>
          <a:r>
            <a:rPr lang="en-US" sz="950" b="1">
              <a:latin typeface="Arial" panose="020B0604020202020204" pitchFamily="34" charset="0"/>
              <a:cs typeface="Arial" panose="020B0604020202020204" pitchFamily="34" charset="0"/>
            </a:rPr>
            <a:t>Column M</a:t>
          </a:r>
          <a:r>
            <a:rPr lang="en-US" sz="950">
              <a:latin typeface="Arial" panose="020B0604020202020204" pitchFamily="34" charset="0"/>
              <a:cs typeface="Arial" panose="020B0604020202020204" pitchFamily="34" charset="0"/>
            </a:rPr>
            <a:t> and </a:t>
          </a:r>
          <a:r>
            <a:rPr lang="en-US" sz="950" b="1">
              <a:latin typeface="Arial" panose="020B0604020202020204" pitchFamily="34" charset="0"/>
              <a:cs typeface="Arial" panose="020B0604020202020204" pitchFamily="34" charset="0"/>
            </a:rPr>
            <a:t>Column N</a:t>
          </a:r>
          <a:r>
            <a:rPr lang="en-US" sz="950">
              <a:latin typeface="Arial" panose="020B0604020202020204" pitchFamily="34" charset="0"/>
              <a:cs typeface="Arial" panose="020B0604020202020204" pitchFamily="34" charset="0"/>
            </a:rPr>
            <a:t> to enter values in</a:t>
          </a:r>
          <a:r>
            <a:rPr lang="en-US" sz="950" b="1">
              <a:latin typeface="Arial" panose="020B0604020202020204" pitchFamily="34" charset="0"/>
              <a:cs typeface="Arial" panose="020B0604020202020204" pitchFamily="34" charset="0"/>
            </a:rPr>
            <a:t> </a:t>
          </a:r>
          <a:r>
            <a:rPr lang="en-US" sz="950" b="1" i="1">
              <a:latin typeface="Arial" panose="020B0604020202020204" pitchFamily="34" charset="0"/>
              <a:cs typeface="Arial" panose="020B0604020202020204" pitchFamily="34" charset="0"/>
            </a:rPr>
            <a:t>3 - Budget + REVISE</a:t>
          </a:r>
          <a:r>
            <a:rPr lang="en-US" sz="950">
              <a:latin typeface="Arial" panose="020B0604020202020204" pitchFamily="34" charset="0"/>
              <a:cs typeface="Arial" panose="020B0604020202020204" pitchFamily="34" charset="0"/>
            </a:rPr>
            <a:t>.</a:t>
          </a:r>
        </a:p>
      </xdr:txBody>
    </xdr:sp>
    <xdr:clientData/>
  </xdr:twoCellAnchor>
  <xdr:twoCellAnchor>
    <xdr:from>
      <xdr:col>7</xdr:col>
      <xdr:colOff>515938</xdr:colOff>
      <xdr:row>2</xdr:row>
      <xdr:rowOff>87522</xdr:rowOff>
    </xdr:from>
    <xdr:to>
      <xdr:col>14</xdr:col>
      <xdr:colOff>1047956</xdr:colOff>
      <xdr:row>14</xdr:row>
      <xdr:rowOff>42794</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7445376" y="595522"/>
          <a:ext cx="6683580" cy="1907897"/>
        </a:xfrm>
        <a:prstGeom prst="rect">
          <a:avLst/>
        </a:prstGeom>
        <a:noFill/>
        <a:ln w="9525"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950" b="0">
              <a:latin typeface="Arial" panose="020B0604020202020204" pitchFamily="34" charset="0"/>
              <a:cs typeface="Arial" panose="020B0604020202020204" pitchFamily="34" charset="0"/>
            </a:rPr>
            <a:t>The </a:t>
          </a:r>
          <a:r>
            <a:rPr lang="en-US" sz="950" b="1">
              <a:latin typeface="Arial" panose="020B0604020202020204" pitchFamily="34" charset="0"/>
              <a:cs typeface="Arial" panose="020B0604020202020204" pitchFamily="34" charset="0"/>
            </a:rPr>
            <a:t>Personnel Cost Calculator </a:t>
          </a:r>
          <a:r>
            <a:rPr lang="en-US" sz="950" b="0">
              <a:latin typeface="Arial" panose="020B0604020202020204" pitchFamily="34" charset="0"/>
              <a:cs typeface="Arial" panose="020B0604020202020204" pitchFamily="34" charset="0"/>
            </a:rPr>
            <a:t>is based on 40 hrs/wk x 52 wks/yr = 2,080 hrs/yr.  </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Full-time equivalent (FTE) is a unit to measure workload. 1.0 FTE is equivalent to full-time (100%) or 2,080 hrs/yr. 0.50 FTE is half-time (50%).  </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In the </a:t>
          </a:r>
          <a:r>
            <a:rPr lang="en-US" sz="950" b="1">
              <a:latin typeface="Arial" panose="020B0604020202020204" pitchFamily="34" charset="0"/>
              <a:cs typeface="Arial" panose="020B0604020202020204" pitchFamily="34" charset="0"/>
            </a:rPr>
            <a:t>SAMPLE</a:t>
          </a:r>
          <a:r>
            <a:rPr lang="en-US" sz="950" b="0">
              <a:latin typeface="Arial" panose="020B0604020202020204" pitchFamily="34" charset="0"/>
              <a:cs typeface="Arial" panose="020B0604020202020204" pitchFamily="34" charset="0"/>
            </a:rPr>
            <a:t> (first two lines), Ann Andover is hired 0.75 FTE (1,560 hours) @ $23/hr ($35,880) to work on both grant and non-grant activities. It is anticipated that the employee will work 780 hours on grant activities, which is 0.50 FTE, or 50%, for the grant. The salary/wage budgeted for the grant for that employee is $17,940.  Benefits calculate $7,250</a:t>
          </a:r>
          <a:r>
            <a:rPr lang="en-US" sz="950" b="0" baseline="0">
              <a:latin typeface="Arial" panose="020B0604020202020204" pitchFamily="34" charset="0"/>
              <a:cs typeface="Arial" panose="020B0604020202020204" pitchFamily="34" charset="0"/>
            </a:rPr>
            <a:t> </a:t>
          </a:r>
          <a:r>
            <a:rPr lang="en-US" sz="950" b="0">
              <a:latin typeface="Arial" panose="020B0604020202020204" pitchFamily="34" charset="0"/>
              <a:cs typeface="Arial" panose="020B0604020202020204" pitchFamily="34" charset="0"/>
            </a:rPr>
            <a:t>based on the values entered.</a:t>
          </a:r>
        </a:p>
        <a:p>
          <a:pPr algn="just"/>
          <a:endParaRPr lang="en-US" sz="950" b="0">
            <a:latin typeface="Arial" panose="020B0604020202020204" pitchFamily="34" charset="0"/>
            <a:cs typeface="Arial" panose="020B0604020202020204" pitchFamily="34" charset="0"/>
          </a:endParaRPr>
        </a:p>
        <a:p>
          <a:pPr algn="just"/>
          <a:r>
            <a:rPr lang="en-US" sz="950" b="0">
              <a:latin typeface="Arial" panose="020B0604020202020204" pitchFamily="34" charset="0"/>
              <a:cs typeface="Arial" panose="020B0604020202020204" pitchFamily="34" charset="0"/>
            </a:rPr>
            <a:t>Please note that you need to include how many months each staff will be allocated to the award. This allows you to include more than one year of staff budget should your award term exceed 12 months.</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6006465</xdr:colOff>
      <xdr:row>1</xdr:row>
      <xdr:rowOff>151379</xdr:rowOff>
    </xdr:from>
    <xdr:to>
      <xdr:col>16</xdr:col>
      <xdr:colOff>8070337</xdr:colOff>
      <xdr:row>5</xdr:row>
      <xdr:rowOff>191300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83036" y="532379"/>
          <a:ext cx="2063872" cy="8291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7387590</xdr:colOff>
      <xdr:row>0</xdr:row>
      <xdr:rowOff>87630</xdr:rowOff>
    </xdr:from>
    <xdr:to>
      <xdr:col>5</xdr:col>
      <xdr:colOff>37</xdr:colOff>
      <xdr:row>2</xdr:row>
      <xdr:rowOff>109777</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33370" y="87630"/>
          <a:ext cx="1371719" cy="57078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9525</xdr:colOff>
      <xdr:row>22</xdr:row>
      <xdr:rowOff>85725</xdr:rowOff>
    </xdr:from>
    <xdr:to>
      <xdr:col>16</xdr:col>
      <xdr:colOff>571500</xdr:colOff>
      <xdr:row>45</xdr:row>
      <xdr:rowOff>161925</xdr:rowOff>
    </xdr:to>
    <xdr:sp macro="" textlink="">
      <xdr:nvSpPr>
        <xdr:cNvPr id="2" name="Rectangle 1">
          <a:extLst>
            <a:ext uri="{FF2B5EF4-FFF2-40B4-BE49-F238E27FC236}">
              <a16:creationId xmlns:a16="http://schemas.microsoft.com/office/drawing/2014/main" id="{00000000-0008-0000-1600-000002000000}"/>
            </a:ext>
          </a:extLst>
        </xdr:cNvPr>
        <xdr:cNvSpPr/>
      </xdr:nvSpPr>
      <xdr:spPr>
        <a:xfrm>
          <a:off x="6553200" y="4638675"/>
          <a:ext cx="6134100" cy="394335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9524</xdr:colOff>
      <xdr:row>2</xdr:row>
      <xdr:rowOff>76200</xdr:rowOff>
    </xdr:from>
    <xdr:to>
      <xdr:col>16</xdr:col>
      <xdr:colOff>571499</xdr:colOff>
      <xdr:row>11</xdr:row>
      <xdr:rowOff>137160</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360044" y="632460"/>
          <a:ext cx="12540615" cy="2049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1100" b="1">
              <a:latin typeface="Arial" panose="020B0604020202020204" pitchFamily="34" charset="0"/>
              <a:cs typeface="Arial" panose="020B0604020202020204" pitchFamily="34" charset="0"/>
            </a:rPr>
            <a:t>Instructions:</a:t>
          </a:r>
          <a:r>
            <a:rPr lang="en-US" sz="1100">
              <a:latin typeface="Arial" panose="020B0604020202020204" pitchFamily="34" charset="0"/>
              <a:cs typeface="Arial" panose="020B0604020202020204" pitchFamily="34" charset="0"/>
            </a:rPr>
            <a:t> This calculator can be adapted to</a:t>
          </a:r>
          <a:r>
            <a:rPr lang="en-US" sz="1100" baseline="0">
              <a:latin typeface="Arial" panose="020B0604020202020204" pitchFamily="34" charset="0"/>
              <a:cs typeface="Arial" panose="020B0604020202020204" pitchFamily="34" charset="0"/>
            </a:rPr>
            <a:t> fit your organization's approved indirect cost rate agreement. If your organization instead employs an approved cost allocation plan, skip to the box below on the right to follow those instructions. </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In the example below, this organization's approved IDCR is 20.20% of the categories of cost included. If your organization's IDCR base only includes some of these categories (e.g. wages and benefits), then you will only enter those values into the top of the calculator. All other subaward costs would be included in the "additional allowable costs excluded in MTDC base" cell.</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By entering your organization's IDCR base (D16:D23), approved rate (D26), and additional costs (E27), this tool will provide two useful values: your calculated indirect costs (E26) and your total budget requested (E29). The value in E26 will auto-fill over to tab 2-Budget JUSTIFY.</a:t>
          </a:r>
        </a:p>
        <a:p>
          <a:pPr algn="just"/>
          <a:endParaRPr lang="en-US" sz="1100" baseline="0">
            <a:latin typeface="Arial" panose="020B0604020202020204" pitchFamily="34" charset="0"/>
            <a:cs typeface="Arial" panose="020B0604020202020204" pitchFamily="34" charset="0"/>
          </a:endParaRPr>
        </a:p>
        <a:p>
          <a:pPr algn="just"/>
          <a:r>
            <a:rPr lang="en-US" sz="1100" baseline="0">
              <a:latin typeface="Arial" panose="020B0604020202020204" pitchFamily="34" charset="0"/>
              <a:cs typeface="Arial" panose="020B0604020202020204" pitchFamily="34" charset="0"/>
            </a:rPr>
            <a:t>If claiming less than your full approved IDCR, please include that in the notes section provided and adjust the rate included in this calculator. DHHS will still require a current copy of your full approved rate.</a:t>
          </a:r>
          <a:r>
            <a:rPr lang="en-US" sz="1100" b="1" baseline="0">
              <a:latin typeface="Arial" panose="020B0604020202020204" pitchFamily="34" charset="0"/>
              <a:cs typeface="Arial" panose="020B0604020202020204" pitchFamily="34" charset="0"/>
            </a:rPr>
            <a:t> If the IDC rate changes during the grant period, you may need to revise the budget. </a:t>
          </a:r>
          <a:r>
            <a:rPr lang="en-US" sz="1100" b="0" baseline="0">
              <a:latin typeface="Arial" panose="020B0604020202020204" pitchFamily="34" charset="0"/>
              <a:cs typeface="Arial" panose="020B0604020202020204" pitchFamily="34" charset="0"/>
            </a:rPr>
            <a:t>This calculator does not support entry of multiple rates for the grant period.</a:t>
          </a:r>
          <a:endParaRPr lang="en-US" sz="1100" b="0">
            <a:latin typeface="Arial" panose="020B0604020202020204" pitchFamily="34" charset="0"/>
            <a:cs typeface="Arial" panose="020B0604020202020204" pitchFamily="34" charset="0"/>
          </a:endParaRPr>
        </a:p>
      </xdr:txBody>
    </xdr:sp>
    <xdr:clientData/>
  </xdr:twoCellAnchor>
  <xdr:twoCellAnchor>
    <xdr:from>
      <xdr:col>6</xdr:col>
      <xdr:colOff>295275</xdr:colOff>
      <xdr:row>11</xdr:row>
      <xdr:rowOff>142873</xdr:rowOff>
    </xdr:from>
    <xdr:to>
      <xdr:col>16</xdr:col>
      <xdr:colOff>552450</xdr:colOff>
      <xdr:row>16</xdr:row>
      <xdr:rowOff>152399</xdr:rowOff>
    </xdr:to>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6524625" y="2524123"/>
          <a:ext cx="6143625" cy="952501"/>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US" sz="1100" b="1" u="sng">
              <a:latin typeface="Arial" panose="020B0604020202020204" pitchFamily="34" charset="0"/>
              <a:cs typeface="Arial" panose="020B0604020202020204" pitchFamily="34" charset="0"/>
            </a:rPr>
            <a:t>COST</a:t>
          </a:r>
          <a:r>
            <a:rPr lang="en-US" sz="1100" b="1" u="sng" baseline="0">
              <a:latin typeface="Arial" panose="020B0604020202020204" pitchFamily="34" charset="0"/>
              <a:cs typeface="Arial" panose="020B0604020202020204" pitchFamily="34" charset="0"/>
            </a:rPr>
            <a:t> ALLOCATION PLANS:</a:t>
          </a:r>
          <a:r>
            <a:rPr lang="en-US" sz="1100" baseline="0">
              <a:latin typeface="Arial" panose="020B0604020202020204" pitchFamily="34" charset="0"/>
              <a:cs typeface="Arial" panose="020B0604020202020204" pitchFamily="34" charset="0"/>
            </a:rPr>
            <a:t> </a:t>
          </a:r>
          <a:r>
            <a:rPr lang="en-US" sz="1100">
              <a:latin typeface="Arial" panose="020B0604020202020204" pitchFamily="34" charset="0"/>
              <a:cs typeface="Arial" panose="020B0604020202020204" pitchFamily="34" charset="0"/>
            </a:rPr>
            <a:t>If your organization uses a cost allocation plan in lieu of an indirect cost rate, select 'yes' below and enter your estimated cost allocation in the field</a:t>
          </a:r>
          <a:r>
            <a:rPr lang="en-US" sz="1100" baseline="0">
              <a:latin typeface="Arial" panose="020B0604020202020204" pitchFamily="34" charset="0"/>
              <a:cs typeface="Arial" panose="020B0604020202020204" pitchFamily="34" charset="0"/>
            </a:rPr>
            <a:t> below. This will auto-fill over to tab 2-Budget JUSTIFY. DHHS will require a current copy of your approved cost allocation plan and may require source documents along with invoicing to support the actual amounts charged.</a:t>
          </a:r>
          <a:endParaRPr lang="en-US" sz="1100">
            <a:latin typeface="Arial" panose="020B0604020202020204" pitchFamily="34" charset="0"/>
            <a:cs typeface="Arial" panose="020B0604020202020204" pitchFamily="34" charset="0"/>
          </a:endParaRPr>
        </a:p>
      </xdr:txBody>
    </xdr:sp>
    <xdr:clientData/>
  </xdr:twoCellAnchor>
  <xdr:twoCellAnchor editAs="oneCell">
    <xdr:from>
      <xdr:col>7</xdr:col>
      <xdr:colOff>209550</xdr:colOff>
      <xdr:row>26</xdr:row>
      <xdr:rowOff>100676</xdr:rowOff>
    </xdr:from>
    <xdr:to>
      <xdr:col>16</xdr:col>
      <xdr:colOff>353285</xdr:colOff>
      <xdr:row>44</xdr:row>
      <xdr:rowOff>38540</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6753225" y="5368001"/>
          <a:ext cx="5715859" cy="2928714"/>
        </a:xfrm>
        <a:prstGeom prst="rect">
          <a:avLst/>
        </a:prstGeom>
      </xdr:spPr>
    </xdr:pic>
    <xdr:clientData/>
  </xdr:twoCellAnchor>
  <xdr:oneCellAnchor>
    <xdr:from>
      <xdr:col>7</xdr:col>
      <xdr:colOff>18596</xdr:colOff>
      <xdr:row>21</xdr:row>
      <xdr:rowOff>150310</xdr:rowOff>
    </xdr:from>
    <xdr:ext cx="2182136" cy="781111"/>
    <xdr:sp macro="" textlink="">
      <xdr:nvSpPr>
        <xdr:cNvPr id="7" name="Rectangle 6">
          <a:extLst>
            <a:ext uri="{FF2B5EF4-FFF2-40B4-BE49-F238E27FC236}">
              <a16:creationId xmlns:a16="http://schemas.microsoft.com/office/drawing/2014/main" id="{00000000-0008-0000-1600-000007000000}"/>
            </a:ext>
          </a:extLst>
        </xdr:cNvPr>
        <xdr:cNvSpPr/>
      </xdr:nvSpPr>
      <xdr:spPr>
        <a:xfrm>
          <a:off x="6562271" y="4312735"/>
          <a:ext cx="2182136" cy="781111"/>
        </a:xfrm>
        <a:prstGeom prst="rect">
          <a:avLst/>
        </a:prstGeom>
        <a:noFill/>
      </xdr:spPr>
      <xdr:txBody>
        <a:bodyPr wrap="none" lIns="91440" tIns="45720" rIns="91440" bIns="45720">
          <a:spAutoFit/>
        </a:bodyPr>
        <a:lstStyle/>
        <a:p>
          <a:pPr algn="ctr"/>
          <a:r>
            <a:rPr lang="en-US" sz="4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rPr>
            <a:t>Example</a:t>
          </a:r>
        </a:p>
      </xdr:txBody>
    </xdr:sp>
    <xdr:clientData/>
  </xdr:oneCellAnchor>
  <xdr:twoCellAnchor editAs="oneCell">
    <xdr:from>
      <xdr:col>14</xdr:col>
      <xdr:colOff>533400</xdr:colOff>
      <xdr:row>0</xdr:row>
      <xdr:rowOff>38100</xdr:rowOff>
    </xdr:from>
    <xdr:to>
      <xdr:col>16</xdr:col>
      <xdr:colOff>542926</xdr:colOff>
      <xdr:row>1</xdr:row>
      <xdr:rowOff>360426</xdr:rowOff>
    </xdr:to>
    <xdr:pic>
      <xdr:nvPicPr>
        <xdr:cNvPr id="8" name="Picture 7">
          <a:hlinkClick xmlns:r="http://schemas.openxmlformats.org/officeDocument/2006/relationships" r:id="rId2"/>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7150" y="38100"/>
          <a:ext cx="1171575" cy="48425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679450</xdr:colOff>
          <xdr:row>12</xdr:row>
          <xdr:rowOff>82550</xdr:rowOff>
        </xdr:from>
        <xdr:to>
          <xdr:col>20</xdr:col>
          <xdr:colOff>692150</xdr:colOff>
          <xdr:row>15</xdr:row>
          <xdr:rowOff>25400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1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419099</xdr:colOff>
      <xdr:row>4</xdr:row>
      <xdr:rowOff>0</xdr:rowOff>
    </xdr:from>
    <xdr:to>
      <xdr:col>7</xdr:col>
      <xdr:colOff>761999</xdr:colOff>
      <xdr:row>11</xdr:row>
      <xdr:rowOff>123825</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600074" y="714375"/>
          <a:ext cx="6067425" cy="1419225"/>
        </a:xfrm>
        <a:prstGeom prst="rect">
          <a:avLst/>
        </a:prstGeom>
        <a:solidFill>
          <a:schemeClr val="lt1"/>
        </a:solidFill>
        <a:ln w="9525" cmpd="sng">
          <a:solidFill>
            <a:srgbClr val="1F49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Grants may require match, i.e., grant funds + other non-federal support. Please consult with your DPH point of</a:t>
          </a:r>
          <a:r>
            <a:rPr lang="en-US" sz="1100" baseline="0">
              <a:latin typeface="Arial" panose="020B0604020202020204" pitchFamily="34" charset="0"/>
              <a:cs typeface="Arial" panose="020B0604020202020204" pitchFamily="34" charset="0"/>
            </a:rPr>
            <a:t> contact and</a:t>
          </a:r>
          <a:r>
            <a:rPr lang="en-US" sz="1100">
              <a:latin typeface="Arial" panose="020B0604020202020204" pitchFamily="34" charset="0"/>
              <a:cs typeface="Arial" panose="020B0604020202020204" pitchFamily="34" charset="0"/>
            </a:rPr>
            <a:t> use the match guide to determine which calculator type to select in the dropdown menu, as it will affect how the calculation is performed.</a:t>
          </a:r>
        </a:p>
        <a:p>
          <a:endParaRPr lang="en-US" sz="1100" b="1">
            <a:latin typeface="Arial" panose="020B0604020202020204" pitchFamily="34" charset="0"/>
            <a:cs typeface="Arial" panose="020B0604020202020204" pitchFamily="34" charset="0"/>
          </a:endParaRPr>
        </a:p>
        <a:p>
          <a:r>
            <a:rPr lang="en-US" sz="1100" b="1">
              <a:latin typeface="Arial" panose="020B0604020202020204" pitchFamily="34" charset="0"/>
              <a:cs typeface="Arial" panose="020B0604020202020204" pitchFamily="34" charset="0"/>
            </a:rPr>
            <a:t>INSTRUCTIONS:</a:t>
          </a:r>
          <a:r>
            <a:rPr lang="en-US" sz="1100">
              <a:latin typeface="Arial" panose="020B0604020202020204" pitchFamily="34" charset="0"/>
              <a:cs typeface="Arial" panose="020B0604020202020204" pitchFamily="34" charset="0"/>
            </a:rPr>
            <a:t> In the pale yellow highlighted cells, select the appropriate match type</a:t>
          </a:r>
          <a:r>
            <a:rPr lang="en-US" sz="1100" baseline="0">
              <a:latin typeface="Arial" panose="020B0604020202020204" pitchFamily="34" charset="0"/>
              <a:cs typeface="Arial" panose="020B0604020202020204" pitchFamily="34" charset="0"/>
            </a:rPr>
            <a:t> and percentage. E</a:t>
          </a:r>
          <a:r>
            <a:rPr lang="en-US" sz="1100">
              <a:latin typeface="Arial" panose="020B0604020202020204" pitchFamily="34" charset="0"/>
              <a:cs typeface="Arial" panose="020B0604020202020204" pitchFamily="34" charset="0"/>
            </a:rPr>
            <a:t>nter dollar values for match (cash and/or in kind) in the table below. The calculation result will display. If the minimum match is not reached, adjust accordingly.</a:t>
          </a:r>
        </a:p>
        <a:p>
          <a:endParaRPr lang="en-US" sz="1100">
            <a:latin typeface="Arial" panose="020B0604020202020204" pitchFamily="34" charset="0"/>
            <a:cs typeface="Arial" panose="020B0604020202020204" pitchFamily="34" charset="0"/>
          </a:endParaRPr>
        </a:p>
      </xdr:txBody>
    </xdr:sp>
    <xdr:clientData/>
  </xdr:twoCellAnchor>
  <xdr:twoCellAnchor editAs="oneCell">
    <xdr:from>
      <xdr:col>20</xdr:col>
      <xdr:colOff>1419225</xdr:colOff>
      <xdr:row>0</xdr:row>
      <xdr:rowOff>47625</xdr:rowOff>
    </xdr:from>
    <xdr:to>
      <xdr:col>21</xdr:col>
      <xdr:colOff>371475</xdr:colOff>
      <xdr:row>1</xdr:row>
      <xdr:rowOff>303276</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39725" y="47625"/>
          <a:ext cx="1171575" cy="4842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72887</xdr:colOff>
      <xdr:row>24</xdr:row>
      <xdr:rowOff>99389</xdr:rowOff>
    </xdr:from>
    <xdr:to>
      <xdr:col>15</xdr:col>
      <xdr:colOff>934279</xdr:colOff>
      <xdr:row>37</xdr:row>
      <xdr:rowOff>165651</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1800-000004000000}"/>
            </a:ext>
          </a:extLst>
        </xdr:cNvPr>
        <xdr:cNvSpPr txBox="1"/>
      </xdr:nvSpPr>
      <xdr:spPr>
        <a:xfrm>
          <a:off x="72887" y="6520067"/>
          <a:ext cx="15213496" cy="22197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Arial" panose="020B0604020202020204" pitchFamily="34" charset="0"/>
              <a:cs typeface="Arial" panose="020B0604020202020204" pitchFamily="34" charset="0"/>
            </a:rPr>
            <a:t>Instructions:</a:t>
          </a:r>
        </a:p>
        <a:p>
          <a:endParaRPr lang="en-US" sz="1100">
            <a:latin typeface="Arial" panose="020B0604020202020204" pitchFamily="34" charset="0"/>
            <a:cs typeface="Arial" panose="020B0604020202020204" pitchFamily="34" charset="0"/>
          </a:endParaRPr>
        </a:p>
        <a:p>
          <a:r>
            <a:rPr lang="en-US" sz="1100">
              <a:latin typeface="Arial" panose="020B0604020202020204" pitchFamily="34" charset="0"/>
              <a:cs typeface="Arial" panose="020B0604020202020204" pitchFamily="34" charset="0"/>
            </a:rPr>
            <a:t>Use</a:t>
          </a:r>
          <a:r>
            <a:rPr lang="en-US" sz="1100" baseline="0">
              <a:latin typeface="Arial" panose="020B0604020202020204" pitchFamily="34" charset="0"/>
              <a:cs typeface="Arial" panose="020B0604020202020204" pitchFamily="34" charset="0"/>
            </a:rPr>
            <a:t> the Program Income tracker to report program income (</a:t>
          </a:r>
          <a:r>
            <a:rPr lang="en-US" sz="1100" i="1" baseline="0">
              <a:latin typeface="Arial" panose="020B0604020202020204" pitchFamily="34" charset="0"/>
              <a:cs typeface="Arial" panose="020B0604020202020204" pitchFamily="34" charset="0"/>
            </a:rPr>
            <a:t>if applicable</a:t>
          </a:r>
          <a:r>
            <a:rPr lang="en-US" sz="1100" i="0" baseline="0">
              <a:latin typeface="Arial" panose="020B0604020202020204" pitchFamily="34" charset="0"/>
              <a:cs typeface="Arial" panose="020B0604020202020204" pitchFamily="34" charset="0"/>
            </a:rPr>
            <a:t>) from the subaward during the period of the agreement. Program income means gross income earned by the subrecipient that is directly generated by a subaward-supported activity, or earned as a result of the subaward during the period of performance.</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Program income must be used in accordance with </a:t>
          </a:r>
          <a:r>
            <a:rPr lang="en-US" sz="1100" i="0" u="sng" baseline="0">
              <a:solidFill>
                <a:srgbClr val="1F497D"/>
              </a:solidFill>
              <a:latin typeface="Arial" panose="020B0604020202020204" pitchFamily="34" charset="0"/>
              <a:cs typeface="Arial" panose="020B0604020202020204" pitchFamily="34" charset="0"/>
            </a:rPr>
            <a:t>2 CFR 200.307</a:t>
          </a:r>
          <a:r>
            <a:rPr lang="en-US" sz="1100" i="0" baseline="0">
              <a:latin typeface="Arial" panose="020B0604020202020204" pitchFamily="34" charset="0"/>
              <a:cs typeface="Arial" panose="020B0604020202020204" pitchFamily="34" charset="0"/>
            </a:rPr>
            <a:t> and applicable grant terms and conditions. Consult with your DHHS DPH point of contact for further guidance on program income requirements for a particular subaward, such as whether program income must be used for deduction, addition, or cost sharing/matching.</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Use this tab each reporting period to indicate the source of program income and use within that period. This tracker maintains a running total of both income and expense. All income generated during the period of performance must be used according to grant terms and conditions. If there is unused program income at the time of a final invoice within the period of performance, reimbursement will be reduced by the amount of excess program income.</a:t>
          </a:r>
        </a:p>
        <a:p>
          <a:endParaRPr lang="en-US" sz="1100" i="0" baseline="0">
            <a:latin typeface="Arial" panose="020B0604020202020204" pitchFamily="34" charset="0"/>
            <a:cs typeface="Arial" panose="020B0604020202020204" pitchFamily="34" charset="0"/>
          </a:endParaRPr>
        </a:p>
        <a:p>
          <a:r>
            <a:rPr lang="en-US" sz="1100" i="0" baseline="0">
              <a:latin typeface="Arial" panose="020B0604020202020204" pitchFamily="34" charset="0"/>
              <a:cs typeface="Arial" panose="020B0604020202020204" pitchFamily="34" charset="0"/>
            </a:rPr>
            <a:t>Do not report income from other sources or other funds reported as match. Only report program income generated by this subaward and describe its use in the corresponding field.</a:t>
          </a:r>
          <a:endParaRPr lang="en-US" sz="1100">
            <a:latin typeface="Arial" panose="020B0604020202020204" pitchFamily="34" charset="0"/>
            <a:cs typeface="Arial" panose="020B0604020202020204" pitchFamily="34" charset="0"/>
          </a:endParaRPr>
        </a:p>
      </xdr:txBody>
    </xdr:sp>
    <xdr:clientData/>
  </xdr:twoCellAnchor>
  <xdr:twoCellAnchor editAs="oneCell">
    <xdr:from>
      <xdr:col>14</xdr:col>
      <xdr:colOff>730527</xdr:colOff>
      <xdr:row>1</xdr:row>
      <xdr:rowOff>49696</xdr:rowOff>
    </xdr:from>
    <xdr:to>
      <xdr:col>15</xdr:col>
      <xdr:colOff>964510</xdr:colOff>
      <xdr:row>3</xdr:row>
      <xdr:rowOff>119817</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82092" y="281609"/>
          <a:ext cx="1234522" cy="461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1</xdr:row>
      <xdr:rowOff>114299</xdr:rowOff>
    </xdr:from>
    <xdr:to>
      <xdr:col>9</xdr:col>
      <xdr:colOff>581025</xdr:colOff>
      <xdr:row>49</xdr:row>
      <xdr:rowOff>104774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14300" y="304799"/>
          <a:ext cx="5953125" cy="913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Roboto" panose="02000000000000000000" pitchFamily="2" charset="0"/>
              <a:ea typeface="Roboto" panose="02000000000000000000" pitchFamily="2" charset="0"/>
              <a:cs typeface="Roboto" panose="02000000000000000000" pitchFamily="2" charset="0"/>
            </a:rPr>
            <a:t>Budget Worksheet</a:t>
          </a:r>
        </a:p>
        <a:p>
          <a:r>
            <a:rPr lang="en-US" sz="1200" i="1">
              <a:latin typeface="Roboto" panose="02000000000000000000" pitchFamily="2" charset="0"/>
              <a:ea typeface="Roboto" panose="02000000000000000000" pitchFamily="2" charset="0"/>
              <a:cs typeface="Roboto" panose="02000000000000000000" pitchFamily="2" charset="0"/>
            </a:rPr>
            <a:t>pre-award application + post-award budget revisions</a:t>
          </a:r>
        </a:p>
        <a:p>
          <a:endParaRPr lang="en-US" sz="1200" i="1">
            <a:latin typeface="Roboto" panose="02000000000000000000" pitchFamily="2" charset="0"/>
            <a:ea typeface="Roboto" panose="02000000000000000000" pitchFamily="2" charset="0"/>
            <a:cs typeface="Roboto" panose="02000000000000000000" pitchFamily="2" charset="0"/>
          </a:endParaRPr>
        </a:p>
        <a:p>
          <a:r>
            <a:rPr lang="en-US" sz="1200" b="1" i="0">
              <a:latin typeface="Roboto" panose="02000000000000000000" pitchFamily="2" charset="0"/>
              <a:ea typeface="Roboto" panose="02000000000000000000" pitchFamily="2" charset="0"/>
              <a:cs typeface="Roboto" panose="02000000000000000000" pitchFamily="2" charset="0"/>
            </a:rPr>
            <a:t>Pre-award: </a:t>
          </a:r>
          <a:r>
            <a:rPr lang="en-US" sz="1200" b="0" i="0">
              <a:latin typeface="Roboto" panose="02000000000000000000" pitchFamily="2" charset="0"/>
              <a:ea typeface="Roboto" panose="02000000000000000000" pitchFamily="2" charset="0"/>
              <a:cs typeface="Roboto" panose="02000000000000000000" pitchFamily="2" charset="0"/>
            </a:rPr>
            <a:t>Enter the name of the DHHS subaward application and applicant organization name in</a:t>
          </a:r>
          <a:r>
            <a:rPr lang="en-US" sz="1200" b="0" i="0" baseline="0">
              <a:latin typeface="Roboto" panose="02000000000000000000" pitchFamily="2" charset="0"/>
              <a:ea typeface="Roboto" panose="02000000000000000000" pitchFamily="2" charset="0"/>
              <a:cs typeface="Roboto" panose="02000000000000000000" pitchFamily="2" charset="0"/>
            </a:rPr>
            <a:t> cells A3 and A4 on</a:t>
          </a:r>
          <a:r>
            <a:rPr lang="en-US" sz="1200" b="0" i="0">
              <a:latin typeface="Roboto" panose="02000000000000000000" pitchFamily="2" charset="0"/>
              <a:ea typeface="Roboto" panose="02000000000000000000" pitchFamily="2" charset="0"/>
              <a:cs typeface="Roboto" panose="02000000000000000000" pitchFamily="2" charset="0"/>
            </a:rPr>
            <a:t> tab </a:t>
          </a:r>
          <a:r>
            <a:rPr lang="en-US" sz="1200" b="0" i="1">
              <a:latin typeface="Roboto" panose="02000000000000000000" pitchFamily="2" charset="0"/>
              <a:ea typeface="Roboto" panose="02000000000000000000" pitchFamily="2" charset="0"/>
              <a:cs typeface="Roboto" panose="02000000000000000000" pitchFamily="2" charset="0"/>
            </a:rPr>
            <a:t>2 - Budget Justify</a:t>
          </a:r>
          <a:r>
            <a:rPr lang="en-US" sz="1200" b="0" i="0">
              <a:latin typeface="Roboto" panose="02000000000000000000" pitchFamily="2" charset="0"/>
              <a:ea typeface="Roboto" panose="02000000000000000000" pitchFamily="2" charset="0"/>
              <a:cs typeface="Roboto" panose="02000000000000000000" pitchFamily="2" charset="0"/>
            </a:rPr>
            <a:t>. These entries populate corresponding fields on all </a:t>
          </a:r>
          <a:r>
            <a:rPr lang="en-US" sz="1200" b="0" i="0" baseline="0">
              <a:latin typeface="Roboto" panose="02000000000000000000" pitchFamily="2" charset="0"/>
              <a:ea typeface="Roboto" panose="02000000000000000000" pitchFamily="2" charset="0"/>
              <a:cs typeface="Roboto" panose="02000000000000000000" pitchFamily="2" charset="0"/>
            </a:rPr>
            <a:t>budget and expense reporting tabs, so please enter a clear description in both fields.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On this same tab, enter total budget target in cell C125 before completing the budget justification. Information can be entered in pale yellow cells. Other cells are locked to prevent formatting and formula errors.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Personnel Calculator (tab 12)  should be used when calculating staff expenses, as it will automatically populate the first five positions to the budget justification. The tool also allows you to communicate your logic for arriving at personnel wage and benefit totals included in the budget justification. Use the space in column A of the budget justification to provide narrative explanation.</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Use the Indirect Calculator (tab 13) when requesting the reimbursement of an approved indirect cost rate (IDC) agreement or for the payment of costs pursuant to an approved cost allocation plan (CAP). Active, approved IDC or CAP agreements must be submitted to DHHS for any subrecipient requesting reimbursement other than the federal de minimis.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Tab 16 </a:t>
          </a:r>
          <a:r>
            <a:rPr lang="en-US" sz="1200" b="0" i="1" baseline="0">
              <a:latin typeface="Roboto" panose="02000000000000000000" pitchFamily="2" charset="0"/>
              <a:ea typeface="Roboto" panose="02000000000000000000" pitchFamily="2" charset="0"/>
              <a:cs typeface="Roboto" panose="02000000000000000000" pitchFamily="2" charset="0"/>
            </a:rPr>
            <a:t>Supplemental Support</a:t>
          </a:r>
          <a:r>
            <a:rPr lang="en-US" sz="1200" b="0" i="0" baseline="0">
              <a:latin typeface="Roboto" panose="02000000000000000000" pitchFamily="2" charset="0"/>
              <a:ea typeface="Roboto" panose="02000000000000000000" pitchFamily="2" charset="0"/>
              <a:cs typeface="Roboto" panose="02000000000000000000" pitchFamily="2" charset="0"/>
            </a:rPr>
            <a:t> is available as an open tab for additional budget information, such as snipped estimates for travel or equipment costs. Use as needed or as directed by your DHHS program contact.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Post-award: </a:t>
          </a:r>
          <a:r>
            <a:rPr lang="en-US" sz="1200" b="0" i="0" baseline="0">
              <a:latin typeface="Roboto" panose="02000000000000000000" pitchFamily="2" charset="0"/>
              <a:ea typeface="Roboto" panose="02000000000000000000" pitchFamily="2" charset="0"/>
              <a:cs typeface="Roboto" panose="02000000000000000000" pitchFamily="2" charset="0"/>
            </a:rPr>
            <a:t>Budget revisions can be made on tab 3 </a:t>
          </a:r>
          <a:r>
            <a:rPr lang="en-US" sz="1200" b="0" i="1" baseline="0">
              <a:latin typeface="Roboto" panose="02000000000000000000" pitchFamily="2" charset="0"/>
              <a:ea typeface="Roboto" panose="02000000000000000000" pitchFamily="2" charset="0"/>
              <a:cs typeface="Roboto" panose="02000000000000000000" pitchFamily="2" charset="0"/>
            </a:rPr>
            <a:t>Budget - REVISE</a:t>
          </a:r>
          <a:r>
            <a:rPr lang="en-US" sz="1200" b="0" i="0" baseline="0">
              <a:latin typeface="Roboto" panose="02000000000000000000" pitchFamily="2" charset="0"/>
              <a:ea typeface="Roboto" panose="02000000000000000000" pitchFamily="2" charset="0"/>
              <a:cs typeface="Roboto" panose="02000000000000000000" pitchFamily="2" charset="0"/>
            </a:rPr>
            <a:t>. These can be submitted in any quarter and will populate beginning with that quarter's corresponding expense reporting tab. Please note: you must include the entire budgeted amount in that quarter's revision, not only the line items you're seeking to revise. </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A budget can be revised </a:t>
          </a:r>
          <a:r>
            <a:rPr lang="en-US" sz="1200" b="1" i="1" baseline="0">
              <a:latin typeface="Roboto" panose="02000000000000000000" pitchFamily="2" charset="0"/>
              <a:ea typeface="Roboto" panose="02000000000000000000" pitchFamily="2" charset="0"/>
              <a:cs typeface="Roboto" panose="02000000000000000000" pitchFamily="2" charset="0"/>
            </a:rPr>
            <a:t>without prior DHHS approval </a:t>
          </a:r>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u="sng" baseline="0">
              <a:latin typeface="Roboto" panose="02000000000000000000" pitchFamily="2" charset="0"/>
              <a:ea typeface="Roboto" panose="02000000000000000000" pitchFamily="2" charset="0"/>
              <a:cs typeface="Roboto" panose="02000000000000000000" pitchFamily="2" charset="0"/>
            </a:rPr>
            <a:t>ALL</a:t>
          </a:r>
          <a:r>
            <a:rPr lang="en-US" sz="1200" b="0" i="0" baseline="0">
              <a:latin typeface="Roboto" panose="02000000000000000000" pitchFamily="2" charset="0"/>
              <a:ea typeface="Roboto" panose="02000000000000000000" pitchFamily="2" charset="0"/>
              <a:cs typeface="Roboto" panose="02000000000000000000" pitchFamily="2" charset="0"/>
            </a:rPr>
            <a:t> of the following are met:</a:t>
          </a:r>
        </a:p>
        <a:p>
          <a:r>
            <a:rPr lang="en-US" sz="1200" b="0" i="0" baseline="0">
              <a:latin typeface="Roboto" panose="02000000000000000000" pitchFamily="2" charset="0"/>
              <a:ea typeface="Roboto" panose="02000000000000000000" pitchFamily="2" charset="0"/>
              <a:cs typeface="Roboto" panose="02000000000000000000" pitchFamily="2" charset="0"/>
            </a:rPr>
            <a:t>1. Revision reassigns funds between approved line items and the cumulative transfer (from originally-approved budget) does not exceed the transfer limit percentage included in your subaward terms and conditions; AND</a:t>
          </a:r>
        </a:p>
        <a:p>
          <a:r>
            <a:rPr lang="en-US" sz="1200" b="0" i="0" baseline="0">
              <a:latin typeface="Roboto" panose="02000000000000000000" pitchFamily="2" charset="0"/>
              <a:ea typeface="Roboto" panose="02000000000000000000" pitchFamily="2" charset="0"/>
              <a:cs typeface="Roboto" panose="02000000000000000000" pitchFamily="2" charset="0"/>
            </a:rPr>
            <a:t>2. Revision does not add or eliminate a line item; AND</a:t>
          </a:r>
        </a:p>
        <a:p>
          <a:r>
            <a:rPr lang="en-US" sz="1200" b="0" i="0" baseline="0">
              <a:latin typeface="Roboto" panose="02000000000000000000" pitchFamily="2" charset="0"/>
              <a:ea typeface="Roboto" panose="02000000000000000000" pitchFamily="2" charset="0"/>
              <a:cs typeface="Roboto" panose="02000000000000000000" pitchFamily="2" charset="0"/>
            </a:rPr>
            <a:t>3. Revision does not change goals or objectives of the project; AND</a:t>
          </a:r>
        </a:p>
        <a:p>
          <a:r>
            <a:rPr lang="en-US" sz="1200" b="0" i="0" baseline="0">
              <a:latin typeface="Roboto" panose="02000000000000000000" pitchFamily="2" charset="0"/>
              <a:ea typeface="Roboto" panose="02000000000000000000" pitchFamily="2" charset="0"/>
              <a:cs typeface="Roboto" panose="02000000000000000000" pitchFamily="2" charset="0"/>
            </a:rPr>
            <a:t>4. Revision does not include equipment purchase or capital assets (see 2 CFR 200.1 for definitions).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1" baseline="0">
              <a:latin typeface="Roboto" panose="02000000000000000000" pitchFamily="2" charset="0"/>
              <a:ea typeface="Roboto" panose="02000000000000000000" pitchFamily="2" charset="0"/>
              <a:cs typeface="Roboto" panose="02000000000000000000" pitchFamily="2" charset="0"/>
            </a:rPr>
            <a:t>Prior approval is required</a:t>
          </a:r>
          <a:r>
            <a:rPr lang="en-US" sz="1200" b="0" i="0" baseline="0">
              <a:latin typeface="Roboto" panose="02000000000000000000" pitchFamily="2" charset="0"/>
              <a:ea typeface="Roboto" panose="02000000000000000000" pitchFamily="2" charset="0"/>
              <a:cs typeface="Roboto" panose="02000000000000000000" pitchFamily="2" charset="0"/>
            </a:rPr>
            <a:t> for budget revisions including any of the following:</a:t>
          </a:r>
        </a:p>
        <a:p>
          <a:r>
            <a:rPr lang="en-US" sz="1200" b="0" i="0" baseline="0">
              <a:latin typeface="Roboto" panose="02000000000000000000" pitchFamily="2" charset="0"/>
              <a:ea typeface="Roboto" panose="02000000000000000000" pitchFamily="2" charset="0"/>
              <a:cs typeface="Roboto" panose="02000000000000000000" pitchFamily="2" charset="0"/>
            </a:rPr>
            <a:t>1. Expense exceeds the approved line item and the revision would exceed the transfer percentage included in your subaward terms and conditions;</a:t>
          </a:r>
        </a:p>
        <a:p>
          <a:r>
            <a:rPr lang="en-US" sz="1200" b="0" i="0" baseline="0">
              <a:latin typeface="Roboto" panose="02000000000000000000" pitchFamily="2" charset="0"/>
              <a:ea typeface="Roboto" panose="02000000000000000000" pitchFamily="2" charset="0"/>
              <a:cs typeface="Roboto" panose="02000000000000000000" pitchFamily="2" charset="0"/>
            </a:rPr>
            <a:t>2. The addition of a new line item;</a:t>
          </a:r>
        </a:p>
        <a:p>
          <a:r>
            <a:rPr lang="en-US" sz="1200" b="0" i="0" baseline="0">
              <a:latin typeface="Roboto" panose="02000000000000000000" pitchFamily="2" charset="0"/>
              <a:ea typeface="Roboto" panose="02000000000000000000" pitchFamily="2" charset="0"/>
              <a:cs typeface="Roboto" panose="02000000000000000000" pitchFamily="2" charset="0"/>
            </a:rPr>
            <a:t>3. Expense not justified by adopted work plan; or</a:t>
          </a:r>
        </a:p>
        <a:p>
          <a:r>
            <a:rPr lang="en-US" sz="1200" b="0" i="0" baseline="0">
              <a:latin typeface="Roboto" panose="02000000000000000000" pitchFamily="2" charset="0"/>
              <a:ea typeface="Roboto" panose="02000000000000000000" pitchFamily="2" charset="0"/>
              <a:cs typeface="Roboto" panose="02000000000000000000" pitchFamily="2" charset="0"/>
            </a:rPr>
            <a:t>4. Expense pertaining to equipment or capital assets not approved in original budget.</a:t>
          </a:r>
          <a:endParaRPr lang="en-US" sz="1200" b="1"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10</xdr:col>
      <xdr:colOff>47625</xdr:colOff>
      <xdr:row>1</xdr:row>
      <xdr:rowOff>114299</xdr:rowOff>
    </xdr:from>
    <xdr:to>
      <xdr:col>19</xdr:col>
      <xdr:colOff>419100</xdr:colOff>
      <xdr:row>49</xdr:row>
      <xdr:rowOff>85724</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143625" y="304799"/>
          <a:ext cx="5857875" cy="9115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Roboto" panose="02000000000000000000" pitchFamily="2" charset="0"/>
              <a:ea typeface="Roboto" panose="02000000000000000000" pitchFamily="2" charset="0"/>
              <a:cs typeface="Roboto" panose="02000000000000000000" pitchFamily="2" charset="0"/>
            </a:rPr>
            <a:t>Expense Report Worksheets</a:t>
          </a:r>
        </a:p>
        <a:p>
          <a:r>
            <a:rPr lang="en-US" sz="1200" i="1">
              <a:latin typeface="Roboto" panose="02000000000000000000" pitchFamily="2" charset="0"/>
              <a:ea typeface="Roboto" panose="02000000000000000000" pitchFamily="2" charset="0"/>
              <a:cs typeface="Roboto" panose="02000000000000000000" pitchFamily="2" charset="0"/>
            </a:rPr>
            <a:t>post-award</a:t>
          </a:r>
          <a:r>
            <a:rPr lang="en-US" sz="1200" i="1" baseline="0">
              <a:latin typeface="Roboto" panose="02000000000000000000" pitchFamily="2" charset="0"/>
              <a:ea typeface="Roboto" panose="02000000000000000000" pitchFamily="2" charset="0"/>
              <a:cs typeface="Roboto" panose="02000000000000000000" pitchFamily="2" charset="0"/>
            </a:rPr>
            <a:t> reports (tabs 4-11)</a:t>
          </a:r>
        </a:p>
        <a:p>
          <a:endParaRPr lang="en-US" sz="1200" i="1"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Enter </a:t>
          </a:r>
          <a:r>
            <a:rPr lang="en-US" sz="1200" b="0" i="0" baseline="0">
              <a:latin typeface="Roboto" panose="02000000000000000000" pitchFamily="2" charset="0"/>
              <a:ea typeface="Roboto" panose="02000000000000000000" pitchFamily="2" charset="0"/>
              <a:cs typeface="Roboto" panose="02000000000000000000" pitchFamily="2" charset="0"/>
            </a:rPr>
            <a:t>Subaward number ______ - Y3, the subrecipient's federal Unique Entity Identification (UEI) number, and billing address on tab 4 </a:t>
          </a:r>
          <a:r>
            <a:rPr lang="en-US" sz="1200" b="0" i="1" baseline="0">
              <a:latin typeface="Roboto" panose="02000000000000000000" pitchFamily="2" charset="0"/>
              <a:ea typeface="Roboto" panose="02000000000000000000" pitchFamily="2" charset="0"/>
              <a:cs typeface="Roboto" panose="02000000000000000000" pitchFamily="2" charset="0"/>
            </a:rPr>
            <a:t>Expense 1st Period</a:t>
          </a:r>
          <a:r>
            <a:rPr lang="en-US" sz="1200" b="0" i="0" baseline="0">
              <a:latin typeface="Roboto" panose="02000000000000000000" pitchFamily="2" charset="0"/>
              <a:ea typeface="Roboto" panose="02000000000000000000" pitchFamily="2" charset="0"/>
              <a:cs typeface="Roboto" panose="02000000000000000000" pitchFamily="2" charset="0"/>
            </a:rPr>
            <a:t>. This information should match the subrecipient information provided on the DHHS subaward funding attachment </a:t>
          </a:r>
          <a:r>
            <a:rPr lang="en-US" sz="1200" b="0" i="1" baseline="0">
              <a:latin typeface="Roboto" panose="02000000000000000000" pitchFamily="2" charset="0"/>
              <a:ea typeface="Roboto" panose="02000000000000000000" pitchFamily="2" charset="0"/>
              <a:cs typeface="Roboto" panose="02000000000000000000" pitchFamily="2" charset="0"/>
            </a:rPr>
            <a:t>Subrecipient Details</a:t>
          </a:r>
          <a:r>
            <a:rPr lang="en-US" sz="1200" b="0" i="0" baseline="0">
              <a:latin typeface="Roboto" panose="02000000000000000000" pitchFamily="2" charset="0"/>
              <a:ea typeface="Roboto" panose="02000000000000000000" pitchFamily="2" charset="0"/>
              <a:cs typeface="Roboto" panose="02000000000000000000" pitchFamily="2" charset="0"/>
            </a:rPr>
            <a:t> section. This information will automatically populate on future expense reports based on the data entered on tab 4.</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Expense reporting: </a:t>
          </a:r>
          <a:r>
            <a:rPr lang="en-US" sz="1200" b="0" i="0" baseline="0">
              <a:latin typeface="Roboto" panose="02000000000000000000" pitchFamily="2" charset="0"/>
              <a:ea typeface="Roboto" panose="02000000000000000000" pitchFamily="2" charset="0"/>
              <a:cs typeface="Roboto" panose="02000000000000000000" pitchFamily="2"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Budget Line Items </a:t>
          </a:r>
          <a:r>
            <a:rPr lang="en-US" sz="1200" b="1" i="0" u="none" baseline="0">
              <a:latin typeface="Roboto" panose="02000000000000000000" pitchFamily="2" charset="0"/>
              <a:ea typeface="Roboto" panose="02000000000000000000" pitchFamily="2" charset="0"/>
              <a:cs typeface="Roboto" panose="02000000000000000000" pitchFamily="2" charset="0"/>
            </a:rPr>
            <a:t>and </a:t>
          </a:r>
          <a:r>
            <a:rPr lang="en-US" sz="1200" b="1" i="1" u="none" baseline="0">
              <a:latin typeface="Roboto" panose="02000000000000000000" pitchFamily="2" charset="0"/>
              <a:ea typeface="Roboto" panose="02000000000000000000" pitchFamily="2" charset="0"/>
              <a:cs typeface="Roboto" panose="02000000000000000000" pitchFamily="2" charset="0"/>
            </a:rPr>
            <a:t>budget</a:t>
          </a:r>
          <a:r>
            <a:rPr lang="en-US" sz="1200" b="1" i="0" u="none" baseline="0">
              <a:latin typeface="Roboto" panose="02000000000000000000" pitchFamily="2" charset="0"/>
              <a:ea typeface="Roboto" panose="02000000000000000000" pitchFamily="2" charset="0"/>
              <a:cs typeface="Roboto" panose="02000000000000000000" pitchFamily="2" charset="0"/>
            </a:rPr>
            <a:t> </a:t>
          </a:r>
          <a:r>
            <a:rPr lang="en-US" sz="1200" b="0" i="0" baseline="0">
              <a:latin typeface="Roboto" panose="02000000000000000000" pitchFamily="2" charset="0"/>
              <a:ea typeface="Roboto" panose="02000000000000000000" pitchFamily="2" charset="0"/>
              <a:cs typeface="Roboto" panose="02000000000000000000" pitchFamily="2" charset="0"/>
            </a:rPr>
            <a:t>columns pull from the </a:t>
          </a:r>
          <a:r>
            <a:rPr lang="en-US" sz="1200" b="0" i="1" baseline="0">
              <a:latin typeface="Roboto" panose="02000000000000000000" pitchFamily="2" charset="0"/>
              <a:ea typeface="Roboto" panose="02000000000000000000" pitchFamily="2" charset="0"/>
              <a:cs typeface="Roboto" panose="02000000000000000000" pitchFamily="2" charset="0"/>
            </a:rPr>
            <a:t>Budget JUSTIFY</a:t>
          </a:r>
          <a:r>
            <a:rPr lang="en-US" sz="1200" b="0" i="0" baseline="0">
              <a:latin typeface="Roboto" panose="02000000000000000000" pitchFamily="2" charset="0"/>
              <a:ea typeface="Roboto" panose="02000000000000000000" pitchFamily="2" charset="0"/>
              <a:cs typeface="Roboto" panose="02000000000000000000" pitchFamily="2" charset="0"/>
            </a:rPr>
            <a:t> or Budget </a:t>
          </a:r>
          <a:r>
            <a:rPr lang="en-US" sz="1200" b="0" i="1" baseline="0">
              <a:latin typeface="Roboto" panose="02000000000000000000" pitchFamily="2" charset="0"/>
              <a:ea typeface="Roboto" panose="02000000000000000000" pitchFamily="2" charset="0"/>
              <a:cs typeface="Roboto" panose="02000000000000000000" pitchFamily="2" charset="0"/>
            </a:rPr>
            <a:t>REVISE</a:t>
          </a:r>
          <a:r>
            <a:rPr lang="en-US" sz="1200" b="0" i="0" baseline="0">
              <a:latin typeface="Roboto" panose="02000000000000000000" pitchFamily="2" charset="0"/>
              <a:ea typeface="Roboto" panose="02000000000000000000" pitchFamily="2" charset="0"/>
              <a:cs typeface="Roboto" panose="02000000000000000000" pitchFamily="2" charset="0"/>
            </a:rPr>
            <a:t> tab.</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cumulative </a:t>
          </a:r>
          <a:r>
            <a:rPr lang="en-US" sz="1200" b="0" i="0" baseline="0">
              <a:latin typeface="Roboto" panose="02000000000000000000" pitchFamily="2" charset="0"/>
              <a:ea typeface="Roboto" panose="02000000000000000000" pitchFamily="2" charset="0"/>
              <a:cs typeface="Roboto" panose="02000000000000000000" pitchFamily="2" charset="0"/>
            </a:rPr>
            <a:t>column reflects the total expense reported through the current reporting period by line item.</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 expended </a:t>
          </a:r>
          <a:r>
            <a:rPr lang="en-US" sz="1200" b="0" i="0" baseline="0">
              <a:latin typeface="Roboto" panose="02000000000000000000" pitchFamily="2" charset="0"/>
              <a:ea typeface="Roboto" panose="02000000000000000000" pitchFamily="2" charset="0"/>
              <a:cs typeface="Roboto" panose="02000000000000000000" pitchFamily="2" charset="0"/>
            </a:rPr>
            <a:t>column assists the subrecipient and DHHS program contact in monitoring the subaward budget-to-expense by line item and for the subaward total. Expenses exceeding line item budgets are automatically flagged by a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The </a:t>
          </a:r>
          <a:r>
            <a:rPr lang="en-US" sz="1200" b="1" i="1" baseline="0">
              <a:latin typeface="Roboto" panose="02000000000000000000" pitchFamily="2" charset="0"/>
              <a:ea typeface="Roboto" panose="02000000000000000000" pitchFamily="2" charset="0"/>
              <a:cs typeface="Roboto" panose="02000000000000000000" pitchFamily="2" charset="0"/>
            </a:rPr>
            <a:t>available balance </a:t>
          </a:r>
          <a:r>
            <a:rPr lang="en-US" sz="1200" b="0" i="0" baseline="0">
              <a:latin typeface="Roboto" panose="02000000000000000000" pitchFamily="2" charset="0"/>
              <a:ea typeface="Roboto" panose="02000000000000000000" pitchFamily="2" charset="0"/>
              <a:cs typeface="Roboto" panose="02000000000000000000" pitchFamily="2" charset="0"/>
            </a:rPr>
            <a:t>column displays the budget remaining for the line item after subtracting the </a:t>
          </a:r>
          <a:r>
            <a:rPr lang="en-US" sz="1200" b="1" i="1" baseline="0">
              <a:latin typeface="Roboto" panose="02000000000000000000" pitchFamily="2" charset="0"/>
              <a:ea typeface="Roboto" panose="02000000000000000000" pitchFamily="2" charset="0"/>
              <a:cs typeface="Roboto" panose="02000000000000000000" pitchFamily="2" charset="0"/>
            </a:rPr>
            <a:t>cumulative </a:t>
          </a:r>
          <a:r>
            <a:rPr lang="en-US" sz="1200" b="0" i="0" baseline="0">
              <a:latin typeface="Roboto" panose="02000000000000000000" pitchFamily="2" charset="0"/>
              <a:ea typeface="Roboto" panose="02000000000000000000" pitchFamily="2" charset="0"/>
              <a:cs typeface="Roboto" panose="02000000000000000000" pitchFamily="2" charset="0"/>
            </a:rPr>
            <a:t>expense for that line item.</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 displays for a line item, this means the cumulative total exceeds the budgeted amount. This will require a budget revision. Refer to budget revision instructions at left to determine whether or not this requires prior approval by your DHHS program contact.</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0" i="0" baseline="0">
              <a:latin typeface="Roboto" panose="02000000000000000000" pitchFamily="2" charset="0"/>
              <a:ea typeface="Roboto" panose="02000000000000000000" pitchFamily="2" charset="0"/>
              <a:cs typeface="Roboto" panose="02000000000000000000" pitchFamily="2" charset="0"/>
            </a:rPr>
            <a:t>If </a:t>
          </a:r>
          <a:r>
            <a:rPr lang="en-US" sz="1200" b="1" i="0" baseline="0">
              <a:solidFill>
                <a:srgbClr val="FF0000"/>
              </a:solidFill>
              <a:latin typeface="Roboto" panose="02000000000000000000" pitchFamily="2" charset="0"/>
              <a:ea typeface="Roboto" panose="02000000000000000000" pitchFamily="2" charset="0"/>
              <a:cs typeface="Roboto" panose="02000000000000000000" pitchFamily="2" charset="0"/>
            </a:rPr>
            <a:t>(!)</a:t>
          </a:r>
          <a:r>
            <a:rPr lang="en-US" sz="1200" b="0" i="0" baseline="0">
              <a:latin typeface="Roboto" panose="02000000000000000000" pitchFamily="2" charset="0"/>
              <a:ea typeface="Roboto" panose="02000000000000000000" pitchFamily="2" charset="0"/>
              <a:cs typeface="Roboto" panose="02000000000000000000" pitchFamily="2" charset="0"/>
            </a:rPr>
            <a:t>, </a:t>
          </a:r>
          <a:r>
            <a:rPr lang="en-US" sz="1200" b="1" i="1" baseline="0">
              <a:solidFill>
                <a:srgbClr val="FF0000"/>
              </a:solidFill>
              <a:latin typeface="Roboto" panose="02000000000000000000" pitchFamily="2" charset="0"/>
              <a:ea typeface="Roboto" panose="02000000000000000000" pitchFamily="2" charset="0"/>
              <a:cs typeface="Roboto" panose="02000000000000000000" pitchFamily="2" charset="0"/>
            </a:rPr>
            <a:t>OVER award</a:t>
          </a:r>
          <a:r>
            <a:rPr lang="en-US" sz="1200" b="0" i="1" baseline="0">
              <a:latin typeface="Roboto" panose="02000000000000000000" pitchFamily="2" charset="0"/>
              <a:ea typeface="Roboto" panose="02000000000000000000" pitchFamily="2" charset="0"/>
              <a:cs typeface="Roboto" panose="02000000000000000000" pitchFamily="2" charset="0"/>
            </a:rPr>
            <a:t>, or </a:t>
          </a:r>
          <a:r>
            <a:rPr lang="en-US" sz="1200" b="1" i="1" baseline="0">
              <a:solidFill>
                <a:srgbClr val="FF0000"/>
              </a:solidFill>
              <a:latin typeface="Roboto" panose="02000000000000000000" pitchFamily="2" charset="0"/>
              <a:ea typeface="Roboto" panose="02000000000000000000" pitchFamily="2" charset="0"/>
              <a:cs typeface="Roboto" panose="02000000000000000000" pitchFamily="2" charset="0"/>
            </a:rPr>
            <a:t>UNDER award </a:t>
          </a:r>
          <a:r>
            <a:rPr lang="en-US" sz="1200" b="0" i="0" baseline="0">
              <a:latin typeface="Roboto" panose="02000000000000000000" pitchFamily="2" charset="0"/>
              <a:ea typeface="Roboto" panose="02000000000000000000" pitchFamily="2" charset="0"/>
              <a:cs typeface="Roboto" panose="02000000000000000000" pitchFamily="2"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u="sng" baseline="0">
              <a:latin typeface="Roboto" panose="02000000000000000000" pitchFamily="2" charset="0"/>
              <a:ea typeface="Roboto" panose="02000000000000000000" pitchFamily="2" charset="0"/>
              <a:cs typeface="Roboto" panose="02000000000000000000" pitchFamily="2" charset="0"/>
            </a:rPr>
            <a:t>To Ensure On-Time Payment:</a:t>
          </a:r>
        </a:p>
        <a:p>
          <a:r>
            <a:rPr lang="en-US" sz="1200" b="1" i="0" baseline="0">
              <a:latin typeface="Roboto" panose="02000000000000000000" pitchFamily="2" charset="0"/>
              <a:ea typeface="Roboto" panose="02000000000000000000" pitchFamily="2" charset="0"/>
              <a:cs typeface="Roboto" panose="02000000000000000000" pitchFamily="2" charset="0"/>
            </a:rPr>
            <a:t>Obtain</a:t>
          </a:r>
          <a:r>
            <a:rPr lang="en-US" sz="1200" b="0" i="0" baseline="0">
              <a:latin typeface="Roboto" panose="02000000000000000000" pitchFamily="2" charset="0"/>
              <a:ea typeface="Roboto" panose="02000000000000000000" pitchFamily="2" charset="0"/>
              <a:cs typeface="Roboto" panose="02000000000000000000" pitchFamily="2" charset="0"/>
            </a:rPr>
            <a:t> a signed (electronic or wet signature) PDF print of the period expense report with your invoice. This should include the names and titles of both the authorized subrecipient finance and program representatives.</a:t>
          </a:r>
        </a:p>
        <a:p>
          <a:endParaRPr lang="en-US" sz="1200" b="0" i="0" baseline="0">
            <a:latin typeface="Roboto" panose="02000000000000000000" pitchFamily="2" charset="0"/>
            <a:ea typeface="Roboto" panose="02000000000000000000" pitchFamily="2" charset="0"/>
            <a:cs typeface="Roboto" panose="02000000000000000000" pitchFamily="2" charset="0"/>
          </a:endParaRPr>
        </a:p>
        <a:p>
          <a:r>
            <a:rPr lang="en-US" sz="1200" b="1" i="0" baseline="0">
              <a:latin typeface="Roboto" panose="02000000000000000000" pitchFamily="2" charset="0"/>
              <a:ea typeface="Roboto" panose="02000000000000000000" pitchFamily="2" charset="0"/>
              <a:cs typeface="Roboto" panose="02000000000000000000" pitchFamily="2" charset="0"/>
            </a:rPr>
            <a:t>Email</a:t>
          </a:r>
          <a:r>
            <a:rPr lang="en-US" sz="1200" b="1" i="1" baseline="0">
              <a:latin typeface="Roboto" panose="02000000000000000000" pitchFamily="2" charset="0"/>
              <a:ea typeface="Roboto" panose="02000000000000000000" pitchFamily="2" charset="0"/>
              <a:cs typeface="Roboto" panose="02000000000000000000" pitchFamily="2" charset="0"/>
            </a:rPr>
            <a:t> </a:t>
          </a:r>
          <a:r>
            <a:rPr lang="en-US" sz="1200" b="0" i="0" baseline="0">
              <a:latin typeface="Roboto" panose="02000000000000000000" pitchFamily="2" charset="0"/>
              <a:ea typeface="Roboto" panose="02000000000000000000" pitchFamily="2" charset="0"/>
              <a:cs typeface="Roboto" panose="02000000000000000000" pitchFamily="2" charset="0"/>
            </a:rPr>
            <a:t>the signed PDF along with the updated Excel expense report along with that period's invoice and any required supporting documentation to your DHHS program contact or the centralized invoice routing email if one has been provided.</a:t>
          </a:r>
          <a:endParaRPr lang="en-US" sz="1200" b="1" i="0" baseline="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20</xdr:col>
      <xdr:colOff>66675</xdr:colOff>
      <xdr:row>2</xdr:row>
      <xdr:rowOff>95250</xdr:rowOff>
    </xdr:from>
    <xdr:to>
      <xdr:col>36</xdr:col>
      <xdr:colOff>78538</xdr:colOff>
      <xdr:row>42</xdr:row>
      <xdr:rowOff>188885</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766675" y="463550"/>
          <a:ext cx="10171863" cy="7453285"/>
          <a:chOff x="8056562" y="137716"/>
          <a:chExt cx="9695613" cy="7562426"/>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056562" y="137716"/>
            <a:ext cx="9695613" cy="7562426"/>
          </a:xfrm>
          <a:prstGeom prst="rect">
            <a:avLst/>
          </a:prstGeom>
        </xdr:spPr>
      </xdr:pic>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0556874" y="4554140"/>
            <a:ext cx="2073672" cy="2381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t>transfer limit below; AND</a:t>
            </a:r>
            <a:endParaRPr lang="en-US" sz="1200"/>
          </a:p>
        </xdr:txBody>
      </xdr:sp>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0451306" y="6254352"/>
            <a:ext cx="1732758" cy="254398"/>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t>transfer limit below;</a:t>
            </a:r>
            <a:endParaRPr lang="en-US" sz="12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22412</xdr:colOff>
      <xdr:row>0</xdr:row>
      <xdr:rowOff>142387</xdr:rowOff>
    </xdr:from>
    <xdr:to>
      <xdr:col>12</xdr:col>
      <xdr:colOff>493058</xdr:colOff>
      <xdr:row>3</xdr:row>
      <xdr:rowOff>100855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2412" y="142387"/>
          <a:ext cx="7944970" cy="4291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u="sng">
              <a:solidFill>
                <a:srgbClr val="00607F"/>
              </a:solidFill>
              <a:latin typeface="Arial" panose="020B0604020202020204" pitchFamily="34" charset="0"/>
              <a:ea typeface="Roboto" panose="02000000000000000000" pitchFamily="2" charset="0"/>
              <a:cs typeface="Arial" panose="020B0604020202020204" pitchFamily="34" charset="0"/>
            </a:rPr>
            <a:t>Instructions: </a:t>
          </a:r>
          <a:r>
            <a:rPr lang="en-US" sz="1800" b="0" u="sng">
              <a:solidFill>
                <a:srgbClr val="00607F"/>
              </a:solidFill>
              <a:latin typeface="Arial" panose="020B0604020202020204" pitchFamily="34" charset="0"/>
              <a:ea typeface="Roboto" panose="02000000000000000000" pitchFamily="2" charset="0"/>
              <a:cs typeface="Arial" panose="020B0604020202020204" pitchFamily="34" charset="0"/>
            </a:rPr>
            <a:t>DPH</a:t>
          </a:r>
          <a:r>
            <a:rPr lang="en-US" sz="1800" b="0" u="sng" baseline="0">
              <a:solidFill>
                <a:srgbClr val="00607F"/>
              </a:solidFill>
              <a:latin typeface="Arial" panose="020B0604020202020204" pitchFamily="34" charset="0"/>
              <a:ea typeface="Roboto" panose="02000000000000000000" pitchFamily="2" charset="0"/>
              <a:cs typeface="Arial" panose="020B0604020202020204" pitchFamily="34" charset="0"/>
            </a:rPr>
            <a:t> Standardized Budget and Financial Reporting Template</a:t>
          </a:r>
          <a:endParaRPr lang="en-US" sz="1800" b="0" u="sng">
            <a:solidFill>
              <a:srgbClr val="00607F"/>
            </a:solidFill>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0</xdr:col>
      <xdr:colOff>100853</xdr:colOff>
      <xdr:row>26</xdr:row>
      <xdr:rowOff>95362</xdr:rowOff>
    </xdr:from>
    <xdr:to>
      <xdr:col>12</xdr:col>
      <xdr:colOff>358588</xdr:colOff>
      <xdr:row>39</xdr:row>
      <xdr:rowOff>11205</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00853" y="4207921"/>
          <a:ext cx="7732059" cy="195531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panose="020B0604020202020204" pitchFamily="34" charset="0"/>
              <a:ea typeface="Roboto" panose="02000000000000000000" pitchFamily="2" charset="0"/>
              <a:cs typeface="Arial" panose="020B0604020202020204" pitchFamily="34" charset="0"/>
            </a:rPr>
            <a:t>HELPFUL TIPS </a:t>
          </a:r>
        </a:p>
        <a:p>
          <a:r>
            <a:rPr lang="en-US" sz="1200" b="1">
              <a:latin typeface="Arial" panose="020B0604020202020204" pitchFamily="34" charset="0"/>
              <a:ea typeface="Roboto" panose="02000000000000000000" pitchFamily="2" charset="0"/>
              <a:cs typeface="Arial" panose="020B0604020202020204" pitchFamily="34" charset="0"/>
            </a:rPr>
            <a:t>This instruction</a:t>
          </a:r>
          <a:r>
            <a:rPr lang="en-US" sz="1200" b="1" baseline="0">
              <a:latin typeface="Arial" panose="020B0604020202020204" pitchFamily="34" charset="0"/>
              <a:ea typeface="Roboto" panose="02000000000000000000" pitchFamily="2" charset="0"/>
              <a:cs typeface="Arial" panose="020B0604020202020204" pitchFamily="34" charset="0"/>
            </a:rPr>
            <a:t> page is also available as a standalone document for easier side-by-side use.</a:t>
          </a:r>
          <a:endParaRPr lang="en-US" sz="1200" b="1">
            <a:latin typeface="Arial" panose="020B0604020202020204" pitchFamily="34" charset="0"/>
            <a:ea typeface="Roboto" panose="02000000000000000000" pitchFamily="2" charset="0"/>
            <a:cs typeface="Arial" panose="020B0604020202020204" pitchFamily="34" charset="0"/>
          </a:endParaRPr>
        </a:p>
        <a:p>
          <a:r>
            <a:rPr lang="en-US" sz="1100" b="0">
              <a:latin typeface="Arial" panose="020B0604020202020204" pitchFamily="34" charset="0"/>
              <a:ea typeface="Roboto" panose="02000000000000000000" pitchFamily="2" charset="0"/>
              <a:cs typeface="Arial" panose="020B0604020202020204" pitchFamily="34" charset="0"/>
            </a:rPr>
            <a:t>1.</a:t>
          </a:r>
          <a:r>
            <a:rPr lang="en-US" sz="1100" b="0" baseline="0">
              <a:latin typeface="Arial" panose="020B0604020202020204" pitchFamily="34" charset="0"/>
              <a:ea typeface="Roboto" panose="02000000000000000000" pitchFamily="2" charset="0"/>
              <a:cs typeface="Arial" panose="020B0604020202020204" pitchFamily="34" charset="0"/>
            </a:rPr>
            <a:t> Throughout the workbook, cells where you can enter data are shaded pale yellow. Nearly all other cells are locked to prevent editing, as they are either used to populate formulas or are populated by the data you enter.</a:t>
          </a:r>
        </a:p>
        <a:p>
          <a:r>
            <a:rPr lang="en-US" sz="1100" b="0" baseline="0">
              <a:latin typeface="Arial" panose="020B0604020202020204" pitchFamily="34" charset="0"/>
              <a:ea typeface="Roboto" panose="02000000000000000000" pitchFamily="2" charset="0"/>
              <a:cs typeface="Arial" panose="020B0604020202020204" pitchFamily="34" charset="0"/>
            </a:rPr>
            <a:t>2. Budget worksheets are for pre-award (application/budget development) AND post-award (after a subaward is executed). Expense worksheets are use ONLY post-award.</a:t>
          </a:r>
        </a:p>
        <a:p>
          <a:r>
            <a:rPr lang="en-US" sz="1100" b="0" baseline="0">
              <a:latin typeface="Arial" panose="020B0604020202020204" pitchFamily="34" charset="0"/>
              <a:ea typeface="Roboto" panose="02000000000000000000" pitchFamily="2" charset="0"/>
              <a:cs typeface="Arial" panose="020B0604020202020204" pitchFamily="34" charset="0"/>
            </a:rPr>
            <a:t>3. Money cells are set to "accounting" number format. Simply enter a numeric value then &lt;enter&gt; to return a $ symbol that aligns values by decimal.</a:t>
          </a:r>
        </a:p>
        <a:p>
          <a:r>
            <a:rPr lang="en-US" sz="1100" b="0" baseline="0">
              <a:latin typeface="Arial" panose="020B0604020202020204" pitchFamily="34" charset="0"/>
              <a:ea typeface="Roboto" panose="02000000000000000000" pitchFamily="2" charset="0"/>
              <a:cs typeface="Arial" panose="020B0604020202020204" pitchFamily="34" charset="0"/>
            </a:rPr>
            <a:t>4. Do not enter text into a money cell, as this will create a #VALUE! error in dependent cells. If you encounter this error, review your entries for non-numeric entries.</a:t>
          </a:r>
        </a:p>
        <a:p>
          <a:r>
            <a:rPr lang="en-US" sz="1100" b="0" baseline="0">
              <a:latin typeface="Arial" panose="020B0604020202020204" pitchFamily="34" charset="0"/>
              <a:ea typeface="Roboto" panose="02000000000000000000" pitchFamily="2" charset="0"/>
              <a:cs typeface="Arial" panose="020B0604020202020204" pitchFamily="34" charset="0"/>
            </a:rPr>
            <a:t>5. </a:t>
          </a:r>
          <a:r>
            <a:rPr lang="en-US" sz="1100" b="0">
              <a:latin typeface="Arial" panose="020B0604020202020204" pitchFamily="34" charset="0"/>
              <a:ea typeface="Roboto" panose="02000000000000000000" pitchFamily="2" charset="0"/>
              <a:cs typeface="Arial" panose="020B0604020202020204" pitchFamily="34" charset="0"/>
            </a:rPr>
            <a:t>SAMPLE</a:t>
          </a:r>
          <a:r>
            <a:rPr lang="en-US" sz="1100" b="0" baseline="0">
              <a:latin typeface="Arial" panose="020B0604020202020204" pitchFamily="34" charset="0"/>
              <a:ea typeface="Roboto" panose="02000000000000000000" pitchFamily="2" charset="0"/>
              <a:cs typeface="Arial" panose="020B0604020202020204" pitchFamily="34" charset="0"/>
            </a:rPr>
            <a:t> snips are included on Worksheets 16-21 to provide a visual guide on how to use these tools.</a:t>
          </a:r>
          <a:endParaRPr lang="en-US" sz="1100" b="0">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12</xdr:col>
      <xdr:colOff>390526</xdr:colOff>
      <xdr:row>0</xdr:row>
      <xdr:rowOff>104774</xdr:rowOff>
    </xdr:from>
    <xdr:to>
      <xdr:col>21</xdr:col>
      <xdr:colOff>571500</xdr:colOff>
      <xdr:row>36</xdr:row>
      <xdr:rowOff>83634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899014" y="104774"/>
          <a:ext cx="5659010" cy="5861128"/>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 cont.</a:t>
          </a:r>
          <a:endParaRPr lang="en-US" sz="1100" b="1"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4.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and complete the description and justification for any other categories of costs included in the budget. By default, these include Equipment, Contractual, Operational, and Other. Each of these may be edited to be changed to a new budget category should the specifics of the subaward require different categories of cost. If additional detail is required that cannot be covered in the justification space or within the grant workplan,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an open tab that can be used to provide further information.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5. </a:t>
          </a:r>
          <a:r>
            <a:rPr lang="en-US" sz="1100" b="0" i="0" baseline="0">
              <a:latin typeface="Arial" panose="020B0604020202020204" pitchFamily="34" charset="0"/>
              <a:ea typeface="Roboto" panose="02000000000000000000" pitchFamily="2" charset="0"/>
              <a:cs typeface="Arial" panose="020B0604020202020204" pitchFamily="34" charset="0"/>
            </a:rPr>
            <a:t>Use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19 - Indirect Cost Calculator </a:t>
          </a:r>
          <a:r>
            <a:rPr lang="en-US" sz="1100" b="0" i="0" baseline="0">
              <a:latin typeface="Arial" panose="020B0604020202020204" pitchFamily="34" charset="0"/>
              <a:ea typeface="Roboto" panose="02000000000000000000" pitchFamily="2" charset="0"/>
              <a:cs typeface="Arial" panose="020B0604020202020204" pitchFamily="34" charset="0"/>
            </a:rPr>
            <a:t>when requesting the reimbursement of an approved indirect cost rate (IDC) agreement or for the payment of costs pursuant to an approved cost allocation plan (CAP). Active, approved IDC or CAP agreements must be submitted to DHHS for any subrecipient requesting reimbursement for any rates other than the federal de minimis. The calculated indirect costs or cost allocation distribution will auto-populate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6. </a:t>
          </a:r>
          <a:r>
            <a:rPr lang="en-US" sz="1100" b="0" i="0" baseline="0">
              <a:latin typeface="Arial" panose="020B0604020202020204" pitchFamily="34" charset="0"/>
              <a:ea typeface="Roboto" panose="02000000000000000000" pitchFamily="2" charset="0"/>
              <a:cs typeface="Arial" panose="020B0604020202020204" pitchFamily="34" charset="0"/>
            </a:rPr>
            <a:t>Return to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 </a:t>
          </a:r>
          <a:r>
            <a:rPr lang="en-US" sz="1100" b="0" i="0" baseline="0">
              <a:latin typeface="Arial" panose="020B0604020202020204" pitchFamily="34" charset="0"/>
              <a:ea typeface="Roboto" panose="02000000000000000000" pitchFamily="2" charset="0"/>
              <a:cs typeface="Arial" panose="020B0604020202020204" pitchFamily="34" charset="0"/>
            </a:rPr>
            <a:t>to check the budget total against the subaward budget target you entered in step 1. Adjust budget, as necessary.</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7. </a:t>
          </a:r>
          <a:r>
            <a:rPr lang="en-US" sz="1100" b="0" i="0" baseline="0">
              <a:latin typeface="Arial" panose="020B0604020202020204" pitchFamily="34" charset="0"/>
              <a:ea typeface="Roboto" panose="02000000000000000000" pitchFamily="2" charset="0"/>
              <a:cs typeface="Arial" panose="020B0604020202020204" pitchFamily="34" charset="0"/>
            </a:rPr>
            <a:t>If match is required for the subaward, complete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20 - Match Calculator </a:t>
          </a:r>
          <a:r>
            <a:rPr lang="en-US" sz="1100" b="0" i="0" baseline="0">
              <a:latin typeface="Arial" panose="020B0604020202020204" pitchFamily="34" charset="0"/>
              <a:ea typeface="Roboto" panose="02000000000000000000" pitchFamily="2" charset="0"/>
              <a:cs typeface="Arial" panose="020B0604020202020204" pitchFamily="34" charset="0"/>
            </a:rPr>
            <a:t>to identify the planned sources of match, including the type of match to be provided. If you have questions regarding match requirements, consult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22 - Supplemental Support </a:t>
          </a:r>
          <a:r>
            <a:rPr lang="en-US" sz="1100" b="0" i="0" baseline="0">
              <a:latin typeface="Arial" panose="020B0604020202020204" pitchFamily="34" charset="0"/>
              <a:ea typeface="Roboto" panose="02000000000000000000" pitchFamily="2" charset="0"/>
              <a:cs typeface="Arial" panose="020B0604020202020204" pitchFamily="34" charset="0"/>
            </a:rPr>
            <a:t>is available as an open tab for additional budget information, such as snipped estimates for travel or equipment costs. Use as needed or as directed by your DPH grant manager.</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completed all of the above and the budget checks to the subaward target amount, you are finished with the initial budget phase.</a:t>
          </a: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12</xdr:col>
      <xdr:colOff>392906</xdr:colOff>
      <xdr:row>37</xdr:row>
      <xdr:rowOff>115981</xdr:rowOff>
    </xdr:from>
    <xdr:to>
      <xdr:col>21</xdr:col>
      <xdr:colOff>570320</xdr:colOff>
      <xdr:row>73</xdr:row>
      <xdr:rowOff>131669</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7887890" y="6092919"/>
          <a:ext cx="5642383" cy="5849750"/>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post-award budget revisions</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Budget Revisions:</a:t>
          </a:r>
          <a:endParaRPr lang="en-US" sz="1100" b="0" i="0">
            <a:solidFill>
              <a:srgbClr val="00607F"/>
            </a:solidFill>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Post-award:</a:t>
          </a:r>
          <a:r>
            <a:rPr lang="en-US" sz="1100" b="0" i="0" baseline="0">
              <a:latin typeface="Arial" panose="020B0604020202020204" pitchFamily="34" charset="0"/>
              <a:ea typeface="Roboto" panose="02000000000000000000" pitchFamily="2" charset="0"/>
              <a:cs typeface="Arial" panose="020B0604020202020204" pitchFamily="34" charset="0"/>
            </a:rPr>
            <a:t> Budget revisions can be made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3 Budget + REVISE</a:t>
          </a:r>
          <a:r>
            <a:rPr lang="en-US" sz="1100" b="0" i="0" baseline="0">
              <a:latin typeface="Arial" panose="020B0604020202020204" pitchFamily="34" charset="0"/>
              <a:ea typeface="Roboto" panose="02000000000000000000" pitchFamily="2" charset="0"/>
              <a:cs typeface="Arial" panose="020B0604020202020204" pitchFamily="34" charset="0"/>
            </a:rPr>
            <a:t>. These can be submitted in any reporting period and will populate beginning with that period's corresponding expense reporting tab. Please note: you must include the entire budgeted amount in that quarter's revision, not only the line items you're seeking to revise. In other words, the column total for the budget revision should equal the total subaward budget total. Use the additional lines on the calculator tabs when making these revisions. Do not use the first 15 rows of the personnel calculator or the first 10 rows of the travel and supply calculators, as these rows auto-populate to the original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A budget can be revised </a:t>
          </a:r>
          <a:r>
            <a:rPr lang="en-US" sz="1100" b="1" i="1" baseline="0">
              <a:latin typeface="Arial" panose="020B0604020202020204" pitchFamily="34" charset="0"/>
              <a:ea typeface="Roboto" panose="02000000000000000000" pitchFamily="2" charset="0"/>
              <a:cs typeface="Arial" panose="020B0604020202020204" pitchFamily="34" charset="0"/>
            </a:rPr>
            <a:t>without prior DHHS approval </a:t>
          </a:r>
          <a:r>
            <a:rPr lang="en-US" sz="1100" b="1" i="0" baseline="0">
              <a:latin typeface="Arial" panose="020B0604020202020204" pitchFamily="34" charset="0"/>
              <a:ea typeface="Roboto" panose="02000000000000000000" pitchFamily="2" charset="0"/>
              <a:cs typeface="Arial" panose="020B0604020202020204" pitchFamily="34" charset="0"/>
            </a:rPr>
            <a:t>if </a:t>
          </a:r>
          <a:r>
            <a:rPr lang="en-US" sz="1100" b="1" i="0" u="sng" baseline="0">
              <a:latin typeface="Arial" panose="020B0604020202020204" pitchFamily="34" charset="0"/>
              <a:ea typeface="Roboto" panose="02000000000000000000" pitchFamily="2" charset="0"/>
              <a:cs typeface="Arial" panose="020B0604020202020204" pitchFamily="34" charset="0"/>
            </a:rPr>
            <a:t>ALL</a:t>
          </a:r>
          <a:r>
            <a:rPr lang="en-US" sz="1100" b="1" i="0" baseline="0">
              <a:latin typeface="Arial" panose="020B0604020202020204" pitchFamily="34" charset="0"/>
              <a:ea typeface="Roboto" panose="02000000000000000000" pitchFamily="2" charset="0"/>
              <a:cs typeface="Arial" panose="020B0604020202020204" pitchFamily="34" charset="0"/>
            </a:rPr>
            <a:t> of the following are met:</a:t>
          </a:r>
        </a:p>
        <a:p>
          <a:r>
            <a:rPr lang="en-US" sz="1100" b="0" i="0" baseline="0">
              <a:latin typeface="Arial" panose="020B0604020202020204" pitchFamily="34" charset="0"/>
              <a:ea typeface="Roboto" panose="02000000000000000000" pitchFamily="2" charset="0"/>
              <a:cs typeface="Arial" panose="020B0604020202020204" pitchFamily="34" charset="0"/>
            </a:rPr>
            <a:t>1. Revision reassigns funds between approved line items and the cumulative transfer (from originally-approved budget) does </a:t>
          </a:r>
          <a:r>
            <a:rPr lang="en-US" sz="1100" b="1" i="0" baseline="0">
              <a:latin typeface="Arial" panose="020B0604020202020204" pitchFamily="34" charset="0"/>
              <a:ea typeface="Roboto" panose="02000000000000000000" pitchFamily="2" charset="0"/>
              <a:cs typeface="Arial" panose="020B0604020202020204" pitchFamily="34" charset="0"/>
            </a:rPr>
            <a:t>not</a:t>
          </a:r>
          <a:r>
            <a:rPr lang="en-US" sz="1100" b="0" i="0" baseline="0">
              <a:latin typeface="Arial" panose="020B0604020202020204" pitchFamily="34" charset="0"/>
              <a:ea typeface="Roboto" panose="02000000000000000000" pitchFamily="2" charset="0"/>
              <a:cs typeface="Arial" panose="020B0604020202020204" pitchFamily="34" charset="0"/>
            </a:rPr>
            <a:t> exceed the transfer limit percentage included in your subaward terms and conditions;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2. Revision does not add or eliminate an expense category;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3. Revision does not change goals or objectives of the project; </a:t>
          </a:r>
          <a:r>
            <a:rPr lang="en-US" sz="1100" b="1" i="0" baseline="0">
              <a:latin typeface="Arial" panose="020B0604020202020204" pitchFamily="34" charset="0"/>
              <a:ea typeface="Roboto" panose="02000000000000000000" pitchFamily="2" charset="0"/>
              <a:cs typeface="Arial" panose="020B0604020202020204" pitchFamily="34" charset="0"/>
            </a:rPr>
            <a:t>AND</a:t>
          </a:r>
        </a:p>
        <a:p>
          <a:r>
            <a:rPr lang="en-US" sz="1100" b="0" i="0" baseline="0">
              <a:latin typeface="Arial" panose="020B0604020202020204" pitchFamily="34" charset="0"/>
              <a:ea typeface="Roboto" panose="02000000000000000000" pitchFamily="2" charset="0"/>
              <a:cs typeface="Arial" panose="020B0604020202020204" pitchFamily="34" charset="0"/>
            </a:rPr>
            <a:t>4. Revision does not include equipment purchase or capital assets (see 2 CFR 200.1 for definitions).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1" baseline="0">
              <a:latin typeface="Arial" panose="020B0604020202020204" pitchFamily="34" charset="0"/>
              <a:ea typeface="Roboto" panose="02000000000000000000" pitchFamily="2" charset="0"/>
              <a:cs typeface="Arial" panose="020B0604020202020204" pitchFamily="34" charset="0"/>
            </a:rPr>
            <a:t>Prior approval is required</a:t>
          </a:r>
          <a:r>
            <a:rPr lang="en-US" sz="1100" b="1" i="0" baseline="0">
              <a:latin typeface="Arial" panose="020B0604020202020204" pitchFamily="34" charset="0"/>
              <a:ea typeface="Roboto" panose="02000000000000000000" pitchFamily="2" charset="0"/>
              <a:cs typeface="Arial" panose="020B0604020202020204" pitchFamily="34" charset="0"/>
            </a:rPr>
            <a:t> for budget revisions including any of the following:</a:t>
          </a:r>
        </a:p>
        <a:p>
          <a:r>
            <a:rPr lang="en-US" sz="1100" b="0" i="0" baseline="0">
              <a:latin typeface="Arial" panose="020B0604020202020204" pitchFamily="34" charset="0"/>
              <a:ea typeface="Roboto" panose="02000000000000000000" pitchFamily="2" charset="0"/>
              <a:cs typeface="Arial" panose="020B0604020202020204" pitchFamily="34" charset="0"/>
            </a:rPr>
            <a:t>1. Expense exceeds the approved budget category and the revision would exceed the transfer percentage included in your subaward terms and conditions;</a:t>
          </a:r>
        </a:p>
        <a:p>
          <a:r>
            <a:rPr lang="en-US" sz="1100" b="0" i="0" baseline="0">
              <a:latin typeface="Arial" panose="020B0604020202020204" pitchFamily="34" charset="0"/>
              <a:ea typeface="Roboto" panose="02000000000000000000" pitchFamily="2" charset="0"/>
              <a:cs typeface="Arial" panose="020B0604020202020204" pitchFamily="34" charset="0"/>
            </a:rPr>
            <a:t>2. The addition of a budget category;</a:t>
          </a:r>
        </a:p>
        <a:p>
          <a:r>
            <a:rPr lang="en-US" sz="1100" b="0" i="0" baseline="0">
              <a:latin typeface="Arial" panose="020B0604020202020204" pitchFamily="34" charset="0"/>
              <a:ea typeface="Roboto" panose="02000000000000000000" pitchFamily="2" charset="0"/>
              <a:cs typeface="Arial" panose="020B0604020202020204" pitchFamily="34" charset="0"/>
            </a:rPr>
            <a:t>3. Expense not justified by adopted work plan; or</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4. Expense pertaining to equipment or capital assets not approved in original budget.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latin typeface="Arial" panose="020B0604020202020204" pitchFamily="34" charset="0"/>
              <a:ea typeface="Roboto" panose="02000000000000000000" pitchFamily="2" charset="0"/>
              <a:cs typeface="Arial" panose="020B0604020202020204" pitchFamily="34" charset="0"/>
            </a:rPr>
            <a:t>Please see your subaward terms or consult with your DPH grant manager if you are unsure of the subaward's cumulative budget transfer limit.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168088</xdr:colOff>
          <xdr:row>3</xdr:row>
          <xdr:rowOff>132417</xdr:rowOff>
        </xdr:from>
        <xdr:to>
          <xdr:col>12</xdr:col>
          <xdr:colOff>279213</xdr:colOff>
          <xdr:row>26</xdr:row>
          <xdr:rowOff>100853</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a:extLst>
                <a:ext uri="{84589F7E-364E-4C9E-8A38-B11213B215E9}">
                  <a14:cameraTool cellRange="'tab guide'!$B$4:$G$27" spid="_x0000_s2418"/>
                </a:ext>
              </a:extLst>
            </xdr:cNvPicPr>
          </xdr:nvPicPr>
          <xdr:blipFill>
            <a:blip xmlns:r="http://schemas.openxmlformats.org/officeDocument/2006/relationships" r:embed="rId1"/>
            <a:srcRect/>
            <a:stretch>
              <a:fillRect/>
            </a:stretch>
          </xdr:blipFill>
          <xdr:spPr bwMode="auto">
            <a:xfrm>
              <a:off x="168088" y="603064"/>
              <a:ext cx="7585449" cy="361034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22</xdr:col>
      <xdr:colOff>117102</xdr:colOff>
      <xdr:row>0</xdr:row>
      <xdr:rowOff>106680</xdr:rowOff>
    </xdr:from>
    <xdr:to>
      <xdr:col>31</xdr:col>
      <xdr:colOff>300547</xdr:colOff>
      <xdr:row>73</xdr:row>
      <xdr:rowOff>130969</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3712297" y="106680"/>
          <a:ext cx="5661482" cy="11970033"/>
        </a:xfrm>
        <a:prstGeom prst="rect">
          <a:avLst/>
        </a:prstGeom>
        <a:solidFill>
          <a:schemeClr val="lt1"/>
        </a:solidFill>
        <a:ln w="38100" cmpd="sng">
          <a:solidFill>
            <a:srgbClr val="FFC84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C843"/>
              </a:solidFill>
              <a:latin typeface="Arial" panose="020B0604020202020204" pitchFamily="34" charset="0"/>
              <a:ea typeface="Roboto" panose="02000000000000000000" pitchFamily="2" charset="0"/>
              <a:cs typeface="Arial" panose="020B0604020202020204" pitchFamily="34" charset="0"/>
            </a:rPr>
            <a:t>Expense Report Worksheets</a:t>
          </a:r>
        </a:p>
        <a:p>
          <a:r>
            <a:rPr lang="en-US" sz="1600" b="1" i="1">
              <a:solidFill>
                <a:srgbClr val="FFC843"/>
              </a:solidFill>
              <a:latin typeface="Arial" panose="020B0604020202020204" pitchFamily="34" charset="0"/>
              <a:ea typeface="Roboto" panose="02000000000000000000" pitchFamily="2" charset="0"/>
              <a:cs typeface="Arial" panose="020B0604020202020204" pitchFamily="34" charset="0"/>
            </a:rPr>
            <a:t>post-award</a:t>
          </a:r>
          <a:r>
            <a:rPr lang="en-US" sz="1600" b="1" i="1" baseline="0">
              <a:solidFill>
                <a:srgbClr val="FFC843"/>
              </a:solidFill>
              <a:latin typeface="Arial" panose="020B0604020202020204" pitchFamily="34" charset="0"/>
              <a:ea typeface="Roboto" panose="02000000000000000000" pitchFamily="2" charset="0"/>
              <a:cs typeface="Arial" panose="020B0604020202020204" pitchFamily="34" charset="0"/>
            </a:rPr>
            <a:t> reports (tabs 4-15)</a:t>
          </a:r>
        </a:p>
        <a:p>
          <a:endParaRPr lang="en-US" sz="1200" i="1"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For the first expense reporting period, you will need to enter certain details that will subsequently auto-populate to later reporting tabs. These include the following: address, federal unique entity ID (UEI), subaward agreement performance dates, and subaward/grant number.</a:t>
          </a:r>
        </a:p>
        <a:p>
          <a:endParaRPr lang="en-US" sz="1100" b="1"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Enter</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Subaward/Grant number ______ - Y3, the subrecipient's federal Unique Entity Identification (UEI) number, and billing address on </a:t>
          </a:r>
          <a:r>
            <a:rPr lang="en-US" sz="1100" b="1" i="1" baseline="0">
              <a:latin typeface="Arial" panose="020B0604020202020204" pitchFamily="34" charset="0"/>
              <a:ea typeface="Roboto" panose="02000000000000000000" pitchFamily="2" charset="0"/>
              <a:cs typeface="Arial" panose="020B0604020202020204" pitchFamily="34" charset="0"/>
            </a:rPr>
            <a:t>4 - Expense 1st Period</a:t>
          </a:r>
          <a:r>
            <a:rPr lang="en-US" sz="1100" b="0" i="0" baseline="0">
              <a:latin typeface="Arial" panose="020B0604020202020204" pitchFamily="34" charset="0"/>
              <a:ea typeface="Roboto" panose="02000000000000000000" pitchFamily="2" charset="0"/>
              <a:cs typeface="Arial" panose="020B0604020202020204" pitchFamily="34" charset="0"/>
            </a:rPr>
            <a:t>. This information should match the subrecipient information provided on the DHHS subaward funding attachment </a:t>
          </a:r>
          <a:r>
            <a:rPr lang="en-US" sz="1100" b="0" i="1" baseline="0">
              <a:latin typeface="Arial" panose="020B0604020202020204" pitchFamily="34" charset="0"/>
              <a:ea typeface="Roboto" panose="02000000000000000000" pitchFamily="2" charset="0"/>
              <a:cs typeface="Arial" panose="020B0604020202020204" pitchFamily="34" charset="0"/>
            </a:rPr>
            <a:t>Subrecipient Details</a:t>
          </a:r>
          <a:r>
            <a:rPr lang="en-US" sz="1100" b="0" i="0" baseline="0">
              <a:latin typeface="Arial" panose="020B0604020202020204" pitchFamily="34" charset="0"/>
              <a:ea typeface="Roboto" panose="02000000000000000000" pitchFamily="2" charset="0"/>
              <a:cs typeface="Arial" panose="020B0604020202020204" pitchFamily="34" charset="0"/>
            </a:rPr>
            <a:t> section. This information will automatically populate on future expense reports based on the data entered on tab 4. On </a:t>
          </a:r>
          <a:r>
            <a:rPr lang="en-US" sz="1100" b="1" i="1" baseline="0">
              <a:latin typeface="Arial" panose="020B0604020202020204" pitchFamily="34" charset="0"/>
              <a:ea typeface="Roboto" panose="02000000000000000000" pitchFamily="2" charset="0"/>
              <a:cs typeface="Arial" panose="020B0604020202020204" pitchFamily="34" charset="0"/>
            </a:rPr>
            <a:t>1 - Status Summary</a:t>
          </a:r>
          <a:r>
            <a:rPr lang="en-US" sz="1100" b="0" i="0" baseline="0">
              <a:latin typeface="Arial" panose="020B0604020202020204" pitchFamily="34" charset="0"/>
              <a:ea typeface="Roboto" panose="02000000000000000000" pitchFamily="2" charset="0"/>
              <a:cs typeface="Arial" panose="020B0604020202020204" pitchFamily="34" charset="0"/>
            </a:rPr>
            <a:t>, use the checkbox to toggle between 12 month and 4 quarter invoicing cadences. This will reformat the workbook to hide/unhide reporting tabs.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Expense reporting: </a:t>
          </a:r>
          <a:r>
            <a:rPr lang="en-US" sz="1100" b="0" i="0" baseline="0">
              <a:latin typeface="Arial" panose="020B0604020202020204" pitchFamily="34" charset="0"/>
              <a:ea typeface="Roboto" panose="02000000000000000000" pitchFamily="2" charset="0"/>
              <a:cs typeface="Arial" panose="020B0604020202020204" pitchFamily="34" charset="0"/>
            </a:rPr>
            <a:t>As with the budget tabs, information may only be entered in the pale yellow-highlighted cells. Enter the values corresponding to the period's expenses in this column. If no expenses were incurred for a given line item in the period, either enter a zero or leave the cell empty. Expenses shall correspond to the appropriate line items in the approved budget. Unanticipated expenses or expenses relating to a budget revision should be noted in the large pale yellow explanation box at the bottom of the report page.</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Budget Line Items </a:t>
          </a:r>
          <a:r>
            <a:rPr lang="en-US" sz="1100" b="1" i="0" u="none" baseline="0">
              <a:latin typeface="Arial" panose="020B0604020202020204" pitchFamily="34" charset="0"/>
              <a:ea typeface="Roboto" panose="02000000000000000000" pitchFamily="2" charset="0"/>
              <a:cs typeface="Arial" panose="020B0604020202020204" pitchFamily="34" charset="0"/>
            </a:rPr>
            <a:t>and </a:t>
          </a:r>
          <a:r>
            <a:rPr lang="en-US" sz="1100" b="1" i="1" u="none" baseline="0">
              <a:latin typeface="Arial" panose="020B0604020202020204" pitchFamily="34" charset="0"/>
              <a:ea typeface="Roboto" panose="02000000000000000000" pitchFamily="2" charset="0"/>
              <a:cs typeface="Arial" panose="020B0604020202020204" pitchFamily="34" charset="0"/>
            </a:rPr>
            <a:t>budget</a:t>
          </a:r>
          <a:r>
            <a:rPr lang="en-US" sz="1100" b="1" i="0" u="none"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columns auto-populate from </a:t>
          </a:r>
          <a:r>
            <a:rPr lang="en-US" sz="1100" b="1" i="0" baseline="0">
              <a:latin typeface="Arial" panose="020B0604020202020204" pitchFamily="34" charset="0"/>
              <a:ea typeface="Roboto" panose="02000000000000000000" pitchFamily="2" charset="0"/>
              <a:cs typeface="Arial" panose="020B0604020202020204" pitchFamily="34" charset="0"/>
            </a:rPr>
            <a:t>2 - </a:t>
          </a:r>
          <a:r>
            <a:rPr lang="en-US" sz="1100" b="1" i="1" baseline="0">
              <a:latin typeface="Arial" panose="020B0604020202020204" pitchFamily="34" charset="0"/>
              <a:ea typeface="Roboto" panose="02000000000000000000" pitchFamily="2" charset="0"/>
              <a:cs typeface="Arial" panose="020B0604020202020204" pitchFamily="34" charset="0"/>
            </a:rPr>
            <a:t>Budget JUSTIFY</a:t>
          </a:r>
          <a:r>
            <a:rPr lang="en-US" sz="1100" b="1" i="0" baseline="0">
              <a:latin typeface="Arial" panose="020B0604020202020204" pitchFamily="34" charset="0"/>
              <a:ea typeface="Roboto" panose="02000000000000000000" pitchFamily="2" charset="0"/>
              <a:cs typeface="Arial" panose="020B0604020202020204" pitchFamily="34" charset="0"/>
            </a:rPr>
            <a:t> </a:t>
          </a:r>
          <a:r>
            <a:rPr lang="en-US" sz="1100" b="0" i="0" baseline="0">
              <a:latin typeface="Arial" panose="020B0604020202020204" pitchFamily="34" charset="0"/>
              <a:ea typeface="Roboto" panose="02000000000000000000" pitchFamily="2" charset="0"/>
              <a:cs typeface="Arial" panose="020B0604020202020204" pitchFamily="34" charset="0"/>
            </a:rPr>
            <a:t>or </a:t>
          </a:r>
          <a:r>
            <a:rPr lang="en-US" sz="1100" b="1" i="0" baseline="0">
              <a:latin typeface="Arial" panose="020B0604020202020204" pitchFamily="34" charset="0"/>
              <a:ea typeface="Roboto" panose="02000000000000000000" pitchFamily="2" charset="0"/>
              <a:cs typeface="Arial" panose="020B0604020202020204" pitchFamily="34" charset="0"/>
            </a:rPr>
            <a:t>3 - Budget + </a:t>
          </a:r>
          <a:r>
            <a:rPr lang="en-US" sz="1100" b="1" i="1" baseline="0">
              <a:latin typeface="Arial" panose="020B0604020202020204" pitchFamily="34" charset="0"/>
              <a:ea typeface="Roboto" panose="02000000000000000000" pitchFamily="2" charset="0"/>
              <a:cs typeface="Arial" panose="020B0604020202020204" pitchFamily="34" charset="0"/>
            </a:rPr>
            <a:t>REVISE</a:t>
          </a:r>
          <a:r>
            <a:rPr lang="en-US" sz="1100" b="0" i="0" baseline="0">
              <a:latin typeface="Arial" panose="020B0604020202020204" pitchFamily="34" charset="0"/>
              <a:ea typeface="Roboto" panose="02000000000000000000" pitchFamily="2" charset="0"/>
              <a:cs typeface="Arial" panose="020B0604020202020204" pitchFamily="34" charset="0"/>
            </a:rPr>
            <a:t>, depending on whether you have entered budget revisions for the current or any former reporting periods. </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The </a:t>
          </a:r>
          <a:r>
            <a:rPr lang="en-US" sz="1100" b="1" i="1" baseline="0">
              <a:latin typeface="Arial" panose="020B0604020202020204" pitchFamily="34" charset="0"/>
              <a:ea typeface="Roboto" panose="02000000000000000000" pitchFamily="2" charset="0"/>
              <a:cs typeface="Arial" panose="020B0604020202020204" pitchFamily="34" charset="0"/>
            </a:rPr>
            <a:t>cumulative </a:t>
          </a:r>
          <a:r>
            <a:rPr lang="en-US" sz="1100" b="0" i="0" baseline="0">
              <a:latin typeface="Arial" panose="020B0604020202020204" pitchFamily="34" charset="0"/>
              <a:ea typeface="Roboto" panose="02000000000000000000" pitchFamily="2" charset="0"/>
              <a:cs typeface="Arial" panose="020B0604020202020204" pitchFamily="34" charset="0"/>
            </a:rPr>
            <a:t>column reflects the total expense reported through the current reporting period by line item.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expended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column assists the subrecipient and DPH grant manager in monitoring the subaward budget-to-expense by line item and for the subaward total. Expenses exceeding line item budgets are automatically flagged by an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available balance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column displays the budget remaining for the line item after subtracting the </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cumulative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expense for that line item.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displays for a line item, this means the cumulative total exceeds the budgeted amount. This will require a budget revision. Refer to budget revision instructions to determine whether or not this requires prior approval by your DHHS program contact.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a:t>
          </a:r>
          <a:r>
            <a:rPr kumimoji="0" lang="en-US" sz="1100" b="1" i="0"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1" i="1"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OVER award</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or </a:t>
          </a:r>
          <a:r>
            <a:rPr kumimoji="0" lang="en-US" sz="1100" b="1" i="1" u="none" strike="noStrike" kern="0" cap="none" spc="0" normalizeH="0" baseline="0" noProof="0">
              <a:ln>
                <a:noFill/>
              </a:ln>
              <a:solidFill>
                <a:srgbClr val="FF0000"/>
              </a:solidFill>
              <a:effectLst/>
              <a:uLnTx/>
              <a:uFillTx/>
              <a:latin typeface="Arial" panose="020B0604020202020204" pitchFamily="34" charset="0"/>
              <a:ea typeface="Roboto" panose="02000000000000000000" pitchFamily="2" charset="0"/>
              <a:cs typeface="Arial" panose="020B0604020202020204" pitchFamily="34" charset="0"/>
            </a:rPr>
            <a:t>UNDER award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is listed for the budget column or budget category subtotal, please review the budget sumission tab, as this indicates a mismatch between budget category total or a mismatch between the original budget total and the budget revision total for that period.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sng"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To Ensure On-Time Payment: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Obtain</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 signed PDF print of the period expense report with your invoice. The manner of signature can be determined by the subrecipient organization. This should include the names and titles of both the authorized subrecipient finance and program representatives.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By signing the expense report, the authorizing program official is providing the following certification, as required by 2 CFR 200.415(b):</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Email</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the signed PDF along with the updated Excel expense report along with that period's invoice and any required supporting documentation to your DPH grant manager or the centralized invoice routing email if one has been provided. Expense reporting must be completed, and invoices and source documentation must meet DPH's published standard in order for subaward payment to be made. If you have questions regarding these standards or would like a copy, please contact DHHS.DPHProgramIntegrity@nebraska.gov.</a:t>
          </a:r>
          <a:endPar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xdr:txBody>
    </xdr:sp>
    <xdr:clientData/>
  </xdr:twoCellAnchor>
  <xdr:twoCellAnchor>
    <xdr:from>
      <xdr:col>0</xdr:col>
      <xdr:colOff>108858</xdr:colOff>
      <xdr:row>39</xdr:row>
      <xdr:rowOff>87805</xdr:rowOff>
    </xdr:from>
    <xdr:to>
      <xdr:col>12</xdr:col>
      <xdr:colOff>218675</xdr:colOff>
      <xdr:row>73</xdr:row>
      <xdr:rowOff>128708</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08858" y="6483162"/>
          <a:ext cx="7631846" cy="5641603"/>
        </a:xfrm>
        <a:prstGeom prst="rect">
          <a:avLst/>
        </a:prstGeom>
        <a:solidFill>
          <a:schemeClr val="lt1"/>
        </a:solidFill>
        <a:ln w="38100" cmpd="sng">
          <a:solidFill>
            <a:srgbClr val="0060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00607F"/>
              </a:solidFill>
              <a:latin typeface="Arial" panose="020B0604020202020204" pitchFamily="34" charset="0"/>
              <a:ea typeface="Roboto" panose="02000000000000000000" pitchFamily="2" charset="0"/>
              <a:cs typeface="Arial" panose="020B0604020202020204" pitchFamily="34" charset="0"/>
            </a:rPr>
            <a:t>Budget Worksheet</a:t>
          </a:r>
        </a:p>
        <a:p>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pre-award application (</a:t>
          </a:r>
          <a:r>
            <a:rPr lang="en-US" sz="1600" b="1" i="1" u="sng">
              <a:solidFill>
                <a:srgbClr val="00607F"/>
              </a:solidFill>
              <a:latin typeface="Arial" panose="020B0604020202020204" pitchFamily="34" charset="0"/>
              <a:ea typeface="Roboto" panose="02000000000000000000" pitchFamily="2" charset="0"/>
              <a:cs typeface="Arial" panose="020B0604020202020204" pitchFamily="34" charset="0"/>
            </a:rPr>
            <a:t>BEGIN HERE</a:t>
          </a:r>
          <a:r>
            <a:rPr lang="en-US" sz="1600" b="1" i="1">
              <a:solidFill>
                <a:srgbClr val="00607F"/>
              </a:solidFill>
              <a:latin typeface="Arial" panose="020B0604020202020204" pitchFamily="34" charset="0"/>
              <a:ea typeface="Roboto" panose="02000000000000000000" pitchFamily="2" charset="0"/>
              <a:cs typeface="Arial" panose="020B0604020202020204" pitchFamily="34" charset="0"/>
            </a:rPr>
            <a:t>)</a:t>
          </a:r>
        </a:p>
        <a:p>
          <a:endParaRPr lang="en-US" sz="1100" b="0" i="1">
            <a:solidFill>
              <a:srgbClr val="00607F"/>
            </a:solidFill>
            <a:latin typeface="Arial" panose="020B0604020202020204" pitchFamily="34" charset="0"/>
            <a:ea typeface="Roboto" panose="02000000000000000000" pitchFamily="2" charset="0"/>
            <a:cs typeface="Arial" panose="020B0604020202020204" pitchFamily="34" charset="0"/>
          </a:endParaRPr>
        </a:p>
        <a:p>
          <a:r>
            <a:rPr lang="en-US" sz="1100" b="1" i="0">
              <a:solidFill>
                <a:srgbClr val="00607F"/>
              </a:solidFill>
              <a:latin typeface="Arial" panose="020B0604020202020204" pitchFamily="34" charset="0"/>
              <a:ea typeface="Roboto" panose="02000000000000000000" pitchFamily="2" charset="0"/>
              <a:cs typeface="Arial" panose="020B0604020202020204" pitchFamily="34" charset="0"/>
            </a:rPr>
            <a:t>Pre-award/Budget Development Phase:</a:t>
          </a:r>
        </a:p>
        <a:p>
          <a:endParaRPr lang="en-US" sz="1100" b="0" i="0">
            <a:latin typeface="Arial" panose="020B0604020202020204" pitchFamily="34" charset="0"/>
            <a:ea typeface="Roboto" panose="02000000000000000000" pitchFamily="2" charset="0"/>
            <a:cs typeface="Arial" panose="020B0604020202020204" pitchFamily="34" charset="0"/>
          </a:endParaRPr>
        </a:p>
        <a:p>
          <a:r>
            <a:rPr lang="en-US" sz="1100" b="1" i="0">
              <a:solidFill>
                <a:sysClr val="windowText" lastClr="000000"/>
              </a:solidFill>
              <a:latin typeface="Arial" panose="020B0604020202020204" pitchFamily="34" charset="0"/>
              <a:ea typeface="Roboto" panose="02000000000000000000" pitchFamily="2" charset="0"/>
              <a:cs typeface="Arial" panose="020B0604020202020204" pitchFamily="34" charset="0"/>
            </a:rPr>
            <a:t>1.</a:t>
          </a:r>
          <a:r>
            <a:rPr lang="en-US" sz="1100" b="1" i="0" baseline="0">
              <a:solidFill>
                <a:sysClr val="windowText" lastClr="000000"/>
              </a:solidFill>
              <a:latin typeface="Arial" panose="020B0604020202020204" pitchFamily="34" charset="0"/>
              <a:ea typeface="Roboto" panose="02000000000000000000" pitchFamily="2" charset="0"/>
              <a:cs typeface="Arial" panose="020B0604020202020204" pitchFamily="34" charset="0"/>
            </a:rPr>
            <a:t> </a:t>
          </a:r>
          <a:r>
            <a:rPr lang="en-US" sz="1100" b="0" i="0">
              <a:latin typeface="Arial" panose="020B0604020202020204" pitchFamily="34" charset="0"/>
              <a:ea typeface="Roboto" panose="02000000000000000000" pitchFamily="2" charset="0"/>
              <a:cs typeface="Arial" panose="020B0604020202020204" pitchFamily="34" charset="0"/>
            </a:rPr>
            <a:t>Enter the name of the DHHS subaward application/project name and applicant organization name in</a:t>
          </a:r>
          <a:r>
            <a:rPr lang="en-US" sz="1100" b="0" i="0" baseline="0">
              <a:latin typeface="Arial" panose="020B0604020202020204" pitchFamily="34" charset="0"/>
              <a:ea typeface="Roboto" panose="02000000000000000000" pitchFamily="2" charset="0"/>
              <a:cs typeface="Arial" panose="020B0604020202020204" pitchFamily="34" charset="0"/>
            </a:rPr>
            <a:t> cells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A3</a:t>
          </a:r>
          <a:r>
            <a:rPr lang="en-US" sz="1100" b="0" i="0" baseline="0">
              <a:latin typeface="Arial" panose="020B0604020202020204" pitchFamily="34" charset="0"/>
              <a:ea typeface="Roboto" panose="02000000000000000000" pitchFamily="2" charset="0"/>
              <a:cs typeface="Arial" panose="020B0604020202020204" pitchFamily="34" charset="0"/>
            </a:rPr>
            <a:t> and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A4</a:t>
          </a:r>
          <a:r>
            <a:rPr lang="en-US" sz="1100" b="0" i="0" baseline="0">
              <a:latin typeface="Arial" panose="020B0604020202020204" pitchFamily="34" charset="0"/>
              <a:ea typeface="Roboto" panose="02000000000000000000" pitchFamily="2" charset="0"/>
              <a:cs typeface="Arial" panose="020B0604020202020204" pitchFamily="34" charset="0"/>
            </a:rPr>
            <a:t> on</a:t>
          </a:r>
          <a:r>
            <a:rPr lang="en-US" sz="1100" b="0" i="0">
              <a:latin typeface="Arial" panose="020B0604020202020204" pitchFamily="34" charset="0"/>
              <a:ea typeface="Roboto" panose="02000000000000000000" pitchFamily="2" charset="0"/>
              <a:cs typeface="Arial" panose="020B0604020202020204" pitchFamily="34" charset="0"/>
            </a:rPr>
            <a:t> tab </a:t>
          </a:r>
          <a:r>
            <a:rPr lang="en-US" sz="1100" b="1" i="1">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a:latin typeface="Arial" panose="020B0604020202020204" pitchFamily="34" charset="0"/>
              <a:ea typeface="Roboto" panose="02000000000000000000" pitchFamily="2" charset="0"/>
              <a:cs typeface="Arial" panose="020B0604020202020204" pitchFamily="34" charset="0"/>
            </a:rPr>
            <a:t>. These entries populate corresponding fields on all </a:t>
          </a:r>
          <a:r>
            <a:rPr lang="en-US" sz="1100" b="0" i="0" baseline="0">
              <a:latin typeface="Arial" panose="020B0604020202020204" pitchFamily="34" charset="0"/>
              <a:ea typeface="Roboto" panose="02000000000000000000" pitchFamily="2" charset="0"/>
              <a:cs typeface="Arial" panose="020B0604020202020204" pitchFamily="34" charset="0"/>
            </a:rPr>
            <a:t>budget and expense reporting tabs, so please enter a clear description in both fields.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On this same tab, enter total budget target in cell </a:t>
          </a:r>
          <a:r>
            <a:rPr lang="en-US" sz="1100" b="1" i="0" baseline="0">
              <a:solidFill>
                <a:srgbClr val="00607F"/>
              </a:solidFill>
              <a:latin typeface="Arial" panose="020B0604020202020204" pitchFamily="34" charset="0"/>
              <a:ea typeface="Roboto" panose="02000000000000000000" pitchFamily="2" charset="0"/>
              <a:cs typeface="Arial" panose="020B0604020202020204" pitchFamily="34" charset="0"/>
            </a:rPr>
            <a:t>C125</a:t>
          </a:r>
          <a:r>
            <a:rPr lang="en-US" sz="1100" b="0" i="0" baseline="0">
              <a:latin typeface="Arial" panose="020B0604020202020204" pitchFamily="34" charset="0"/>
              <a:ea typeface="Roboto" panose="02000000000000000000" pitchFamily="2" charset="0"/>
              <a:cs typeface="Arial" panose="020B0604020202020204" pitchFamily="34" charset="0"/>
            </a:rPr>
            <a:t> before completing the budget justification.</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1" i="0" baseline="0">
              <a:latin typeface="Arial" panose="020B0604020202020204" pitchFamily="34" charset="0"/>
              <a:ea typeface="Roboto" panose="02000000000000000000" pitchFamily="2" charset="0"/>
              <a:cs typeface="Arial" panose="020B0604020202020204" pitchFamily="34" charset="0"/>
            </a:rPr>
            <a:t>2. </a:t>
          </a:r>
          <a:r>
            <a:rPr lang="en-US" sz="1100" b="0" i="0" baseline="0">
              <a:latin typeface="Arial" panose="020B0604020202020204" pitchFamily="34" charset="0"/>
              <a:ea typeface="Roboto" panose="02000000000000000000" pitchFamily="2" charset="0"/>
              <a:cs typeface="Arial" panose="020B0604020202020204" pitchFamily="34" charset="0"/>
            </a:rPr>
            <a:t>It is recommended that you begin constructing the budget on tab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a:t>
          </a:r>
          <a:r>
            <a:rPr lang="en-US" sz="1100" b="0" i="0" baseline="0">
              <a:latin typeface="Arial" panose="020B0604020202020204" pitchFamily="34" charset="0"/>
              <a:ea typeface="Roboto" panose="02000000000000000000" pitchFamily="2" charset="0"/>
              <a:cs typeface="Arial" panose="020B0604020202020204" pitchFamily="34" charset="0"/>
            </a:rPr>
            <a:t>. This tab should be used when calculating staff expenses, as it will automatically populate the first fifteen positions to the budget justification tab. On that tab, you will provide names, titles, and levels of effort assigned to the subaward. These names and titles, along with calculated wages and benefits all populate to the budget justification. The tool also allows you to communicate your logic for arriving at personnel wage and benefit totals included in the budget justification. Use the space in column A of the budget justification to provide detailed narrative explanation justifying the inclusion of these personnel, including how they relate to the performance of the award.</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r>
            <a:rPr lang="en-US" sz="1100" b="0" i="0" baseline="0">
              <a:latin typeface="Arial" panose="020B0604020202020204" pitchFamily="34" charset="0"/>
              <a:ea typeface="Roboto" panose="02000000000000000000" pitchFamily="2" charset="0"/>
              <a:cs typeface="Arial" panose="020B0604020202020204" pitchFamily="34" charset="0"/>
            </a:rPr>
            <a:t>If you have more than fifteen positions assigned to this award, you will need to calculate their wages and benefits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16 - Personnel Cost Calculator </a:t>
          </a:r>
          <a:r>
            <a:rPr lang="en-US" sz="1100" b="0" i="0" baseline="0">
              <a:latin typeface="Arial" panose="020B0604020202020204" pitchFamily="34" charset="0"/>
              <a:ea typeface="Roboto" panose="02000000000000000000" pitchFamily="2" charset="0"/>
              <a:cs typeface="Arial" panose="020B0604020202020204" pitchFamily="34" charset="0"/>
            </a:rPr>
            <a:t>and manually enter the figures on </a:t>
          </a:r>
          <a:r>
            <a:rPr lang="en-US" sz="1100" b="1" i="1" baseline="0">
              <a:solidFill>
                <a:srgbClr val="00607F"/>
              </a:solidFill>
              <a:latin typeface="Arial" panose="020B0604020202020204" pitchFamily="34" charset="0"/>
              <a:ea typeface="Roboto" panose="02000000000000000000" pitchFamily="2" charset="0"/>
              <a:cs typeface="Arial" panose="020B0604020202020204" pitchFamily="34" charset="0"/>
            </a:rPr>
            <a:t>2 - Budget JUSTIFY</a:t>
          </a:r>
          <a:r>
            <a:rPr lang="en-US" sz="1100" b="0" i="0" baseline="0">
              <a:latin typeface="Arial" panose="020B0604020202020204" pitchFamily="34" charset="0"/>
              <a:ea typeface="Roboto" panose="02000000000000000000" pitchFamily="2" charset="0"/>
              <a:cs typeface="Arial" panose="020B0604020202020204" pitchFamily="34" charset="0"/>
            </a:rPr>
            <a:t>. You will also use these additional lines when calculating budget revisions to avoid modifying the original budget justification tab.</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3.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Proceed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17 - Travel Calculator</a:t>
          </a:r>
          <a:r>
            <a:rPr kumimoji="0" lang="en-US" sz="1100" b="1"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and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18 - Supplies Calculator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if the budget includes either travel or supplies. On the travel calculator, the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location, dates, and trip name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amount total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and the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cost justification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field auto-populate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2 - Budget JUSTIFY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for the first 10 entries. Use the following lines to calculate any budget revisions.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Similarly for the supplies calculator, the first ten supply lines auto-populate to </a:t>
          </a:r>
          <a:r>
            <a:rPr kumimoji="0" lang="en-US" sz="1100" b="1" i="1" u="none" strike="noStrike" kern="0" cap="none" spc="0" normalizeH="0" baseline="0" noProof="0">
              <a:ln>
                <a:noFill/>
              </a:ln>
              <a:solidFill>
                <a:srgbClr val="00607F"/>
              </a:solidFill>
              <a:effectLst/>
              <a:uLnTx/>
              <a:uFillTx/>
              <a:latin typeface="Arial" panose="020B0604020202020204" pitchFamily="34" charset="0"/>
              <a:ea typeface="Roboto" panose="02000000000000000000" pitchFamily="2" charset="0"/>
              <a:cs typeface="Arial" panose="020B0604020202020204" pitchFamily="34" charset="0"/>
            </a:rPr>
            <a:t>2 - Budget JUSTIFY</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including the fields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item, item total</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 and </a:t>
          </a:r>
          <a:r>
            <a:rPr kumimoji="0" lang="en-US" sz="1100" b="0" i="1"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cost justification. </a:t>
          </a:r>
          <a:r>
            <a:rPr kumimoji="0" lang="en-US" sz="1100" b="0" i="0" u="none" strike="noStrike" kern="0" cap="none" spc="0" normalizeH="0" baseline="0" noProof="0">
              <a:ln>
                <a:noFill/>
              </a:ln>
              <a:solidFill>
                <a:prstClr val="black"/>
              </a:solidFill>
              <a:effectLst/>
              <a:uLnTx/>
              <a:uFillTx/>
              <a:latin typeface="Arial" panose="020B0604020202020204" pitchFamily="34" charset="0"/>
              <a:ea typeface="Roboto" panose="02000000000000000000" pitchFamily="2" charset="0"/>
              <a:cs typeface="Arial" panose="020B0604020202020204" pitchFamily="34" charset="0"/>
            </a:rPr>
            <a:t>Use the following lines to calculate any budget revisions.</a:t>
          </a: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0" baseline="0">
            <a:latin typeface="Arial" panose="020B0604020202020204" pitchFamily="34" charset="0"/>
            <a:ea typeface="Roboto" panose="02000000000000000000" pitchFamily="2" charset="0"/>
            <a:cs typeface="Arial" panose="020B0604020202020204" pitchFamily="34" charset="0"/>
          </a:endParaRPr>
        </a:p>
        <a:p>
          <a:endParaRPr lang="en-US" sz="1100" b="0" i="1">
            <a:latin typeface="Arial" panose="020B0604020202020204" pitchFamily="34" charset="0"/>
            <a:ea typeface="Roboto" panose="02000000000000000000" pitchFamily="2"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26</xdr:row>
      <xdr:rowOff>123825</xdr:rowOff>
    </xdr:from>
    <xdr:to>
      <xdr:col>3</xdr:col>
      <xdr:colOff>830680</xdr:colOff>
      <xdr:row>35</xdr:row>
      <xdr:rowOff>148890</xdr:rowOff>
    </xdr:to>
    <xdr:sp macro="" textlink="">
      <xdr:nvSpPr>
        <xdr:cNvPr id="21" name="Rectangle: Rounded Corners 20">
          <a:extLst>
            <a:ext uri="{FF2B5EF4-FFF2-40B4-BE49-F238E27FC236}">
              <a16:creationId xmlns:a16="http://schemas.microsoft.com/office/drawing/2014/main" id="{00000000-0008-0000-0400-000015000000}"/>
            </a:ext>
          </a:extLst>
        </xdr:cNvPr>
        <xdr:cNvSpPr/>
      </xdr:nvSpPr>
      <xdr:spPr>
        <a:xfrm>
          <a:off x="38100" y="7191375"/>
          <a:ext cx="5450305" cy="1911015"/>
        </a:xfrm>
        <a:prstGeom prst="roundRect">
          <a:avLst/>
        </a:prstGeom>
        <a:solidFill>
          <a:srgbClr val="B9C8D3"/>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1315954</xdr:colOff>
      <xdr:row>27</xdr:row>
      <xdr:rowOff>19050</xdr:rowOff>
    </xdr:from>
    <xdr:to>
      <xdr:col>1</xdr:col>
      <xdr:colOff>2544679</xdr:colOff>
      <xdr:row>29</xdr:row>
      <xdr:rowOff>95250</xdr:rowOff>
    </xdr:to>
    <xdr:sp macro="" textlink="">
      <xdr:nvSpPr>
        <xdr:cNvPr id="22" name="Rectangle: Rounded Corners 21">
          <a:hlinkClick xmlns:r="http://schemas.openxmlformats.org/officeDocument/2006/relationships" r:id="rId1"/>
          <a:extLst>
            <a:ext uri="{FF2B5EF4-FFF2-40B4-BE49-F238E27FC236}">
              <a16:creationId xmlns:a16="http://schemas.microsoft.com/office/drawing/2014/main" id="{00000000-0008-0000-0400-000016000000}"/>
            </a:ext>
          </a:extLst>
        </xdr:cNvPr>
        <xdr:cNvSpPr/>
      </xdr:nvSpPr>
      <xdr:spPr>
        <a:xfrm>
          <a:off x="1477879" y="7296150"/>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Budget Justification</a:t>
          </a:r>
        </a:p>
      </xdr:txBody>
    </xdr:sp>
    <xdr:clientData/>
  </xdr:twoCellAnchor>
  <xdr:twoCellAnchor>
    <xdr:from>
      <xdr:col>1</xdr:col>
      <xdr:colOff>1315954</xdr:colOff>
      <xdr:row>29</xdr:row>
      <xdr:rowOff>180975</xdr:rowOff>
    </xdr:from>
    <xdr:to>
      <xdr:col>1</xdr:col>
      <xdr:colOff>2544679</xdr:colOff>
      <xdr:row>32</xdr:row>
      <xdr:rowOff>47625</xdr:rowOff>
    </xdr:to>
    <xdr:sp macro="" textlink="">
      <xdr:nvSpPr>
        <xdr:cNvPr id="23" name="Rectangle: Rounded Corners 22">
          <a:hlinkClick xmlns:r="http://schemas.openxmlformats.org/officeDocument/2006/relationships" r:id="rId2"/>
          <a:extLst>
            <a:ext uri="{FF2B5EF4-FFF2-40B4-BE49-F238E27FC236}">
              <a16:creationId xmlns:a16="http://schemas.microsoft.com/office/drawing/2014/main" id="{00000000-0008-0000-0400-000017000000}"/>
            </a:ext>
          </a:extLst>
        </xdr:cNvPr>
        <xdr:cNvSpPr/>
      </xdr:nvSpPr>
      <xdr:spPr>
        <a:xfrm>
          <a:off x="1477879" y="7877175"/>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Budget Revisions</a:t>
          </a:r>
        </a:p>
      </xdr:txBody>
    </xdr:sp>
    <xdr:clientData/>
  </xdr:twoCellAnchor>
  <xdr:twoCellAnchor>
    <xdr:from>
      <xdr:col>1</xdr:col>
      <xdr:colOff>1315954</xdr:colOff>
      <xdr:row>32</xdr:row>
      <xdr:rowOff>152400</xdr:rowOff>
    </xdr:from>
    <xdr:to>
      <xdr:col>1</xdr:col>
      <xdr:colOff>2544679</xdr:colOff>
      <xdr:row>35</xdr:row>
      <xdr:rowOff>19050</xdr:rowOff>
    </xdr:to>
    <xdr:sp macro="" textlink="">
      <xdr:nvSpPr>
        <xdr:cNvPr id="24" name="Rectangle: Rounded Corners 23">
          <a:hlinkClick xmlns:r="http://schemas.openxmlformats.org/officeDocument/2006/relationships" r:id="rId3"/>
          <a:extLst>
            <a:ext uri="{FF2B5EF4-FFF2-40B4-BE49-F238E27FC236}">
              <a16:creationId xmlns:a16="http://schemas.microsoft.com/office/drawing/2014/main" id="{00000000-0008-0000-0400-000018000000}"/>
            </a:ext>
          </a:extLst>
        </xdr:cNvPr>
        <xdr:cNvSpPr/>
      </xdr:nvSpPr>
      <xdr:spPr>
        <a:xfrm>
          <a:off x="1477879" y="8477250"/>
          <a:ext cx="1228725"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Personnel Calculator</a:t>
          </a:r>
        </a:p>
      </xdr:txBody>
    </xdr:sp>
    <xdr:clientData/>
  </xdr:twoCellAnchor>
  <xdr:twoCellAnchor>
    <xdr:from>
      <xdr:col>1</xdr:col>
      <xdr:colOff>2624689</xdr:colOff>
      <xdr:row>27</xdr:row>
      <xdr:rowOff>16094</xdr:rowOff>
    </xdr:from>
    <xdr:to>
      <xdr:col>2</xdr:col>
      <xdr:colOff>910189</xdr:colOff>
      <xdr:row>29</xdr:row>
      <xdr:rowOff>91637</xdr:rowOff>
    </xdr:to>
    <xdr:sp macro="" textlink="">
      <xdr:nvSpPr>
        <xdr:cNvPr id="25" name="Rectangle: Rounded Corners 24">
          <a:hlinkClick xmlns:r="http://schemas.openxmlformats.org/officeDocument/2006/relationships" r:id="rId4"/>
          <a:extLst>
            <a:ext uri="{FF2B5EF4-FFF2-40B4-BE49-F238E27FC236}">
              <a16:creationId xmlns:a16="http://schemas.microsoft.com/office/drawing/2014/main" id="{00000000-0008-0000-0400-000019000000}"/>
            </a:ext>
          </a:extLst>
        </xdr:cNvPr>
        <xdr:cNvSpPr/>
      </xdr:nvSpPr>
      <xdr:spPr>
        <a:xfrm>
          <a:off x="2786614" y="7293194"/>
          <a:ext cx="1228725" cy="494643"/>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Travel Calculator</a:t>
          </a:r>
        </a:p>
      </xdr:txBody>
    </xdr:sp>
    <xdr:clientData/>
  </xdr:twoCellAnchor>
  <xdr:twoCellAnchor>
    <xdr:from>
      <xdr:col>1</xdr:col>
      <xdr:colOff>2628762</xdr:colOff>
      <xdr:row>29</xdr:row>
      <xdr:rowOff>185729</xdr:rowOff>
    </xdr:from>
    <xdr:to>
      <xdr:col>2</xdr:col>
      <xdr:colOff>921160</xdr:colOff>
      <xdr:row>32</xdr:row>
      <xdr:rowOff>52379</xdr:rowOff>
    </xdr:to>
    <xdr:sp macro="" textlink="">
      <xdr:nvSpPr>
        <xdr:cNvPr id="26" name="Rectangle: Rounded Corners 25">
          <a:hlinkClick xmlns:r="http://schemas.openxmlformats.org/officeDocument/2006/relationships" r:id="rId5"/>
          <a:extLst>
            <a:ext uri="{FF2B5EF4-FFF2-40B4-BE49-F238E27FC236}">
              <a16:creationId xmlns:a16="http://schemas.microsoft.com/office/drawing/2014/main" id="{00000000-0008-0000-0400-00001A000000}"/>
            </a:ext>
          </a:extLst>
        </xdr:cNvPr>
        <xdr:cNvSpPr/>
      </xdr:nvSpPr>
      <xdr:spPr>
        <a:xfrm>
          <a:off x="2790687" y="7881929"/>
          <a:ext cx="1235623" cy="495300"/>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Supplies</a:t>
          </a:r>
          <a:r>
            <a:rPr lang="en-US" sz="1100" baseline="0">
              <a:latin typeface="Arial" panose="020B0604020202020204" pitchFamily="34" charset="0"/>
              <a:cs typeface="Arial" panose="020B0604020202020204" pitchFamily="34" charset="0"/>
            </a:rPr>
            <a:t> Calculator</a:t>
          </a:r>
          <a:endParaRPr lang="en-US" sz="1100">
            <a:latin typeface="Arial" panose="020B0604020202020204" pitchFamily="34" charset="0"/>
            <a:cs typeface="Arial" panose="020B0604020202020204" pitchFamily="34" charset="0"/>
          </a:endParaRPr>
        </a:p>
      </xdr:txBody>
    </xdr:sp>
    <xdr:clientData/>
  </xdr:twoCellAnchor>
  <xdr:twoCellAnchor>
    <xdr:from>
      <xdr:col>1</xdr:col>
      <xdr:colOff>2637924</xdr:colOff>
      <xdr:row>32</xdr:row>
      <xdr:rowOff>150896</xdr:rowOff>
    </xdr:from>
    <xdr:to>
      <xdr:col>2</xdr:col>
      <xdr:colOff>923925</xdr:colOff>
      <xdr:row>35</xdr:row>
      <xdr:rowOff>18549</xdr:rowOff>
    </xdr:to>
    <xdr:sp macro="" textlink="">
      <xdr:nvSpPr>
        <xdr:cNvPr id="27" name="Rectangle: Rounded Corners 26">
          <a:hlinkClick xmlns:r="http://schemas.openxmlformats.org/officeDocument/2006/relationships" r:id="rId6"/>
          <a:extLst>
            <a:ext uri="{FF2B5EF4-FFF2-40B4-BE49-F238E27FC236}">
              <a16:creationId xmlns:a16="http://schemas.microsoft.com/office/drawing/2014/main" id="{00000000-0008-0000-0400-00001B000000}"/>
            </a:ext>
          </a:extLst>
        </xdr:cNvPr>
        <xdr:cNvSpPr/>
      </xdr:nvSpPr>
      <xdr:spPr>
        <a:xfrm>
          <a:off x="2799849" y="8475746"/>
          <a:ext cx="1229226" cy="496303"/>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Indirect Cost Calculator</a:t>
          </a:r>
        </a:p>
      </xdr:txBody>
    </xdr:sp>
    <xdr:clientData/>
  </xdr:twoCellAnchor>
  <xdr:twoCellAnchor>
    <xdr:from>
      <xdr:col>2</xdr:col>
      <xdr:colOff>997418</xdr:colOff>
      <xdr:row>27</xdr:row>
      <xdr:rowOff>13035</xdr:rowOff>
    </xdr:from>
    <xdr:to>
      <xdr:col>3</xdr:col>
      <xdr:colOff>673568</xdr:colOff>
      <xdr:row>29</xdr:row>
      <xdr:rowOff>88232</xdr:rowOff>
    </xdr:to>
    <xdr:sp macro="" textlink="">
      <xdr:nvSpPr>
        <xdr:cNvPr id="28" name="Rectangle: Rounded Corners 27">
          <a:hlinkClick xmlns:r="http://schemas.openxmlformats.org/officeDocument/2006/relationships" r:id="rId7"/>
          <a:extLst>
            <a:ext uri="{FF2B5EF4-FFF2-40B4-BE49-F238E27FC236}">
              <a16:creationId xmlns:a16="http://schemas.microsoft.com/office/drawing/2014/main" id="{00000000-0008-0000-0400-00001C000000}"/>
            </a:ext>
          </a:extLst>
        </xdr:cNvPr>
        <xdr:cNvSpPr/>
      </xdr:nvSpPr>
      <xdr:spPr>
        <a:xfrm>
          <a:off x="4102568" y="7290135"/>
          <a:ext cx="1228725" cy="494297"/>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Match Calculator</a:t>
          </a:r>
        </a:p>
      </xdr:txBody>
    </xdr:sp>
    <xdr:clientData/>
  </xdr:twoCellAnchor>
  <xdr:twoCellAnchor>
    <xdr:from>
      <xdr:col>2</xdr:col>
      <xdr:colOff>999122</xdr:colOff>
      <xdr:row>29</xdr:row>
      <xdr:rowOff>184484</xdr:rowOff>
    </xdr:from>
    <xdr:to>
      <xdr:col>3</xdr:col>
      <xdr:colOff>675272</xdr:colOff>
      <xdr:row>32</xdr:row>
      <xdr:rowOff>50131</xdr:rowOff>
    </xdr:to>
    <xdr:sp macro="" textlink="">
      <xdr:nvSpPr>
        <xdr:cNvPr id="29" name="Rectangle: Rounded Corners 28">
          <a:hlinkClick xmlns:r="http://schemas.openxmlformats.org/officeDocument/2006/relationships" r:id="rId8"/>
          <a:extLst>
            <a:ext uri="{FF2B5EF4-FFF2-40B4-BE49-F238E27FC236}">
              <a16:creationId xmlns:a16="http://schemas.microsoft.com/office/drawing/2014/main" id="{00000000-0008-0000-0400-00001D000000}"/>
            </a:ext>
          </a:extLst>
        </xdr:cNvPr>
        <xdr:cNvSpPr/>
      </xdr:nvSpPr>
      <xdr:spPr>
        <a:xfrm>
          <a:off x="4104272" y="7880684"/>
          <a:ext cx="1228725" cy="494297"/>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Program Income Tracker</a:t>
          </a:r>
        </a:p>
      </xdr:txBody>
    </xdr:sp>
    <xdr:clientData/>
  </xdr:twoCellAnchor>
  <xdr:twoCellAnchor>
    <xdr:from>
      <xdr:col>2</xdr:col>
      <xdr:colOff>1007642</xdr:colOff>
      <xdr:row>32</xdr:row>
      <xdr:rowOff>151396</xdr:rowOff>
    </xdr:from>
    <xdr:to>
      <xdr:col>3</xdr:col>
      <xdr:colOff>683792</xdr:colOff>
      <xdr:row>35</xdr:row>
      <xdr:rowOff>17545</xdr:rowOff>
    </xdr:to>
    <xdr:sp macro="" textlink="">
      <xdr:nvSpPr>
        <xdr:cNvPr id="30" name="Rectangle: Rounded Corners 29">
          <a:hlinkClick xmlns:r="http://schemas.openxmlformats.org/officeDocument/2006/relationships" r:id="rId9"/>
          <a:extLst>
            <a:ext uri="{FF2B5EF4-FFF2-40B4-BE49-F238E27FC236}">
              <a16:creationId xmlns:a16="http://schemas.microsoft.com/office/drawing/2014/main" id="{00000000-0008-0000-0400-00001E000000}"/>
            </a:ext>
          </a:extLst>
        </xdr:cNvPr>
        <xdr:cNvSpPr/>
      </xdr:nvSpPr>
      <xdr:spPr>
        <a:xfrm>
          <a:off x="4112792" y="8476246"/>
          <a:ext cx="1228725" cy="494799"/>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Supplemental Support Tab</a:t>
          </a:r>
        </a:p>
      </xdr:txBody>
    </xdr:sp>
    <xdr:clientData/>
  </xdr:twoCellAnchor>
  <xdr:twoCellAnchor>
    <xdr:from>
      <xdr:col>0</xdr:col>
      <xdr:colOff>82216</xdr:colOff>
      <xdr:row>26</xdr:row>
      <xdr:rowOff>156912</xdr:rowOff>
    </xdr:from>
    <xdr:to>
      <xdr:col>1</xdr:col>
      <xdr:colOff>1282366</xdr:colOff>
      <xdr:row>31</xdr:row>
      <xdr:rowOff>71187</xdr:rowOff>
    </xdr:to>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82216" y="7224462"/>
          <a:ext cx="1362075" cy="962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solidFill>
                <a:schemeClr val="bg1"/>
              </a:solidFill>
              <a:latin typeface="Arial" panose="020B0604020202020204" pitchFamily="34" charset="0"/>
              <a:cs typeface="Arial" panose="020B0604020202020204" pitchFamily="34" charset="0"/>
            </a:rPr>
            <a:t>Quick Links</a:t>
          </a:r>
        </a:p>
      </xdr:txBody>
    </xdr:sp>
    <xdr:clientData/>
  </xdr:twoCellAnchor>
  <xdr:twoCellAnchor>
    <xdr:from>
      <xdr:col>0</xdr:col>
      <xdr:colOff>158412</xdr:colOff>
      <xdr:row>31</xdr:row>
      <xdr:rowOff>97937</xdr:rowOff>
    </xdr:from>
    <xdr:to>
      <xdr:col>1</xdr:col>
      <xdr:colOff>1225212</xdr:colOff>
      <xdr:row>33</xdr:row>
      <xdr:rowOff>172633</xdr:rowOff>
    </xdr:to>
    <xdr:sp macro="" textlink="">
      <xdr:nvSpPr>
        <xdr:cNvPr id="32" name="Rectangle: Rounded Corners 31">
          <a:hlinkClick xmlns:r="http://schemas.openxmlformats.org/officeDocument/2006/relationships" r:id="rId10"/>
          <a:extLst>
            <a:ext uri="{FF2B5EF4-FFF2-40B4-BE49-F238E27FC236}">
              <a16:creationId xmlns:a16="http://schemas.microsoft.com/office/drawing/2014/main" id="{00000000-0008-0000-0400-000020000000}"/>
            </a:ext>
          </a:extLst>
        </xdr:cNvPr>
        <xdr:cNvSpPr/>
      </xdr:nvSpPr>
      <xdr:spPr>
        <a:xfrm>
          <a:off x="158412" y="8213237"/>
          <a:ext cx="1228725" cy="493796"/>
        </a:xfrm>
        <a:prstGeom prst="roundRect">
          <a:avLst/>
        </a:prstGeom>
        <a:solidFill>
          <a:srgbClr val="00607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Arial" panose="020B0604020202020204" pitchFamily="34" charset="0"/>
              <a:cs typeface="Arial" panose="020B0604020202020204" pitchFamily="34" charset="0"/>
            </a:rPr>
            <a:t>Video &amp; Written</a:t>
          </a:r>
          <a:r>
            <a:rPr lang="en-US" sz="1100" baseline="0">
              <a:latin typeface="Arial" panose="020B0604020202020204" pitchFamily="34" charset="0"/>
              <a:cs typeface="Arial" panose="020B0604020202020204" pitchFamily="34" charset="0"/>
            </a:rPr>
            <a:t> Guide</a:t>
          </a:r>
        </a:p>
      </xdr:txBody>
    </xdr:sp>
    <xdr:clientData/>
  </xdr:twoCellAnchor>
  <xdr:twoCellAnchor editAs="oneCell">
    <xdr:from>
      <xdr:col>1</xdr:col>
      <xdr:colOff>9525</xdr:colOff>
      <xdr:row>8</xdr:row>
      <xdr:rowOff>28575</xdr:rowOff>
    </xdr:from>
    <xdr:to>
      <xdr:col>1</xdr:col>
      <xdr:colOff>1381244</xdr:colOff>
      <xdr:row>9</xdr:row>
      <xdr:rowOff>90727</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450" y="2095500"/>
          <a:ext cx="1371719" cy="566977"/>
        </a:xfrm>
        <a:prstGeom prst="rect">
          <a:avLst/>
        </a:prstGeom>
      </xdr:spPr>
    </xdr:pic>
    <xdr:clientData/>
  </xdr:twoCellAnchor>
  <xdr:twoCellAnchor>
    <xdr:from>
      <xdr:col>1</xdr:col>
      <xdr:colOff>133350</xdr:colOff>
      <xdr:row>36</xdr:row>
      <xdr:rowOff>114300</xdr:rowOff>
    </xdr:from>
    <xdr:to>
      <xdr:col>3</xdr:col>
      <xdr:colOff>762000</xdr:colOff>
      <xdr:row>37</xdr:row>
      <xdr:rowOff>123825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295275" y="9277350"/>
          <a:ext cx="5124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i="1">
              <a:solidFill>
                <a:srgbClr val="1F497D"/>
              </a:solidFill>
              <a:latin typeface="Arial" panose="020B0604020202020204" pitchFamily="34" charset="0"/>
              <a:cs typeface="Arial" panose="020B0604020202020204" pitchFamily="34" charset="0"/>
            </a:rPr>
            <a:t>Clicking</a:t>
          </a:r>
          <a:r>
            <a:rPr lang="en-US" sz="900" i="1" baseline="0">
              <a:solidFill>
                <a:srgbClr val="1F497D"/>
              </a:solidFill>
              <a:latin typeface="Arial" panose="020B0604020202020204" pitchFamily="34" charset="0"/>
              <a:cs typeface="Arial" panose="020B0604020202020204" pitchFamily="34" charset="0"/>
            </a:rPr>
            <a:t> on the DHHS logo anywhere in this workbook will return you to this summary tab.</a:t>
          </a:r>
          <a:endParaRPr lang="en-US" sz="900" i="1">
            <a:solidFill>
              <a:srgbClr val="1F497D"/>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57151</xdr:colOff>
          <xdr:row>25</xdr:row>
          <xdr:rowOff>66674</xdr:rowOff>
        </xdr:from>
        <xdr:to>
          <xdr:col>17</xdr:col>
          <xdr:colOff>118230</xdr:colOff>
          <xdr:row>39</xdr:row>
          <xdr:rowOff>34087</xdr:rowOff>
        </xdr:to>
        <xdr:pic>
          <xdr:nvPicPr>
            <xdr:cNvPr id="10" name="Picture 9">
              <a:extLst>
                <a:ext uri="{FF2B5EF4-FFF2-40B4-BE49-F238E27FC236}">
                  <a16:creationId xmlns:a16="http://schemas.microsoft.com/office/drawing/2014/main" id="{00000000-0008-0000-0400-00000A000000}"/>
                </a:ext>
              </a:extLst>
            </xdr:cNvPr>
            <xdr:cNvPicPr>
              <a:picLocks noChangeAspect="1" noChangeArrowheads="1"/>
              <a:extLst>
                <a:ext uri="{84589F7E-364E-4C9E-8A38-B11213B215E9}">
                  <a14:cameraTool cellRange="'Hidden Tab'!$Z$65:$AM$79" spid="_x0000_s28504"/>
                </a:ext>
              </a:extLst>
            </xdr:cNvPicPr>
          </xdr:nvPicPr>
          <xdr:blipFill>
            <a:blip xmlns:r="http://schemas.openxmlformats.org/officeDocument/2006/relationships" r:embed="rId12"/>
            <a:srcRect/>
            <a:stretch>
              <a:fillRect/>
            </a:stretch>
          </xdr:blipFill>
          <xdr:spPr bwMode="auto">
            <a:xfrm>
              <a:off x="6543676" y="6924674"/>
              <a:ext cx="4038600" cy="29011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1187742</xdr:colOff>
          <xdr:row>25</xdr:row>
          <xdr:rowOff>50638</xdr:rowOff>
        </xdr:from>
        <xdr:to>
          <xdr:col>23</xdr:col>
          <xdr:colOff>243172</xdr:colOff>
          <xdr:row>39</xdr:row>
          <xdr:rowOff>118371</xdr:rowOff>
        </xdr:to>
        <xdr:pic>
          <xdr:nvPicPr>
            <xdr:cNvPr id="11" name="Picture 10" hidden="1">
              <a:extLst>
                <a:ext uri="{FF2B5EF4-FFF2-40B4-BE49-F238E27FC236}">
                  <a16:creationId xmlns:a16="http://schemas.microsoft.com/office/drawing/2014/main" id="{00000000-0008-0000-0400-00000B000000}"/>
                </a:ext>
              </a:extLst>
            </xdr:cNvPr>
            <xdr:cNvPicPr>
              <a:picLocks noChangeAspect="1" noChangeArrowheads="1"/>
              <a:extLst>
                <a:ext uri="{84589F7E-364E-4C9E-8A38-B11213B215E9}">
                  <a14:cameraTool cellRange="'Hidden Tab'!$X$41:$AN$55" spid="_x0000_s28505"/>
                </a:ext>
              </a:extLst>
            </xdr:cNvPicPr>
          </xdr:nvPicPr>
          <xdr:blipFill>
            <a:blip xmlns:r="http://schemas.openxmlformats.org/officeDocument/2006/relationships" r:embed="rId13"/>
            <a:srcRect/>
            <a:stretch>
              <a:fillRect/>
            </a:stretch>
          </xdr:blipFill>
          <xdr:spPr bwMode="auto">
            <a:xfrm>
              <a:off x="12068618" y="6764705"/>
              <a:ext cx="6208554" cy="3005666"/>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66675</xdr:colOff>
      <xdr:row>0</xdr:row>
      <xdr:rowOff>38100</xdr:rowOff>
    </xdr:from>
    <xdr:to>
      <xdr:col>1</xdr:col>
      <xdr:colOff>4010025</xdr:colOff>
      <xdr:row>3</xdr:row>
      <xdr:rowOff>85726</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7886700" y="38100"/>
          <a:ext cx="3943350" cy="561976"/>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Cells</a:t>
          </a:r>
          <a:r>
            <a:rPr lang="en-US" sz="800" baseline="0">
              <a:latin typeface="Arial" panose="020B0604020202020204" pitchFamily="34" charset="0"/>
              <a:cs typeface="Arial" panose="020B0604020202020204" pitchFamily="34" charset="0"/>
            </a:rPr>
            <a:t> highlighted the pale yellow color of this text box </a:t>
          </a:r>
          <a:r>
            <a:rPr lang="en-US" sz="800">
              <a:latin typeface="Arial" panose="020B0604020202020204" pitchFamily="34" charset="0"/>
              <a:cs typeface="Arial" panose="020B0604020202020204" pitchFamily="34" charset="0"/>
            </a:rPr>
            <a:t>may be edited. </a:t>
          </a:r>
          <a:r>
            <a:rPr lang="en-US" sz="800" baseline="0">
              <a:latin typeface="Arial" panose="020B0604020202020204" pitchFamily="34" charset="0"/>
              <a:cs typeface="Arial" panose="020B0604020202020204" pitchFamily="34" charset="0"/>
            </a:rPr>
            <a:t>[100 - Personnel Salary/Wage], [200 - Personnel Benefits], [300 - Travel], and [400 - Supplies] sections are calculated using the Personnel, Travel, and Supply calculators on tabs 16-18.</a:t>
          </a:r>
          <a:endParaRPr lang="en-US" sz="800">
            <a:latin typeface="Arial" panose="020B0604020202020204" pitchFamily="34" charset="0"/>
            <a:cs typeface="Arial" panose="020B0604020202020204" pitchFamily="34" charset="0"/>
          </a:endParaRPr>
        </a:p>
      </xdr:txBody>
    </xdr:sp>
    <xdr:clientData/>
  </xdr:twoCellAnchor>
  <xdr:twoCellAnchor editAs="oneCell">
    <xdr:from>
      <xdr:col>2</xdr:col>
      <xdr:colOff>47626</xdr:colOff>
      <xdr:row>1</xdr:row>
      <xdr:rowOff>1</xdr:rowOff>
    </xdr:from>
    <xdr:to>
      <xdr:col>2</xdr:col>
      <xdr:colOff>1361152</xdr:colOff>
      <xdr:row>3</xdr:row>
      <xdr:rowOff>190500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82476" y="161926"/>
          <a:ext cx="1313526" cy="542924"/>
        </a:xfrm>
        <a:prstGeom prst="rect">
          <a:avLst/>
        </a:prstGeom>
      </xdr:spPr>
    </xdr:pic>
    <xdr:clientData/>
  </xdr:twoCellAnchor>
  <xdr:twoCellAnchor>
    <xdr:from>
      <xdr:col>3</xdr:col>
      <xdr:colOff>157370</xdr:colOff>
      <xdr:row>0</xdr:row>
      <xdr:rowOff>66260</xdr:rowOff>
    </xdr:from>
    <xdr:to>
      <xdr:col>7</xdr:col>
      <xdr:colOff>721416</xdr:colOff>
      <xdr:row>3</xdr:row>
      <xdr:rowOff>113886</xdr:rowOff>
    </xdr:to>
    <xdr:sp macro="" textlink="">
      <xdr:nvSpPr>
        <xdr:cNvPr id="4" name="TextBox 3">
          <a:extLst>
            <a:ext uri="{FF2B5EF4-FFF2-40B4-BE49-F238E27FC236}">
              <a16:creationId xmlns:a16="http://schemas.microsoft.com/office/drawing/2014/main" id="{D5C10A95-AE08-4089-94C6-C9DB0A7640FE}"/>
            </a:ext>
          </a:extLst>
        </xdr:cNvPr>
        <xdr:cNvSpPr txBox="1"/>
      </xdr:nvSpPr>
      <xdr:spPr>
        <a:xfrm>
          <a:off x="13773979" y="66260"/>
          <a:ext cx="3943350" cy="569430"/>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after developing the headline budget in columns A-C, using</a:t>
          </a:r>
          <a:r>
            <a:rPr lang="en-US" sz="800" baseline="0">
              <a:latin typeface="Arial" panose="020B0604020202020204" pitchFamily="34" charset="0"/>
              <a:cs typeface="Arial" panose="020B0604020202020204" pitchFamily="34" charset="0"/>
            </a:rPr>
            <a:t> the standard instructions for this template</a:t>
          </a:r>
          <a:r>
            <a:rPr lang="en-US" sz="800">
              <a:latin typeface="Arial" panose="020B0604020202020204" pitchFamily="34" charset="0"/>
              <a:cs typeface="Arial" panose="020B0604020202020204" pitchFamily="34" charset="0"/>
            </a:rPr>
            <a:t>. Column T performs</a:t>
          </a:r>
          <a:r>
            <a:rPr lang="en-US" sz="800" baseline="0">
              <a:latin typeface="Arial" panose="020B0604020202020204" pitchFamily="34" charset="0"/>
              <a:cs typeface="Arial" panose="020B0604020202020204" pitchFamily="34" charset="0"/>
            </a:rPr>
            <a:t> a value check to ensure that the funding stream total matches the budget total.</a:t>
          </a:r>
          <a:endParaRPr lang="en-US" sz="8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47625</xdr:colOff>
      <xdr:row>0</xdr:row>
      <xdr:rowOff>19050</xdr:rowOff>
    </xdr:from>
    <xdr:to>
      <xdr:col>2</xdr:col>
      <xdr:colOff>1315065</xdr:colOff>
      <xdr:row>2</xdr:row>
      <xdr:rowOff>9525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8150" y="19050"/>
          <a:ext cx="1267440" cy="523875"/>
        </a:xfrm>
        <a:prstGeom prst="rect">
          <a:avLst/>
        </a:prstGeom>
      </xdr:spPr>
    </xdr:pic>
    <xdr:clientData/>
  </xdr:twoCellAnchor>
  <xdr:twoCellAnchor>
    <xdr:from>
      <xdr:col>1</xdr:col>
      <xdr:colOff>3314700</xdr:colOff>
      <xdr:row>15</xdr:row>
      <xdr:rowOff>57151</xdr:rowOff>
    </xdr:from>
    <xdr:to>
      <xdr:col>10</xdr:col>
      <xdr:colOff>609600</xdr:colOff>
      <xdr:row>23</xdr:row>
      <xdr:rowOff>152401</xdr:rowOff>
    </xdr:to>
    <xdr:sp macro="" textlink="">
      <xdr:nvSpPr>
        <xdr:cNvPr id="3" name="TextBox 2">
          <a:extLst>
            <a:ext uri="{FF2B5EF4-FFF2-40B4-BE49-F238E27FC236}">
              <a16:creationId xmlns:a16="http://schemas.microsoft.com/office/drawing/2014/main" id="{BA671BBF-463D-5BD7-0C5C-10EADACCA09D}"/>
            </a:ext>
          </a:extLst>
        </xdr:cNvPr>
        <xdr:cNvSpPr txBox="1"/>
      </xdr:nvSpPr>
      <xdr:spPr>
        <a:xfrm>
          <a:off x="3467100" y="2838451"/>
          <a:ext cx="11220450" cy="139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latin typeface="Arial" panose="020B0604020202020204" pitchFamily="34" charset="0"/>
              <a:cs typeface="Arial" panose="020B0604020202020204" pitchFamily="34" charset="0"/>
            </a:rPr>
            <a:t>The budget revision tab cannot be used with the modified multi-stream</a:t>
          </a:r>
          <a:r>
            <a:rPr lang="en-US" sz="2400" baseline="0">
              <a:latin typeface="Arial" panose="020B0604020202020204" pitchFamily="34" charset="0"/>
              <a:cs typeface="Arial" panose="020B0604020202020204" pitchFamily="34" charset="0"/>
            </a:rPr>
            <a:t> workbook. A new workbook or an overwrite to the existing workbook will be required for revisions.</a:t>
          </a:r>
          <a:endParaRPr lang="en-US" sz="24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0</xdr:colOff>
      <xdr:row>0</xdr:row>
      <xdr:rowOff>19050</xdr:rowOff>
    </xdr:from>
    <xdr:to>
      <xdr:col>12</xdr:col>
      <xdr:colOff>1371719</xdr:colOff>
      <xdr:row>2</xdr:row>
      <xdr:rowOff>128827</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19050"/>
          <a:ext cx="1371719" cy="566977"/>
        </a:xfrm>
        <a:prstGeom prst="rect">
          <a:avLst/>
        </a:prstGeom>
      </xdr:spPr>
    </xdr:pic>
    <xdr:clientData/>
  </xdr:twoCellAnchor>
  <xdr:twoCellAnchor>
    <xdr:from>
      <xdr:col>1</xdr:col>
      <xdr:colOff>19050</xdr:colOff>
      <xdr:row>136</xdr:row>
      <xdr:rowOff>9525</xdr:rowOff>
    </xdr:from>
    <xdr:to>
      <xdr:col>12</xdr:col>
      <xdr:colOff>1343025</xdr:colOff>
      <xdr:row>138</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71450" y="22574250"/>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15</xdr:col>
      <xdr:colOff>30480</xdr:colOff>
      <xdr:row>8</xdr:row>
      <xdr:rowOff>160020</xdr:rowOff>
    </xdr:from>
    <xdr:to>
      <xdr:col>21</xdr:col>
      <xdr:colOff>144780</xdr:colOff>
      <xdr:row>13</xdr:row>
      <xdr:rowOff>122133</xdr:rowOff>
    </xdr:to>
    <xdr:sp macro="" textlink="">
      <xdr:nvSpPr>
        <xdr:cNvPr id="3" name="TextBox 2">
          <a:extLst>
            <a:ext uri="{FF2B5EF4-FFF2-40B4-BE49-F238E27FC236}">
              <a16:creationId xmlns:a16="http://schemas.microsoft.com/office/drawing/2014/main" id="{24B55D4A-FAF3-4648-B6B7-D51C241EAA1D}"/>
            </a:ext>
          </a:extLst>
        </xdr:cNvPr>
        <xdr:cNvSpPr txBox="1"/>
      </xdr:nvSpPr>
      <xdr:spPr>
        <a:xfrm>
          <a:off x="11666220" y="1615440"/>
          <a:ext cx="5372100" cy="85365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0</xdr:row>
      <xdr:rowOff>28575</xdr:rowOff>
    </xdr:from>
    <xdr:to>
      <xdr:col>12</xdr:col>
      <xdr:colOff>1371719</xdr:colOff>
      <xdr:row>2</xdr:row>
      <xdr:rowOff>138352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0" y="28575"/>
          <a:ext cx="1371719" cy="566977"/>
        </a:xfrm>
        <a:prstGeom prst="rect">
          <a:avLst/>
        </a:prstGeom>
      </xdr:spPr>
    </xdr:pic>
    <xdr:clientData/>
  </xdr:twoCellAnchor>
  <xdr:twoCellAnchor>
    <xdr:from>
      <xdr:col>0</xdr:col>
      <xdr:colOff>114300</xdr:colOff>
      <xdr:row>136</xdr:row>
      <xdr:rowOff>9525</xdr:rowOff>
    </xdr:from>
    <xdr:to>
      <xdr:col>12</xdr:col>
      <xdr:colOff>1285875</xdr:colOff>
      <xdr:row>138</xdr:row>
      <xdr:rowOff>28575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14300" y="21440775"/>
          <a:ext cx="108870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750" b="1" i="1" baseline="0">
              <a:solidFill>
                <a:schemeClr val="dk1"/>
              </a:solidFill>
              <a:effectLst/>
              <a:latin typeface="Arial" panose="020B0604020202020204" pitchFamily="34" charset="0"/>
              <a:ea typeface="+mn-ea"/>
              <a:cs typeface="Arial" panose="020B0604020202020204" pitchFamily="34" charset="0"/>
            </a:rPr>
            <a:t>By signing this report, I certify to the best of my knowledge and belief that the information provided herein is true, complete, and accurate. I am aware that the provision of false, fictitious, or fraudulent information, or the omission of any material fact, may subject me to criminal, civil, or administrative consequences including, but not limited to violations of U.S. Code Title 18, Sections 2, 1001, 1343 and Title 31, Sections 3729-3730 and 3801-3812.</a:t>
          </a:r>
          <a:endParaRPr lang="en-US" sz="750">
            <a:effectLst/>
            <a:latin typeface="Arial" panose="020B0604020202020204" pitchFamily="34" charset="0"/>
            <a:cs typeface="Arial" panose="020B0604020202020204" pitchFamily="34" charset="0"/>
          </a:endParaRPr>
        </a:p>
      </xdr:txBody>
    </xdr:sp>
    <xdr:clientData/>
  </xdr:twoCellAnchor>
  <xdr:twoCellAnchor>
    <xdr:from>
      <xdr:col>13</xdr:col>
      <xdr:colOff>266700</xdr:colOff>
      <xdr:row>8</xdr:row>
      <xdr:rowOff>167640</xdr:rowOff>
    </xdr:from>
    <xdr:to>
      <xdr:col>21</xdr:col>
      <xdr:colOff>106680</xdr:colOff>
      <xdr:row>13</xdr:row>
      <xdr:rowOff>119593</xdr:rowOff>
    </xdr:to>
    <xdr:sp macro="" textlink="">
      <xdr:nvSpPr>
        <xdr:cNvPr id="5" name="TextBox 4">
          <a:extLst>
            <a:ext uri="{FF2B5EF4-FFF2-40B4-BE49-F238E27FC236}">
              <a16:creationId xmlns:a16="http://schemas.microsoft.com/office/drawing/2014/main" id="{D4019DB7-9E07-479F-B1C1-D61BD3B0E07A}"/>
            </a:ext>
          </a:extLst>
        </xdr:cNvPr>
        <xdr:cNvSpPr txBox="1"/>
      </xdr:nvSpPr>
      <xdr:spPr>
        <a:xfrm>
          <a:off x="11650980" y="1615440"/>
          <a:ext cx="5372100" cy="851113"/>
        </a:xfrm>
        <a:prstGeom prst="rect">
          <a:avLst/>
        </a:prstGeom>
        <a:solidFill>
          <a:srgbClr val="FEFEEA"/>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Complete the </a:t>
          </a:r>
          <a:r>
            <a:rPr lang="en-US" sz="800" i="1">
              <a:latin typeface="Arial" panose="020B0604020202020204" pitchFamily="34" charset="0"/>
              <a:cs typeface="Arial" panose="020B0604020202020204" pitchFamily="34" charset="0"/>
            </a:rPr>
            <a:t>Use</a:t>
          </a:r>
          <a:r>
            <a:rPr lang="en-US" sz="800" i="1" baseline="0">
              <a:latin typeface="Arial" panose="020B0604020202020204" pitchFamily="34" charset="0"/>
              <a:cs typeface="Arial" panose="020B0604020202020204" pitchFamily="34" charset="0"/>
            </a:rPr>
            <a:t> of Funds</a:t>
          </a:r>
          <a:r>
            <a:rPr lang="en-US" sz="800">
              <a:latin typeface="Arial" panose="020B0604020202020204" pitchFamily="34" charset="0"/>
              <a:cs typeface="Arial" panose="020B0604020202020204" pitchFamily="34" charset="0"/>
            </a:rPr>
            <a:t> breakout for each line item. This will auto-calculate your expense</a:t>
          </a:r>
          <a:r>
            <a:rPr lang="en-US" sz="800" baseline="0">
              <a:latin typeface="Arial" panose="020B0604020202020204" pitchFamily="34" charset="0"/>
              <a:cs typeface="Arial" panose="020B0604020202020204" pitchFamily="34" charset="0"/>
            </a:rPr>
            <a:t> for that line item for the period. Example: $1000 in cell P18 will populate $1000 in personnel costs for the line 18 and associate those costs with </a:t>
          </a:r>
          <a:r>
            <a:rPr lang="en-US" sz="800" i="1" baseline="0">
              <a:latin typeface="Arial" panose="020B0604020202020204" pitchFamily="34" charset="0"/>
              <a:cs typeface="Arial" panose="020B0604020202020204" pitchFamily="34" charset="0"/>
            </a:rPr>
            <a:t>Use of Funds A: Prevention and Chronic Disease. </a:t>
          </a:r>
          <a:r>
            <a:rPr lang="en-US" sz="800" i="0" baseline="0">
              <a:latin typeface="Arial" panose="020B0604020202020204" pitchFamily="34" charset="0"/>
              <a:cs typeface="Arial" panose="020B0604020202020204" pitchFamily="34" charset="0"/>
            </a:rPr>
            <a:t>Remember to include Administrative and EMR costs, as well. These are a subset of </a:t>
          </a:r>
          <a:r>
            <a:rPr lang="en-US" sz="800" i="1" baseline="0">
              <a:latin typeface="Arial" panose="020B0604020202020204" pitchFamily="34" charset="0"/>
              <a:cs typeface="Arial" panose="020B0604020202020204" pitchFamily="34" charset="0"/>
            </a:rPr>
            <a:t>Use of Funds</a:t>
          </a:r>
          <a:r>
            <a:rPr lang="en-US" sz="800" i="0" baseline="0">
              <a:latin typeface="Arial" panose="020B0604020202020204" pitchFamily="34" charset="0"/>
              <a:cs typeface="Arial" panose="020B0604020202020204" pitchFamily="34" charset="0"/>
            </a:rPr>
            <a:t> and are totaled separately. The $1000 under Use of Funds A in the example may also include some portion that counts toward the administrative cost cap. Reference the Use of Funds and cost cap guide or reach out to your DHHS POC with any questions.</a:t>
          </a:r>
          <a:endParaRPr lang="en-US" sz="800" i="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1\home3\Documents%20and%20Settings\lvoegel\Local%20Settings\Temporary%20Internet%20Files\OLK6E\Expenditure%20Report%20spreadshee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 Qtr"/>
      <sheetName val="2nd Qtr"/>
      <sheetName val="3rd Qtr"/>
      <sheetName val="4th Qtr"/>
      <sheetName val="Variable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image" Target="../media/image14.emf"/><Relationship Id="rId4" Type="http://schemas.openxmlformats.org/officeDocument/2006/relationships/package" Target="../embeddings/Microsoft_Word_Document.docx"/></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06681-92B9-4B11-A4A0-8C0AE582731D}">
  <sheetPr codeName="Sheet10"/>
  <dimension ref="B3:AM78"/>
  <sheetViews>
    <sheetView showGridLines="0" topLeftCell="Q56" zoomScale="82" workbookViewId="0">
      <selection activeCell="AI90" sqref="AI90"/>
    </sheetView>
  </sheetViews>
  <sheetFormatPr defaultColWidth="9.08984375" defaultRowHeight="12.5" x14ac:dyDescent="0.25"/>
  <cols>
    <col min="1" max="1" width="9.08984375" style="704"/>
    <col min="2" max="2" width="31.453125" style="704" bestFit="1" customWidth="1"/>
    <col min="3" max="3" width="14" style="704" bestFit="1" customWidth="1"/>
    <col min="4" max="4" width="12.36328125" style="704" bestFit="1" customWidth="1"/>
    <col min="5" max="14" width="9.36328125" style="704" bestFit="1" customWidth="1"/>
    <col min="15" max="15" width="12.36328125" style="704" bestFit="1" customWidth="1"/>
    <col min="16" max="16" width="9.08984375" style="704"/>
    <col min="17" max="17" width="12.36328125" style="704" bestFit="1" customWidth="1"/>
    <col min="18" max="23" width="9.08984375" style="704"/>
    <col min="24" max="24" width="12.08984375" style="704" customWidth="1"/>
    <col min="25" max="25" width="9.08984375" style="704"/>
    <col min="26" max="26" width="9.36328125" style="704" customWidth="1"/>
    <col min="27" max="27" width="10" style="704" customWidth="1"/>
    <col min="28" max="39" width="3" style="704" customWidth="1"/>
    <col min="40" max="16384" width="9.08984375" style="704"/>
  </cols>
  <sheetData>
    <row r="3" spans="2:17" x14ac:dyDescent="0.25">
      <c r="B3" s="704" t="str">
        <f>C3</f>
        <v>Organization Name</v>
      </c>
      <c r="C3" s="704" t="str" cm="1">
        <f t="array" ref="C3:E3">'4-EXPENSE 1st Period'!B4:D4</f>
        <v>Organization Name</v>
      </c>
      <c r="D3" s="704">
        <v>0</v>
      </c>
      <c r="E3" s="704">
        <v>0</v>
      </c>
    </row>
    <row r="4" spans="2:17" x14ac:dyDescent="0.25">
      <c r="B4" s="704">
        <f t="shared" ref="B4:B9" si="0">C4</f>
        <v>0</v>
      </c>
      <c r="C4" s="704" cm="1">
        <f t="array" ref="C4:E4">'4-EXPENSE 1st Period'!B6:D6</f>
        <v>0</v>
      </c>
      <c r="D4" s="704">
        <v>0</v>
      </c>
      <c r="E4" s="704">
        <v>0</v>
      </c>
    </row>
    <row r="5" spans="2:17" x14ac:dyDescent="0.25">
      <c r="B5" s="704">
        <f t="shared" si="0"/>
        <v>0</v>
      </c>
      <c r="C5" s="704" cm="1">
        <f t="array" ref="C5:E5">'4-EXPENSE 1st Period'!B8:D8</f>
        <v>0</v>
      </c>
      <c r="D5" s="704">
        <v>0</v>
      </c>
      <c r="E5" s="704">
        <v>0</v>
      </c>
    </row>
    <row r="6" spans="2:17" x14ac:dyDescent="0.25">
      <c r="B6" s="727">
        <f t="shared" si="0"/>
        <v>0</v>
      </c>
      <c r="C6" s="727" cm="1">
        <f t="array" ref="C6:E6">'4-EXPENSE 1st Period'!F4:H4</f>
        <v>0</v>
      </c>
      <c r="D6" s="704">
        <v>0</v>
      </c>
      <c r="E6" s="704">
        <v>0</v>
      </c>
    </row>
    <row r="7" spans="2:17" x14ac:dyDescent="0.25">
      <c r="B7" s="704">
        <f t="shared" si="0"/>
        <v>0</v>
      </c>
      <c r="C7" s="704" cm="1">
        <f t="array" ref="C7:F7">'4-EXPENSE 1st Period'!J4:M4</f>
        <v>0</v>
      </c>
      <c r="D7" s="704">
        <v>0</v>
      </c>
      <c r="E7" s="704">
        <v>0</v>
      </c>
      <c r="F7" s="704">
        <v>0</v>
      </c>
    </row>
    <row r="8" spans="2:17" x14ac:dyDescent="0.25">
      <c r="B8" s="727" t="str">
        <f>IF(C8=0,"",CONCATENATE(C8,"-Y3"))</f>
        <v/>
      </c>
      <c r="C8" s="727" cm="1">
        <f t="array" ref="C8:D8">'4-EXPENSE 1st Period'!F6:G6</f>
        <v>0</v>
      </c>
      <c r="D8" s="704">
        <v>0</v>
      </c>
    </row>
    <row r="9" spans="2:17" x14ac:dyDescent="0.25">
      <c r="B9" s="704" t="str">
        <f t="shared" si="0"/>
        <v>Project Name</v>
      </c>
      <c r="C9" s="704" t="str" cm="1">
        <f t="array" ref="C9:J9">'4-EXPENSE 1st Period'!F8:M8</f>
        <v>Project Name</v>
      </c>
      <c r="D9" s="704">
        <v>0</v>
      </c>
      <c r="E9" s="704">
        <v>0</v>
      </c>
      <c r="F9" s="704">
        <v>0</v>
      </c>
      <c r="G9" s="704">
        <v>0</v>
      </c>
      <c r="H9" s="704">
        <v>0</v>
      </c>
      <c r="I9" s="704">
        <v>0</v>
      </c>
      <c r="J9" s="704">
        <v>0</v>
      </c>
    </row>
    <row r="11" spans="2:17" x14ac:dyDescent="0.25">
      <c r="B11" s="728" t="s">
        <v>221</v>
      </c>
    </row>
    <row r="12" spans="2:17" x14ac:dyDescent="0.25">
      <c r="B12" s="729" t="s">
        <v>222</v>
      </c>
    </row>
    <row r="13" spans="2:17" x14ac:dyDescent="0.25">
      <c r="C13" s="704" t="s">
        <v>310</v>
      </c>
      <c r="D13" s="725" t="b">
        <v>1</v>
      </c>
    </row>
    <row r="15" spans="2:17" x14ac:dyDescent="0.25">
      <c r="B15" s="704" t="str">
        <f>'1-Status Summary'!B11</f>
        <v>Budget Category</v>
      </c>
      <c r="C15" s="704" t="str">
        <f>'1-Status Summary'!C11</f>
        <v>Category Total</v>
      </c>
      <c r="D15" s="704" t="str">
        <f>'1-Status Summary'!D11</f>
        <v>Period 1</v>
      </c>
      <c r="E15" s="704" t="str">
        <f>'1-Status Summary'!E11</f>
        <v>Period 2</v>
      </c>
      <c r="F15" s="704" t="str">
        <f>'1-Status Summary'!F11</f>
        <v>Period 3</v>
      </c>
      <c r="G15" s="704" t="str">
        <f>'1-Status Summary'!G11</f>
        <v>Period 4</v>
      </c>
      <c r="H15" s="704" t="str">
        <f>'1-Status Summary'!H11</f>
        <v>Period 5</v>
      </c>
      <c r="I15" s="704" t="str">
        <f>'1-Status Summary'!I11</f>
        <v>Period 6</v>
      </c>
      <c r="J15" s="704" t="str">
        <f>'1-Status Summary'!J11</f>
        <v>Period 7</v>
      </c>
      <c r="K15" s="704" t="str">
        <f>'1-Status Summary'!K11</f>
        <v>Period 8</v>
      </c>
      <c r="L15" s="704" t="str">
        <f>'1-Status Summary'!L11</f>
        <v>Period 9</v>
      </c>
      <c r="M15" s="704" t="str">
        <f>'1-Status Summary'!M11</f>
        <v>Period 10</v>
      </c>
      <c r="N15" s="704" t="str">
        <f>'1-Status Summary'!N11</f>
        <v>Period 11</v>
      </c>
      <c r="O15" s="704" t="str">
        <f>'1-Status Summary'!O11</f>
        <v>Period 12</v>
      </c>
      <c r="P15" s="704" t="str">
        <f>'1-Status Summary'!P11</f>
        <v>Percent Expended</v>
      </c>
      <c r="Q15" s="704" t="str">
        <f>'1-Status Summary'!Q11</f>
        <v>Funding Remaining</v>
      </c>
    </row>
    <row r="16" spans="2:17" x14ac:dyDescent="0.25">
      <c r="B16" s="704" t="str">
        <f>'1-Status Summary'!B12</f>
        <v>100 - PERSONNEL - Salary / Wage</v>
      </c>
      <c r="C16" s="730">
        <f>'1-Status Summary'!C12</f>
        <v>0</v>
      </c>
      <c r="D16" s="730">
        <f>'1-Status Summary'!D12</f>
        <v>0</v>
      </c>
      <c r="E16" s="730">
        <f>'1-Status Summary'!E12</f>
        <v>0</v>
      </c>
      <c r="F16" s="730">
        <f>'1-Status Summary'!F12</f>
        <v>0</v>
      </c>
      <c r="G16" s="730">
        <f>'1-Status Summary'!G12</f>
        <v>0</v>
      </c>
      <c r="H16" s="730">
        <f>'1-Status Summary'!H12</f>
        <v>0</v>
      </c>
      <c r="I16" s="730">
        <f>'1-Status Summary'!I12</f>
        <v>0</v>
      </c>
      <c r="J16" s="730">
        <f>'1-Status Summary'!J12</f>
        <v>0</v>
      </c>
      <c r="K16" s="730">
        <f>'1-Status Summary'!K12</f>
        <v>0</v>
      </c>
      <c r="L16" s="730">
        <f>'1-Status Summary'!L12</f>
        <v>0</v>
      </c>
      <c r="M16" s="730">
        <f>'1-Status Summary'!M12</f>
        <v>0</v>
      </c>
      <c r="N16" s="730">
        <f>'1-Status Summary'!N12</f>
        <v>0</v>
      </c>
      <c r="O16" s="730">
        <f>'1-Status Summary'!O12</f>
        <v>0</v>
      </c>
      <c r="P16" s="731" t="str">
        <f>'1-Status Summary'!P12</f>
        <v/>
      </c>
      <c r="Q16" s="730">
        <f>'1-Status Summary'!Q12</f>
        <v>0</v>
      </c>
    </row>
    <row r="17" spans="2:17" x14ac:dyDescent="0.25">
      <c r="B17" s="704" t="str">
        <f>'1-Status Summary'!B13</f>
        <v>200 - PERSONNEL - Benefits</v>
      </c>
      <c r="C17" s="730">
        <f>'1-Status Summary'!C13</f>
        <v>0</v>
      </c>
      <c r="D17" s="730">
        <f>'1-Status Summary'!D13</f>
        <v>0</v>
      </c>
      <c r="E17" s="730">
        <f>'1-Status Summary'!E13</f>
        <v>0</v>
      </c>
      <c r="F17" s="730">
        <f>'1-Status Summary'!F13</f>
        <v>0</v>
      </c>
      <c r="G17" s="730">
        <f>'1-Status Summary'!G13</f>
        <v>0</v>
      </c>
      <c r="H17" s="730">
        <f>'1-Status Summary'!H13</f>
        <v>0</v>
      </c>
      <c r="I17" s="730">
        <f>'1-Status Summary'!I13</f>
        <v>0</v>
      </c>
      <c r="J17" s="730">
        <f>'1-Status Summary'!J13</f>
        <v>0</v>
      </c>
      <c r="K17" s="730">
        <f>'1-Status Summary'!K13</f>
        <v>0</v>
      </c>
      <c r="L17" s="730">
        <f>'1-Status Summary'!L13</f>
        <v>0</v>
      </c>
      <c r="M17" s="730">
        <f>'1-Status Summary'!M13</f>
        <v>0</v>
      </c>
      <c r="N17" s="730">
        <f>'1-Status Summary'!N13</f>
        <v>0</v>
      </c>
      <c r="O17" s="730">
        <f>'1-Status Summary'!O13</f>
        <v>0</v>
      </c>
      <c r="P17" s="731" t="str">
        <f>'1-Status Summary'!P13</f>
        <v/>
      </c>
      <c r="Q17" s="730">
        <f>'1-Status Summary'!Q13</f>
        <v>0</v>
      </c>
    </row>
    <row r="18" spans="2:17" x14ac:dyDescent="0.25">
      <c r="B18" s="704" t="str">
        <f>'1-Status Summary'!B14</f>
        <v>300 - TRAVEL</v>
      </c>
      <c r="C18" s="730">
        <f>'1-Status Summary'!C14</f>
        <v>0</v>
      </c>
      <c r="D18" s="730">
        <f>'1-Status Summary'!D14</f>
        <v>0</v>
      </c>
      <c r="E18" s="730">
        <f>'1-Status Summary'!E14</f>
        <v>0</v>
      </c>
      <c r="F18" s="730">
        <f>'1-Status Summary'!F14</f>
        <v>0</v>
      </c>
      <c r="G18" s="730">
        <f>'1-Status Summary'!G14</f>
        <v>0</v>
      </c>
      <c r="H18" s="730">
        <f>'1-Status Summary'!H14</f>
        <v>0</v>
      </c>
      <c r="I18" s="730">
        <f>'1-Status Summary'!I14</f>
        <v>0</v>
      </c>
      <c r="J18" s="730">
        <f>'1-Status Summary'!J14</f>
        <v>0</v>
      </c>
      <c r="K18" s="730">
        <f>'1-Status Summary'!K14</f>
        <v>0</v>
      </c>
      <c r="L18" s="730">
        <f>'1-Status Summary'!L14</f>
        <v>0</v>
      </c>
      <c r="M18" s="730">
        <f>'1-Status Summary'!M14</f>
        <v>0</v>
      </c>
      <c r="N18" s="730">
        <f>'1-Status Summary'!N14</f>
        <v>0</v>
      </c>
      <c r="O18" s="730">
        <f>'1-Status Summary'!O14</f>
        <v>0</v>
      </c>
      <c r="P18" s="731" t="str">
        <f>'1-Status Summary'!P14</f>
        <v/>
      </c>
      <c r="Q18" s="730">
        <f>'1-Status Summary'!Q14</f>
        <v>0</v>
      </c>
    </row>
    <row r="19" spans="2:17" x14ac:dyDescent="0.25">
      <c r="B19" s="704" t="str">
        <f>'1-Status Summary'!B15</f>
        <v>400 - SUPPLIES</v>
      </c>
      <c r="C19" s="730">
        <f>'1-Status Summary'!C15</f>
        <v>0</v>
      </c>
      <c r="D19" s="730">
        <f>'1-Status Summary'!D15</f>
        <v>0</v>
      </c>
      <c r="E19" s="730">
        <f>'1-Status Summary'!E15</f>
        <v>0</v>
      </c>
      <c r="F19" s="730">
        <f>'1-Status Summary'!F15</f>
        <v>0</v>
      </c>
      <c r="G19" s="730">
        <f>'1-Status Summary'!G15</f>
        <v>0</v>
      </c>
      <c r="H19" s="730">
        <f>'1-Status Summary'!H15</f>
        <v>0</v>
      </c>
      <c r="I19" s="730">
        <f>'1-Status Summary'!I15</f>
        <v>0</v>
      </c>
      <c r="J19" s="730">
        <f>'1-Status Summary'!J15</f>
        <v>0</v>
      </c>
      <c r="K19" s="730">
        <f>'1-Status Summary'!K15</f>
        <v>0</v>
      </c>
      <c r="L19" s="730">
        <f>'1-Status Summary'!L15</f>
        <v>0</v>
      </c>
      <c r="M19" s="730">
        <f>'1-Status Summary'!M15</f>
        <v>0</v>
      </c>
      <c r="N19" s="730">
        <f>'1-Status Summary'!N15</f>
        <v>0</v>
      </c>
      <c r="O19" s="730">
        <f>'1-Status Summary'!O15</f>
        <v>0</v>
      </c>
      <c r="P19" s="731" t="str">
        <f>'1-Status Summary'!P15</f>
        <v/>
      </c>
      <c r="Q19" s="730">
        <f>'1-Status Summary'!Q15</f>
        <v>0</v>
      </c>
    </row>
    <row r="20" spans="2:17" x14ac:dyDescent="0.25">
      <c r="B20" s="704" t="str">
        <f>'1-Status Summary'!B16</f>
        <v>500 - EQUIPMENT</v>
      </c>
      <c r="C20" s="730">
        <f>'1-Status Summary'!C16</f>
        <v>0</v>
      </c>
      <c r="D20" s="730">
        <f>'1-Status Summary'!D16</f>
        <v>0</v>
      </c>
      <c r="E20" s="730">
        <f>'1-Status Summary'!E16</f>
        <v>0</v>
      </c>
      <c r="F20" s="730">
        <f>'1-Status Summary'!F16</f>
        <v>0</v>
      </c>
      <c r="G20" s="730">
        <f>'1-Status Summary'!G16</f>
        <v>0</v>
      </c>
      <c r="H20" s="730">
        <f>'1-Status Summary'!H16</f>
        <v>0</v>
      </c>
      <c r="I20" s="730">
        <f>'1-Status Summary'!I16</f>
        <v>0</v>
      </c>
      <c r="J20" s="730">
        <f>'1-Status Summary'!J16</f>
        <v>0</v>
      </c>
      <c r="K20" s="730">
        <f>'1-Status Summary'!K16</f>
        <v>0</v>
      </c>
      <c r="L20" s="730">
        <f>'1-Status Summary'!L16</f>
        <v>0</v>
      </c>
      <c r="M20" s="730">
        <f>'1-Status Summary'!M16</f>
        <v>0</v>
      </c>
      <c r="N20" s="730">
        <f>'1-Status Summary'!N16</f>
        <v>0</v>
      </c>
      <c r="O20" s="730">
        <f>'1-Status Summary'!O16</f>
        <v>0</v>
      </c>
      <c r="P20" s="731" t="str">
        <f>'1-Status Summary'!P16</f>
        <v/>
      </c>
      <c r="Q20" s="730">
        <f>'1-Status Summary'!Q16</f>
        <v>0</v>
      </c>
    </row>
    <row r="21" spans="2:17" x14ac:dyDescent="0.25">
      <c r="B21" s="704" t="str">
        <f>'1-Status Summary'!B17</f>
        <v>600 - CONTRACTUAL</v>
      </c>
      <c r="C21" s="730">
        <f>'1-Status Summary'!C17</f>
        <v>0</v>
      </c>
      <c r="D21" s="730">
        <f>'1-Status Summary'!D17</f>
        <v>0</v>
      </c>
      <c r="E21" s="730">
        <f>'1-Status Summary'!E17</f>
        <v>0</v>
      </c>
      <c r="F21" s="730">
        <f>'1-Status Summary'!F17</f>
        <v>0</v>
      </c>
      <c r="G21" s="730">
        <f>'1-Status Summary'!G17</f>
        <v>0</v>
      </c>
      <c r="H21" s="730">
        <f>'1-Status Summary'!H17</f>
        <v>0</v>
      </c>
      <c r="I21" s="730">
        <f>'1-Status Summary'!I17</f>
        <v>0</v>
      </c>
      <c r="J21" s="730">
        <f>'1-Status Summary'!J17</f>
        <v>0</v>
      </c>
      <c r="K21" s="730">
        <f>'1-Status Summary'!K17</f>
        <v>0</v>
      </c>
      <c r="L21" s="730">
        <f>'1-Status Summary'!L17</f>
        <v>0</v>
      </c>
      <c r="M21" s="730">
        <f>'1-Status Summary'!M17</f>
        <v>0</v>
      </c>
      <c r="N21" s="730">
        <f>'1-Status Summary'!N17</f>
        <v>0</v>
      </c>
      <c r="O21" s="730">
        <f>'1-Status Summary'!O17</f>
        <v>0</v>
      </c>
      <c r="P21" s="731" t="str">
        <f>'1-Status Summary'!P17</f>
        <v/>
      </c>
      <c r="Q21" s="730">
        <f>'1-Status Summary'!Q17</f>
        <v>0</v>
      </c>
    </row>
    <row r="22" spans="2:17" x14ac:dyDescent="0.25">
      <c r="B22" s="704" t="str">
        <f>'1-Status Summary'!B18</f>
        <v>700 - OPERATIONAL</v>
      </c>
      <c r="C22" s="730">
        <f>'1-Status Summary'!C18</f>
        <v>0</v>
      </c>
      <c r="D22" s="730">
        <f>'1-Status Summary'!D18</f>
        <v>0</v>
      </c>
      <c r="E22" s="730">
        <f>'1-Status Summary'!E18</f>
        <v>0</v>
      </c>
      <c r="F22" s="730">
        <f>'1-Status Summary'!F18</f>
        <v>0</v>
      </c>
      <c r="G22" s="730">
        <f>'1-Status Summary'!G18</f>
        <v>0</v>
      </c>
      <c r="H22" s="730">
        <f>'1-Status Summary'!H18</f>
        <v>0</v>
      </c>
      <c r="I22" s="730">
        <f>'1-Status Summary'!I18</f>
        <v>0</v>
      </c>
      <c r="J22" s="730">
        <f>'1-Status Summary'!J18</f>
        <v>0</v>
      </c>
      <c r="K22" s="730">
        <f>'1-Status Summary'!K18</f>
        <v>0</v>
      </c>
      <c r="L22" s="730">
        <f>'1-Status Summary'!L18</f>
        <v>0</v>
      </c>
      <c r="M22" s="730">
        <f>'1-Status Summary'!M18</f>
        <v>0</v>
      </c>
      <c r="N22" s="730">
        <f>'1-Status Summary'!N18</f>
        <v>0</v>
      </c>
      <c r="O22" s="730">
        <f>'1-Status Summary'!O18</f>
        <v>0</v>
      </c>
      <c r="P22" s="731" t="str">
        <f>'1-Status Summary'!P18</f>
        <v/>
      </c>
      <c r="Q22" s="730">
        <f>'1-Status Summary'!Q18</f>
        <v>0</v>
      </c>
    </row>
    <row r="23" spans="2:17" x14ac:dyDescent="0.25">
      <c r="B23" s="704" t="str">
        <f>'1-Status Summary'!B19</f>
        <v>800 - (identify category)</v>
      </c>
      <c r="C23" s="730">
        <f>'1-Status Summary'!C19</f>
        <v>0</v>
      </c>
      <c r="D23" s="730">
        <f>'1-Status Summary'!D19</f>
        <v>0</v>
      </c>
      <c r="E23" s="730">
        <f>'1-Status Summary'!E19</f>
        <v>0</v>
      </c>
      <c r="F23" s="730">
        <f>'1-Status Summary'!F19</f>
        <v>0</v>
      </c>
      <c r="G23" s="730">
        <f>'1-Status Summary'!G19</f>
        <v>0</v>
      </c>
      <c r="H23" s="730">
        <f>'1-Status Summary'!H19</f>
        <v>0</v>
      </c>
      <c r="I23" s="730">
        <f>'1-Status Summary'!I19</f>
        <v>0</v>
      </c>
      <c r="J23" s="730">
        <f>'1-Status Summary'!J19</f>
        <v>0</v>
      </c>
      <c r="K23" s="730">
        <f>'1-Status Summary'!K19</f>
        <v>0</v>
      </c>
      <c r="L23" s="730">
        <f>'1-Status Summary'!L19</f>
        <v>0</v>
      </c>
      <c r="M23" s="730">
        <f>'1-Status Summary'!M19</f>
        <v>0</v>
      </c>
      <c r="N23" s="730">
        <f>'1-Status Summary'!N19</f>
        <v>0</v>
      </c>
      <c r="O23" s="730">
        <f>'1-Status Summary'!O19</f>
        <v>0</v>
      </c>
      <c r="P23" s="731" t="str">
        <f>'1-Status Summary'!P19</f>
        <v/>
      </c>
      <c r="Q23" s="730">
        <f>'1-Status Summary'!Q19</f>
        <v>0</v>
      </c>
    </row>
    <row r="24" spans="2:17" x14ac:dyDescent="0.25">
      <c r="B24" s="704" t="str">
        <f>'1-Status Summary'!B20</f>
        <v>900 - Indirect Costs</v>
      </c>
      <c r="C24" s="730">
        <f>'1-Status Summary'!C20</f>
        <v>0</v>
      </c>
      <c r="D24" s="730">
        <f>'1-Status Summary'!D20</f>
        <v>0</v>
      </c>
      <c r="E24" s="730">
        <f>'1-Status Summary'!E20</f>
        <v>0</v>
      </c>
      <c r="F24" s="730">
        <f>'1-Status Summary'!F20</f>
        <v>0</v>
      </c>
      <c r="G24" s="730">
        <f>'1-Status Summary'!G20</f>
        <v>0</v>
      </c>
      <c r="H24" s="730">
        <f>'1-Status Summary'!H20</f>
        <v>0</v>
      </c>
      <c r="I24" s="730">
        <f>'1-Status Summary'!I20</f>
        <v>0</v>
      </c>
      <c r="J24" s="730">
        <f>'1-Status Summary'!J20</f>
        <v>0</v>
      </c>
      <c r="K24" s="730">
        <f>'1-Status Summary'!K20</f>
        <v>0</v>
      </c>
      <c r="L24" s="730">
        <f>'1-Status Summary'!L20</f>
        <v>0</v>
      </c>
      <c r="M24" s="730">
        <f>'1-Status Summary'!M20</f>
        <v>0</v>
      </c>
      <c r="N24" s="730">
        <f>'1-Status Summary'!N20</f>
        <v>0</v>
      </c>
      <c r="O24" s="730">
        <f>'1-Status Summary'!O20</f>
        <v>0</v>
      </c>
      <c r="P24" s="731" t="str">
        <f>'1-Status Summary'!P20</f>
        <v/>
      </c>
      <c r="Q24" s="730">
        <f>'1-Status Summary'!Q20</f>
        <v>0</v>
      </c>
    </row>
    <row r="25" spans="2:17" x14ac:dyDescent="0.25">
      <c r="B25" s="704" t="str">
        <f>'1-Status Summary'!B21</f>
        <v>Total Subaward Budget</v>
      </c>
      <c r="C25" s="730">
        <f>'1-Status Summary'!C21</f>
        <v>0</v>
      </c>
      <c r="D25" s="730">
        <f>'1-Status Summary'!D21</f>
        <v>0</v>
      </c>
      <c r="E25" s="730">
        <f>'1-Status Summary'!E21</f>
        <v>0</v>
      </c>
      <c r="F25" s="730">
        <f>'1-Status Summary'!F21</f>
        <v>0</v>
      </c>
      <c r="G25" s="730">
        <f>'1-Status Summary'!G21</f>
        <v>0</v>
      </c>
      <c r="H25" s="730">
        <f>'1-Status Summary'!H21</f>
        <v>0</v>
      </c>
      <c r="I25" s="730">
        <f>'1-Status Summary'!I21</f>
        <v>0</v>
      </c>
      <c r="J25" s="730">
        <f>'1-Status Summary'!J21</f>
        <v>0</v>
      </c>
      <c r="K25" s="730">
        <f>'1-Status Summary'!K21</f>
        <v>0</v>
      </c>
      <c r="L25" s="730">
        <f>'1-Status Summary'!L21</f>
        <v>0</v>
      </c>
      <c r="M25" s="730">
        <f>'1-Status Summary'!M21</f>
        <v>0</v>
      </c>
      <c r="N25" s="730">
        <f>'1-Status Summary'!N21</f>
        <v>0</v>
      </c>
      <c r="O25" s="730">
        <f>'1-Status Summary'!O21</f>
        <v>0</v>
      </c>
      <c r="P25" s="731" t="str">
        <f>'1-Status Summary'!P21</f>
        <v/>
      </c>
      <c r="Q25" s="730">
        <f>'1-Status Summary'!Q21</f>
        <v>0</v>
      </c>
    </row>
    <row r="27" spans="2:17" x14ac:dyDescent="0.25">
      <c r="D27" s="704">
        <v>1</v>
      </c>
      <c r="E27" s="704">
        <v>2</v>
      </c>
      <c r="F27" s="704">
        <v>3</v>
      </c>
      <c r="G27" s="704">
        <v>4</v>
      </c>
      <c r="H27" s="704">
        <v>5</v>
      </c>
      <c r="I27" s="704">
        <v>6</v>
      </c>
      <c r="J27" s="704">
        <v>7</v>
      </c>
      <c r="K27" s="704">
        <v>8</v>
      </c>
      <c r="L27" s="704">
        <v>9</v>
      </c>
      <c r="M27" s="704">
        <v>10</v>
      </c>
      <c r="N27" s="704">
        <v>11</v>
      </c>
      <c r="O27" s="704">
        <v>12</v>
      </c>
    </row>
    <row r="28" spans="2:17" x14ac:dyDescent="0.25">
      <c r="C28" s="732" t="s">
        <v>311</v>
      </c>
      <c r="D28" s="733">
        <f t="shared" ref="D28:O28" si="1">D27/$O27</f>
        <v>8.3333333333333329E-2</v>
      </c>
      <c r="E28" s="733">
        <f t="shared" si="1"/>
        <v>0.16666666666666666</v>
      </c>
      <c r="F28" s="733">
        <f t="shared" si="1"/>
        <v>0.25</v>
      </c>
      <c r="G28" s="733">
        <f t="shared" si="1"/>
        <v>0.33333333333333331</v>
      </c>
      <c r="H28" s="733">
        <f t="shared" si="1"/>
        <v>0.41666666666666669</v>
      </c>
      <c r="I28" s="733">
        <f t="shared" si="1"/>
        <v>0.5</v>
      </c>
      <c r="J28" s="733">
        <f t="shared" si="1"/>
        <v>0.58333333333333337</v>
      </c>
      <c r="K28" s="733">
        <f t="shared" si="1"/>
        <v>0.66666666666666663</v>
      </c>
      <c r="L28" s="733">
        <f t="shared" si="1"/>
        <v>0.75</v>
      </c>
      <c r="M28" s="733">
        <f t="shared" si="1"/>
        <v>0.83333333333333337</v>
      </c>
      <c r="N28" s="733">
        <f t="shared" si="1"/>
        <v>0.91666666666666663</v>
      </c>
      <c r="O28" s="733">
        <f t="shared" si="1"/>
        <v>1</v>
      </c>
    </row>
    <row r="29" spans="2:17" x14ac:dyDescent="0.25">
      <c r="C29" s="732" t="s">
        <v>312</v>
      </c>
      <c r="D29" s="733">
        <f>D27/$G27</f>
        <v>0.25</v>
      </c>
      <c r="E29" s="733">
        <f>E27/$G27</f>
        <v>0.5</v>
      </c>
      <c r="F29" s="733">
        <f>F27/$G27</f>
        <v>0.75</v>
      </c>
      <c r="G29" s="733">
        <f>G27/$G27</f>
        <v>1</v>
      </c>
    </row>
    <row r="32" spans="2:17" x14ac:dyDescent="0.25">
      <c r="B32" s="704" t="str">
        <f>B16</f>
        <v>100 - PERSONNEL - Salary / Wage</v>
      </c>
      <c r="D32" s="734" t="str">
        <f>IF(D16=0,"",IFERROR(D16/C16,""))</f>
        <v/>
      </c>
      <c r="E32" s="734" t="str" cm="1">
        <f t="array" ref="E32">IF(E$25=0,"",IFERROR(SUM($D16:E16/$C16),""))</f>
        <v/>
      </c>
      <c r="F32" s="734" t="str" cm="1">
        <f t="array" ref="F32">IF(F$25=0,"",IFERROR(SUM($D16:F16/$C16),""))</f>
        <v/>
      </c>
      <c r="G32" s="734" t="str" cm="1">
        <f t="array" ref="G32">IF(G$25=0,"",IFERROR(SUM($D16:G16/$C16),""))</f>
        <v/>
      </c>
      <c r="H32" s="734" t="str" cm="1">
        <f t="array" ref="H32">IF(H$25=0,"",IFERROR(SUM($D16:H16/$C16),""))</f>
        <v/>
      </c>
      <c r="I32" s="734" t="str" cm="1">
        <f t="array" ref="I32">IF(I$25=0,"",IFERROR(SUM($D16:I16/$C16),""))</f>
        <v/>
      </c>
      <c r="J32" s="734" t="str" cm="1">
        <f t="array" ref="J32">IF(J$25=0,"",IFERROR(SUM($D16:J16/$C16),""))</f>
        <v/>
      </c>
      <c r="K32" s="734" t="str" cm="1">
        <f t="array" ref="K32">IF(K$25=0,"",IFERROR(SUM($D16:K16/$C16),""))</f>
        <v/>
      </c>
      <c r="L32" s="734" t="str" cm="1">
        <f t="array" ref="L32">IF(L$25=0,"",IFERROR(SUM($D16:L16/$C16),""))</f>
        <v/>
      </c>
      <c r="M32" s="734" t="str" cm="1">
        <f t="array" ref="M32">IF(M$25=0,"",IFERROR(SUM($D16:M16/$C16),""))</f>
        <v/>
      </c>
      <c r="N32" s="734" t="str" cm="1">
        <f t="array" ref="N32">IF(N$25=0,"",IFERROR(SUM($D16:N16/$C16),""))</f>
        <v/>
      </c>
      <c r="O32" s="734" t="str" cm="1">
        <f t="array" ref="O32">IF(O$25=0,"",IFERROR(SUM($D16:O16/$C16),""))</f>
        <v/>
      </c>
    </row>
    <row r="33" spans="2:39" x14ac:dyDescent="0.25">
      <c r="B33" s="704" t="str">
        <f t="shared" ref="B33:B41" si="2">B17</f>
        <v>200 - PERSONNEL - Benefits</v>
      </c>
      <c r="D33" s="734" t="str">
        <f t="shared" ref="D33:D40" si="3">IF(D17=0,"",IFERROR(D17/C17,""))</f>
        <v/>
      </c>
      <c r="E33" s="734" t="str" cm="1">
        <f t="array" ref="E33">IF(E$25=0,"",IFERROR(SUM($D17:E17/$C17),""))</f>
        <v/>
      </c>
      <c r="F33" s="734" t="str" cm="1">
        <f t="array" ref="F33">IF(F$25=0,"",IFERROR(SUM($D17:F17/$C17),""))</f>
        <v/>
      </c>
      <c r="G33" s="734" t="str" cm="1">
        <f t="array" ref="G33">IF(G$25=0,"",IFERROR(SUM($D17:G17/$C17),""))</f>
        <v/>
      </c>
      <c r="H33" s="734" t="str" cm="1">
        <f t="array" ref="H33">IF(H$25=0,"",IFERROR(SUM($D17:H17/$C17),""))</f>
        <v/>
      </c>
      <c r="I33" s="734" t="str" cm="1">
        <f t="array" ref="I33">IF(I$25=0,"",IFERROR(SUM($D17:I17/$C17),""))</f>
        <v/>
      </c>
      <c r="J33" s="734" t="str" cm="1">
        <f t="array" ref="J33">IF(J$25=0,"",IFERROR(SUM($D17:J17/$C17),""))</f>
        <v/>
      </c>
      <c r="K33" s="734" t="str" cm="1">
        <f t="array" ref="K33">IF(K$25=0,"",IFERROR(SUM($D17:K17/$C17),""))</f>
        <v/>
      </c>
      <c r="L33" s="734" t="str" cm="1">
        <f t="array" ref="L33">IF(L$25=0,"",IFERROR(SUM($D17:L17/$C17),""))</f>
        <v/>
      </c>
      <c r="M33" s="734" t="str" cm="1">
        <f t="array" ref="M33">IF(M$25=0,"",IFERROR(SUM($D17:M17/$C17),""))</f>
        <v/>
      </c>
      <c r="N33" s="734" t="str" cm="1">
        <f t="array" ref="N33">IF(N$25=0,"",IFERROR(SUM($D17:N17/$C17),""))</f>
        <v/>
      </c>
      <c r="O33" s="734" t="str" cm="1">
        <f t="array" ref="O33">IF(O$25=0,"",IFERROR(SUM($D17:O17/$C17),""))</f>
        <v/>
      </c>
    </row>
    <row r="34" spans="2:39" x14ac:dyDescent="0.25">
      <c r="B34" s="704" t="str">
        <f t="shared" si="2"/>
        <v>300 - TRAVEL</v>
      </c>
      <c r="D34" s="734" t="str">
        <f t="shared" si="3"/>
        <v/>
      </c>
      <c r="E34" s="734" t="str" cm="1">
        <f t="array" ref="E34">IF(E$25=0,"",IFERROR(SUM($D18:E18/$C18),""))</f>
        <v/>
      </c>
      <c r="F34" s="734" t="str" cm="1">
        <f t="array" ref="F34">IF(F$25=0,"",IFERROR(SUM($D18:F18/$C18),""))</f>
        <v/>
      </c>
      <c r="G34" s="734" t="str" cm="1">
        <f t="array" ref="G34">IF(G$25=0,"",IFERROR(SUM($D18:G18/$C18),""))</f>
        <v/>
      </c>
      <c r="H34" s="734" t="str" cm="1">
        <f t="array" ref="H34">IF(H$25=0,"",IFERROR(SUM($D18:H18/$C18),""))</f>
        <v/>
      </c>
      <c r="I34" s="734" t="str" cm="1">
        <f t="array" ref="I34">IF(I$25=0,"",IFERROR(SUM($D18:I18/$C18),""))</f>
        <v/>
      </c>
      <c r="J34" s="734" t="str" cm="1">
        <f t="array" ref="J34">IF(J$25=0,"",IFERROR(SUM($D18:J18/$C18),""))</f>
        <v/>
      </c>
      <c r="K34" s="734" t="str" cm="1">
        <f t="array" ref="K34">IF(K$25=0,"",IFERROR(SUM($D18:K18/$C18),""))</f>
        <v/>
      </c>
      <c r="L34" s="734" t="str" cm="1">
        <f t="array" ref="L34">IF(L$25=0,"",IFERROR(SUM($D18:L18/$C18),""))</f>
        <v/>
      </c>
      <c r="M34" s="734" t="str" cm="1">
        <f t="array" ref="M34">IF(M$25=0,"",IFERROR(SUM($D18:M18/$C18),""))</f>
        <v/>
      </c>
      <c r="N34" s="734" t="str" cm="1">
        <f t="array" ref="N34">IF(N$25=0,"",IFERROR(SUM($D18:N18/$C18),""))</f>
        <v/>
      </c>
      <c r="O34" s="734" t="str" cm="1">
        <f t="array" ref="O34">IF(O$25=0,"",IFERROR(SUM($D18:O18/$C18),""))</f>
        <v/>
      </c>
    </row>
    <row r="35" spans="2:39" x14ac:dyDescent="0.25">
      <c r="B35" s="704" t="str">
        <f t="shared" si="2"/>
        <v>400 - SUPPLIES</v>
      </c>
      <c r="D35" s="734" t="str">
        <f t="shared" si="3"/>
        <v/>
      </c>
      <c r="E35" s="734" t="str" cm="1">
        <f t="array" ref="E35">IF(E$25=0,"",IFERROR(SUM($D19:E19/$C19),""))</f>
        <v/>
      </c>
      <c r="F35" s="734" t="str" cm="1">
        <f t="array" ref="F35">IF(F$25=0,"",IFERROR(SUM($D19:F19/$C19),""))</f>
        <v/>
      </c>
      <c r="G35" s="734" t="str" cm="1">
        <f t="array" ref="G35">IF(G$25=0,"",IFERROR(SUM($D19:G19/$C19),""))</f>
        <v/>
      </c>
      <c r="H35" s="734" t="str" cm="1">
        <f t="array" ref="H35">IF(H$25=0,"",IFERROR(SUM($D19:H19/$C19),""))</f>
        <v/>
      </c>
      <c r="I35" s="734" t="str" cm="1">
        <f t="array" ref="I35">IF(I$25=0,"",IFERROR(SUM($D19:I19/$C19),""))</f>
        <v/>
      </c>
      <c r="J35" s="734" t="str" cm="1">
        <f t="array" ref="J35">IF(J$25=0,"",IFERROR(SUM($D19:J19/$C19),""))</f>
        <v/>
      </c>
      <c r="K35" s="734" t="str" cm="1">
        <f t="array" ref="K35">IF(K$25=0,"",IFERROR(SUM($D19:K19/$C19),""))</f>
        <v/>
      </c>
      <c r="L35" s="734" t="str" cm="1">
        <f t="array" ref="L35">IF(L$25=0,"",IFERROR(SUM($D19:L19/$C19),""))</f>
        <v/>
      </c>
      <c r="M35" s="734" t="str" cm="1">
        <f t="array" ref="M35">IF(M$25=0,"",IFERROR(SUM($D19:M19/$C19),""))</f>
        <v/>
      </c>
      <c r="N35" s="734" t="str" cm="1">
        <f t="array" ref="N35">IF(N$25=0,"",IFERROR(SUM($D19:N19/$C19),""))</f>
        <v/>
      </c>
      <c r="O35" s="734" t="str" cm="1">
        <f t="array" ref="O35">IF(O$25=0,"",IFERROR(SUM($D19:O19/$C19),""))</f>
        <v/>
      </c>
    </row>
    <row r="36" spans="2:39" x14ac:dyDescent="0.25">
      <c r="B36" s="704" t="str">
        <f t="shared" si="2"/>
        <v>500 - EQUIPMENT</v>
      </c>
      <c r="D36" s="734" t="str">
        <f t="shared" si="3"/>
        <v/>
      </c>
      <c r="E36" s="734" t="str" cm="1">
        <f t="array" ref="E36">IF(E$25=0,"",IFERROR(SUM($D20:E20/$C20),""))</f>
        <v/>
      </c>
      <c r="F36" s="734" t="str" cm="1">
        <f t="array" ref="F36">IF(F$25=0,"",IFERROR(SUM($D20:F20/$C20),""))</f>
        <v/>
      </c>
      <c r="G36" s="734" t="str" cm="1">
        <f t="array" ref="G36">IF(G$25=0,"",IFERROR(SUM($D20:G20/$C20),""))</f>
        <v/>
      </c>
      <c r="H36" s="734" t="str" cm="1">
        <f t="array" ref="H36">IF(H$25=0,"",IFERROR(SUM($D20:H20/$C20),""))</f>
        <v/>
      </c>
      <c r="I36" s="734" t="str" cm="1">
        <f t="array" ref="I36">IF(I$25=0,"",IFERROR(SUM($D20:I20/$C20),""))</f>
        <v/>
      </c>
      <c r="J36" s="734" t="str" cm="1">
        <f t="array" ref="J36">IF(J$25=0,"",IFERROR(SUM($D20:J20/$C20),""))</f>
        <v/>
      </c>
      <c r="K36" s="734" t="str" cm="1">
        <f t="array" ref="K36">IF(K$25=0,"",IFERROR(SUM($D20:K20/$C20),""))</f>
        <v/>
      </c>
      <c r="L36" s="734" t="str" cm="1">
        <f t="array" ref="L36">IF(L$25=0,"",IFERROR(SUM($D20:L20/$C20),""))</f>
        <v/>
      </c>
      <c r="M36" s="734" t="str" cm="1">
        <f t="array" ref="M36">IF(M$25=0,"",IFERROR(SUM($D20:M20/$C20),""))</f>
        <v/>
      </c>
      <c r="N36" s="734" t="str" cm="1">
        <f t="array" ref="N36">IF(N$25=0,"",IFERROR(SUM($D20:N20/$C20),""))</f>
        <v/>
      </c>
      <c r="O36" s="734" t="str" cm="1">
        <f t="array" ref="O36">IF(O$25=0,"",IFERROR(SUM($D20:O20/$C20),""))</f>
        <v/>
      </c>
    </row>
    <row r="37" spans="2:39" x14ac:dyDescent="0.25">
      <c r="B37" s="704" t="str">
        <f t="shared" si="2"/>
        <v>600 - CONTRACTUAL</v>
      </c>
      <c r="D37" s="734" t="str">
        <f t="shared" si="3"/>
        <v/>
      </c>
      <c r="E37" s="734" t="str" cm="1">
        <f t="array" ref="E37">IF(E$25=0,"",IFERROR(SUM($D21:E21/$C21),""))</f>
        <v/>
      </c>
      <c r="F37" s="734" t="str" cm="1">
        <f t="array" ref="F37">IF(F$25=0,"",IFERROR(SUM($D21:F21/$C21),""))</f>
        <v/>
      </c>
      <c r="G37" s="734" t="str" cm="1">
        <f t="array" ref="G37">IF(G$25=0,"",IFERROR(SUM($D21:G21/$C21),""))</f>
        <v/>
      </c>
      <c r="H37" s="734" t="str" cm="1">
        <f t="array" ref="H37">IF(H$25=0,"",IFERROR(SUM($D21:H21/$C21),""))</f>
        <v/>
      </c>
      <c r="I37" s="734" t="str" cm="1">
        <f t="array" ref="I37">IF(I$25=0,"",IFERROR(SUM($D21:I21/$C21),""))</f>
        <v/>
      </c>
      <c r="J37" s="734" t="str" cm="1">
        <f t="array" ref="J37">IF(J$25=0,"",IFERROR(SUM($D21:J21/$C21),""))</f>
        <v/>
      </c>
      <c r="K37" s="734" t="str" cm="1">
        <f t="array" ref="K37">IF(K$25=0,"",IFERROR(SUM($D21:K21/$C21),""))</f>
        <v/>
      </c>
      <c r="L37" s="734" t="str" cm="1">
        <f t="array" ref="L37">IF(L$25=0,"",IFERROR(SUM($D21:L21/$C21),""))</f>
        <v/>
      </c>
      <c r="M37" s="734" t="str" cm="1">
        <f t="array" ref="M37">IF(M$25=0,"",IFERROR(SUM($D21:M21/$C21),""))</f>
        <v/>
      </c>
      <c r="N37" s="734" t="str" cm="1">
        <f t="array" ref="N37">IF(N$25=0,"",IFERROR(SUM($D21:N21/$C21),""))</f>
        <v/>
      </c>
      <c r="O37" s="734" t="str" cm="1">
        <f t="array" ref="O37">IF(O$25=0,"",IFERROR(SUM($D21:O21/$C21),""))</f>
        <v/>
      </c>
    </row>
    <row r="38" spans="2:39" x14ac:dyDescent="0.25">
      <c r="B38" s="704" t="str">
        <f t="shared" si="2"/>
        <v>700 - OPERATIONAL</v>
      </c>
      <c r="D38" s="734" t="str">
        <f t="shared" si="3"/>
        <v/>
      </c>
      <c r="E38" s="734" t="str" cm="1">
        <f t="array" ref="E38">IF(E$25=0,"",IFERROR(SUM($D22:E22/$C22),""))</f>
        <v/>
      </c>
      <c r="F38" s="734" t="str" cm="1">
        <f t="array" ref="F38">IF(F$25=0,"",IFERROR(SUM($D22:F22/$C22),""))</f>
        <v/>
      </c>
      <c r="G38" s="734" t="str" cm="1">
        <f t="array" ref="G38">IF(G$25=0,"",IFERROR(SUM($D22:G22/$C22),""))</f>
        <v/>
      </c>
      <c r="H38" s="734" t="str" cm="1">
        <f t="array" ref="H38">IF(H$25=0,"",IFERROR(SUM($D22:H22/$C22),""))</f>
        <v/>
      </c>
      <c r="I38" s="734" t="str" cm="1">
        <f t="array" ref="I38">IF(I$25=0,"",IFERROR(SUM($D22:I22/$C22),""))</f>
        <v/>
      </c>
      <c r="J38" s="734" t="str" cm="1">
        <f t="array" ref="J38">IF(J$25=0,"",IFERROR(SUM($D22:J22/$C22),""))</f>
        <v/>
      </c>
      <c r="K38" s="734" t="str" cm="1">
        <f t="array" ref="K38">IF(K$25=0,"",IFERROR(SUM($D22:K22/$C22),""))</f>
        <v/>
      </c>
      <c r="L38" s="734" t="str" cm="1">
        <f t="array" ref="L38">IF(L$25=0,"",IFERROR(SUM($D22:L22/$C22),""))</f>
        <v/>
      </c>
      <c r="M38" s="734" t="str" cm="1">
        <f t="array" ref="M38">IF(M$25=0,"",IFERROR(SUM($D22:M22/$C22),""))</f>
        <v/>
      </c>
      <c r="N38" s="734" t="str" cm="1">
        <f t="array" ref="N38">IF(N$25=0,"",IFERROR(SUM($D22:N22/$C22),""))</f>
        <v/>
      </c>
      <c r="O38" s="734" t="str" cm="1">
        <f t="array" ref="O38">IF(O$25=0,"",IFERROR(SUM($D22:O22/$C22),""))</f>
        <v/>
      </c>
    </row>
    <row r="39" spans="2:39" x14ac:dyDescent="0.25">
      <c r="B39" s="704" t="str">
        <f t="shared" si="2"/>
        <v>800 - (identify category)</v>
      </c>
      <c r="D39" s="734" t="str">
        <f t="shared" si="3"/>
        <v/>
      </c>
      <c r="E39" s="734" t="str" cm="1">
        <f t="array" ref="E39">IF(E$25=0,"",IFERROR(SUM($D23:E23/$C23),""))</f>
        <v/>
      </c>
      <c r="F39" s="734" t="str" cm="1">
        <f t="array" ref="F39">IF(F$25=0,"",IFERROR(SUM($D23:F23/$C23),""))</f>
        <v/>
      </c>
      <c r="G39" s="734" t="str" cm="1">
        <f t="array" ref="G39">IF(G$25=0,"",IFERROR(SUM($D23:G23/$C23),""))</f>
        <v/>
      </c>
      <c r="H39" s="734" t="str" cm="1">
        <f t="array" ref="H39">IF(H$25=0,"",IFERROR(SUM($D23:H23/$C23),""))</f>
        <v/>
      </c>
      <c r="I39" s="734" t="str" cm="1">
        <f t="array" ref="I39">IF(I$25=0,"",IFERROR(SUM($D23:I23/$C23),""))</f>
        <v/>
      </c>
      <c r="J39" s="734" t="str" cm="1">
        <f t="array" ref="J39">IF(J$25=0,"",IFERROR(SUM($D23:J23/$C23),""))</f>
        <v/>
      </c>
      <c r="K39" s="734" t="str" cm="1">
        <f t="array" ref="K39">IF(K$25=0,"",IFERROR(SUM($D23:K23/$C23),""))</f>
        <v/>
      </c>
      <c r="L39" s="734" t="str" cm="1">
        <f t="array" ref="L39">IF(L$25=0,"",IFERROR(SUM($D23:L23/$C23),""))</f>
        <v/>
      </c>
      <c r="M39" s="734" t="str" cm="1">
        <f t="array" ref="M39">IF(M$25=0,"",IFERROR(SUM($D23:M23/$C23),""))</f>
        <v/>
      </c>
      <c r="N39" s="734" t="str" cm="1">
        <f t="array" ref="N39">IF(N$25=0,"",IFERROR(SUM($D23:N23/$C23),""))</f>
        <v/>
      </c>
      <c r="O39" s="734" t="str" cm="1">
        <f t="array" ref="O39">IF(O$25=0,"",IFERROR(SUM($D23:O23/$C23),""))</f>
        <v/>
      </c>
    </row>
    <row r="40" spans="2:39" x14ac:dyDescent="0.25">
      <c r="B40" s="704" t="str">
        <f t="shared" si="2"/>
        <v>900 - Indirect Costs</v>
      </c>
      <c r="D40" s="734" t="str">
        <f t="shared" si="3"/>
        <v/>
      </c>
      <c r="E40" s="734" t="str" cm="1">
        <f t="array" ref="E40">IF(E$25=0,"",IFERROR(SUM($D24:E24/$C24),""))</f>
        <v/>
      </c>
      <c r="F40" s="734" t="str" cm="1">
        <f t="array" ref="F40">IF(F$25=0,"",IFERROR(SUM($D24:F24/$C24),""))</f>
        <v/>
      </c>
      <c r="G40" s="734" t="str" cm="1">
        <f t="array" ref="G40">IF(G$25=0,"",IFERROR(SUM($D24:G24/$C24),""))</f>
        <v/>
      </c>
      <c r="H40" s="734" t="str" cm="1">
        <f t="array" ref="H40">IF(H$25=0,"",IFERROR(SUM($D24:H24/$C24),""))</f>
        <v/>
      </c>
      <c r="I40" s="734" t="str" cm="1">
        <f t="array" ref="I40">IF(I$25=0,"",IFERROR(SUM($D24:I24/$C24),""))</f>
        <v/>
      </c>
      <c r="J40" s="734" t="str" cm="1">
        <f t="array" ref="J40">IF(J$25=0,"",IFERROR(SUM($D24:J24/$C24),""))</f>
        <v/>
      </c>
      <c r="K40" s="734" t="str" cm="1">
        <f t="array" ref="K40">IF(K$25=0,"",IFERROR(SUM($D24:K24/$C24),""))</f>
        <v/>
      </c>
      <c r="L40" s="734" t="str" cm="1">
        <f t="array" ref="L40">IF(L$25=0,"",IFERROR(SUM($D24:L24/$C24),""))</f>
        <v/>
      </c>
      <c r="M40" s="734" t="str" cm="1">
        <f t="array" ref="M40">IF(M$25=0,"",IFERROR(SUM($D24:M24/$C24),""))</f>
        <v/>
      </c>
      <c r="N40" s="734" t="str" cm="1">
        <f t="array" ref="N40">IF(N$25=0,"",IFERROR(SUM($D24:N24/$C24),""))</f>
        <v/>
      </c>
      <c r="O40" s="734" t="str" cm="1">
        <f t="array" ref="O40">IF(O$25=0,"",IFERROR(SUM($D24:O24/$C24),""))</f>
        <v/>
      </c>
    </row>
    <row r="41" spans="2:39" ht="12.75" customHeight="1" x14ac:dyDescent="0.3">
      <c r="B41" s="704" t="str">
        <f t="shared" si="2"/>
        <v>Total Subaward Budget</v>
      </c>
      <c r="D41" s="734" t="str">
        <f t="shared" ref="D41" si="4">IFERROR(D25/C25,"")</f>
        <v/>
      </c>
      <c r="E41" s="734" t="str" cm="1">
        <f t="array" ref="E41">IF(E$25=0,"",IFERROR(SUM($D25:E25/$C25),""))</f>
        <v/>
      </c>
      <c r="F41" s="734" t="str" cm="1">
        <f t="array" ref="F41">IF(F$25=0,"",IFERROR(SUM($D25:F25/$C25),""))</f>
        <v/>
      </c>
      <c r="G41" s="734" t="str" cm="1">
        <f t="array" ref="G41">IF(G$25=0,"",IFERROR(SUM($D25:G25/$C25),""))</f>
        <v/>
      </c>
      <c r="H41" s="734" t="str" cm="1">
        <f t="array" ref="H41">IF(H$25=0,"",IFERROR(SUM($D25:H25/$C25),""))</f>
        <v/>
      </c>
      <c r="I41" s="734" t="str" cm="1">
        <f t="array" ref="I41">IF(I$25=0,"",IFERROR(SUM($D25:I25/$C25),""))</f>
        <v/>
      </c>
      <c r="J41" s="734" t="str" cm="1">
        <f t="array" ref="J41">IF(J$25=0,"",IFERROR(SUM($D25:J25/$C25),""))</f>
        <v/>
      </c>
      <c r="K41" s="734" t="str" cm="1">
        <f t="array" ref="K41">IF(K$25=0,"",IFERROR(SUM($D25:K25/$C25),""))</f>
        <v/>
      </c>
      <c r="L41" s="734" t="str" cm="1">
        <f t="array" ref="L41">IF(L$25=0,"",IFERROR(SUM($D25:L25/$C25),""))</f>
        <v/>
      </c>
      <c r="M41" s="734" t="str" cm="1">
        <f t="array" ref="M41">IF(M$25=0,"",IFERROR(SUM($D25:M25/$C25),""))</f>
        <v/>
      </c>
      <c r="N41" s="734" t="str" cm="1">
        <f t="array" ref="N41">IF(N$25=0,"",IFERROR(SUM($D25:N25/$C25),""))</f>
        <v/>
      </c>
      <c r="O41" s="734" t="str" cm="1">
        <f t="array" ref="O41">IF(O$25=0,"",IFERROR(SUM($D25:O25/$C25),""))</f>
        <v/>
      </c>
      <c r="Y41" s="850" t="s">
        <v>316</v>
      </c>
      <c r="Z41" s="850"/>
      <c r="AA41" s="850"/>
      <c r="AB41" s="850"/>
      <c r="AC41" s="850"/>
      <c r="AD41" s="850"/>
      <c r="AE41" s="850"/>
      <c r="AF41" s="850"/>
      <c r="AG41" s="850"/>
      <c r="AH41" s="850"/>
      <c r="AI41" s="850"/>
      <c r="AJ41" s="850"/>
      <c r="AK41" s="850"/>
      <c r="AL41" s="850"/>
      <c r="AM41" s="850"/>
    </row>
    <row r="42" spans="2:39" ht="13" thickBot="1" x14ac:dyDescent="0.3">
      <c r="D42" s="734"/>
      <c r="E42" s="734"/>
      <c r="F42" s="734"/>
      <c r="G42" s="734"/>
      <c r="H42" s="734"/>
      <c r="I42" s="734"/>
      <c r="J42" s="734"/>
      <c r="K42" s="734"/>
      <c r="L42" s="734"/>
      <c r="M42" s="734"/>
      <c r="N42" s="734"/>
      <c r="O42" s="734"/>
      <c r="AB42" s="735">
        <v>1</v>
      </c>
      <c r="AC42" s="735">
        <v>2</v>
      </c>
      <c r="AD42" s="735">
        <v>3</v>
      </c>
      <c r="AE42" s="735">
        <v>4</v>
      </c>
      <c r="AF42" s="735">
        <v>5</v>
      </c>
      <c r="AG42" s="735">
        <v>6</v>
      </c>
      <c r="AH42" s="735">
        <v>7</v>
      </c>
      <c r="AI42" s="735">
        <v>8</v>
      </c>
      <c r="AJ42" s="735">
        <v>9</v>
      </c>
      <c r="AK42" s="735">
        <v>10</v>
      </c>
      <c r="AL42" s="735">
        <v>11</v>
      </c>
      <c r="AM42" s="735">
        <v>12</v>
      </c>
    </row>
    <row r="43" spans="2:39" ht="15" customHeight="1" thickTop="1" thickBot="1" x14ac:dyDescent="0.35">
      <c r="B43" s="704" t="str">
        <f>B32</f>
        <v>100 - PERSONNEL - Salary / Wage</v>
      </c>
      <c r="AA43" s="736" t="str">
        <f>B43</f>
        <v>100 - PERSONNEL - Salary / Wage</v>
      </c>
      <c r="AB43" s="737" t="str">
        <f>IFERROR(D32/D$28,"")</f>
        <v/>
      </c>
      <c r="AC43" s="737" t="str">
        <f t="shared" ref="AC43:AL43" si="5">IFERROR(E32/E$28,"")</f>
        <v/>
      </c>
      <c r="AD43" s="737" t="str">
        <f t="shared" si="5"/>
        <v/>
      </c>
      <c r="AE43" s="737" t="str">
        <f t="shared" si="5"/>
        <v/>
      </c>
      <c r="AF43" s="737" t="str">
        <f t="shared" si="5"/>
        <v/>
      </c>
      <c r="AG43" s="737" t="str">
        <f t="shared" si="5"/>
        <v/>
      </c>
      <c r="AH43" s="737" t="str">
        <f t="shared" si="5"/>
        <v/>
      </c>
      <c r="AI43" s="737" t="str">
        <f t="shared" si="5"/>
        <v/>
      </c>
      <c r="AJ43" s="737" t="str">
        <f t="shared" si="5"/>
        <v/>
      </c>
      <c r="AK43" s="737" t="str">
        <f t="shared" si="5"/>
        <v/>
      </c>
      <c r="AL43" s="737" t="str">
        <f t="shared" si="5"/>
        <v/>
      </c>
      <c r="AM43" s="737" t="str">
        <f>IFERROR(O32/O$28,"")</f>
        <v/>
      </c>
    </row>
    <row r="44" spans="2:39" ht="15" customHeight="1" thickTop="1" thickBot="1" x14ac:dyDescent="0.35">
      <c r="B44" s="704" t="str">
        <f t="shared" ref="B44:B52" si="6">B33</f>
        <v>200 - PERSONNEL - Benefits</v>
      </c>
      <c r="AA44" s="736" t="str">
        <f t="shared" ref="AA44:AA52" si="7">B44</f>
        <v>200 - PERSONNEL - Benefits</v>
      </c>
      <c r="AB44" s="737" t="str">
        <f t="shared" ref="AB44:AB52" si="8">IFERROR(D33/D$28,"")</f>
        <v/>
      </c>
      <c r="AC44" s="737" t="str">
        <f t="shared" ref="AC44:AC52" si="9">IFERROR(E33/E$28,"")</f>
        <v/>
      </c>
      <c r="AD44" s="737" t="str">
        <f t="shared" ref="AD44:AD52" si="10">IFERROR(F33/F$28,"")</f>
        <v/>
      </c>
      <c r="AE44" s="737" t="str">
        <f t="shared" ref="AE44:AE52" si="11">IFERROR(G33/G$28,"")</f>
        <v/>
      </c>
      <c r="AF44" s="737" t="str">
        <f t="shared" ref="AF44:AF52" si="12">IFERROR(H33/H$28,"")</f>
        <v/>
      </c>
      <c r="AG44" s="737" t="str">
        <f t="shared" ref="AG44:AG52" si="13">IFERROR(I33/I$28,"")</f>
        <v/>
      </c>
      <c r="AH44" s="737" t="str">
        <f t="shared" ref="AH44:AH52" si="14">IFERROR(J33/J$28,"")</f>
        <v/>
      </c>
      <c r="AI44" s="737" t="str">
        <f t="shared" ref="AI44:AI52" si="15">IFERROR(K33/K$28,"")</f>
        <v/>
      </c>
      <c r="AJ44" s="737" t="str">
        <f t="shared" ref="AJ44:AJ52" si="16">IFERROR(L33/L$28,"")</f>
        <v/>
      </c>
      <c r="AK44" s="737" t="str">
        <f t="shared" ref="AK44:AK52" si="17">IFERROR(M33/M$28,"")</f>
        <v/>
      </c>
      <c r="AL44" s="737" t="str">
        <f t="shared" ref="AL44:AM52" si="18">IFERROR(N33/N$28,"")</f>
        <v/>
      </c>
      <c r="AM44" s="737" t="str">
        <f t="shared" si="18"/>
        <v/>
      </c>
    </row>
    <row r="45" spans="2:39" ht="15" customHeight="1" thickTop="1" thickBot="1" x14ac:dyDescent="0.35">
      <c r="B45" s="704" t="str">
        <f t="shared" si="6"/>
        <v>300 - TRAVEL</v>
      </c>
      <c r="AA45" s="736" t="str">
        <f t="shared" si="7"/>
        <v>300 - TRAVEL</v>
      </c>
      <c r="AB45" s="737" t="str">
        <f t="shared" si="8"/>
        <v/>
      </c>
      <c r="AC45" s="737" t="str">
        <f t="shared" si="9"/>
        <v/>
      </c>
      <c r="AD45" s="737" t="str">
        <f t="shared" si="10"/>
        <v/>
      </c>
      <c r="AE45" s="737" t="str">
        <f t="shared" si="11"/>
        <v/>
      </c>
      <c r="AF45" s="737" t="str">
        <f t="shared" si="12"/>
        <v/>
      </c>
      <c r="AG45" s="737" t="str">
        <f t="shared" si="13"/>
        <v/>
      </c>
      <c r="AH45" s="737" t="str">
        <f t="shared" si="14"/>
        <v/>
      </c>
      <c r="AI45" s="737" t="str">
        <f t="shared" si="15"/>
        <v/>
      </c>
      <c r="AJ45" s="737" t="str">
        <f t="shared" si="16"/>
        <v/>
      </c>
      <c r="AK45" s="737" t="str">
        <f t="shared" si="17"/>
        <v/>
      </c>
      <c r="AL45" s="737" t="str">
        <f t="shared" si="18"/>
        <v/>
      </c>
      <c r="AM45" s="737" t="str">
        <f t="shared" ref="AM45:AM52" si="19">IFERROR(O34/O$28,"")</f>
        <v/>
      </c>
    </row>
    <row r="46" spans="2:39" ht="15" customHeight="1" thickTop="1" thickBot="1" x14ac:dyDescent="0.35">
      <c r="B46" s="704" t="str">
        <f t="shared" si="6"/>
        <v>400 - SUPPLIES</v>
      </c>
      <c r="AA46" s="736" t="str">
        <f t="shared" si="7"/>
        <v>400 - SUPPLIES</v>
      </c>
      <c r="AB46" s="737" t="str">
        <f t="shared" si="8"/>
        <v/>
      </c>
      <c r="AC46" s="737" t="str">
        <f t="shared" si="9"/>
        <v/>
      </c>
      <c r="AD46" s="737" t="str">
        <f t="shared" si="10"/>
        <v/>
      </c>
      <c r="AE46" s="737" t="str">
        <f t="shared" si="11"/>
        <v/>
      </c>
      <c r="AF46" s="737" t="str">
        <f t="shared" si="12"/>
        <v/>
      </c>
      <c r="AG46" s="737" t="str">
        <f t="shared" si="13"/>
        <v/>
      </c>
      <c r="AH46" s="737" t="str">
        <f t="shared" si="14"/>
        <v/>
      </c>
      <c r="AI46" s="737" t="str">
        <f t="shared" si="15"/>
        <v/>
      </c>
      <c r="AJ46" s="737" t="str">
        <f t="shared" si="16"/>
        <v/>
      </c>
      <c r="AK46" s="737" t="str">
        <f t="shared" si="17"/>
        <v/>
      </c>
      <c r="AL46" s="737" t="str">
        <f t="shared" si="18"/>
        <v/>
      </c>
      <c r="AM46" s="737" t="str">
        <f t="shared" si="19"/>
        <v/>
      </c>
    </row>
    <row r="47" spans="2:39" ht="15" customHeight="1" thickTop="1" thickBot="1" x14ac:dyDescent="0.35">
      <c r="B47" s="704" t="str">
        <f t="shared" si="6"/>
        <v>500 - EQUIPMENT</v>
      </c>
      <c r="AA47" s="736" t="str">
        <f t="shared" si="7"/>
        <v>500 - EQUIPMENT</v>
      </c>
      <c r="AB47" s="737" t="str">
        <f t="shared" si="8"/>
        <v/>
      </c>
      <c r="AC47" s="737" t="str">
        <f t="shared" si="9"/>
        <v/>
      </c>
      <c r="AD47" s="737" t="str">
        <f t="shared" si="10"/>
        <v/>
      </c>
      <c r="AE47" s="737" t="str">
        <f t="shared" si="11"/>
        <v/>
      </c>
      <c r="AF47" s="737" t="str">
        <f t="shared" si="12"/>
        <v/>
      </c>
      <c r="AG47" s="737" t="str">
        <f t="shared" si="13"/>
        <v/>
      </c>
      <c r="AH47" s="737" t="str">
        <f t="shared" si="14"/>
        <v/>
      </c>
      <c r="AI47" s="737" t="str">
        <f t="shared" si="15"/>
        <v/>
      </c>
      <c r="AJ47" s="737" t="str">
        <f t="shared" si="16"/>
        <v/>
      </c>
      <c r="AK47" s="737" t="str">
        <f t="shared" si="17"/>
        <v/>
      </c>
      <c r="AL47" s="737" t="str">
        <f t="shared" si="18"/>
        <v/>
      </c>
      <c r="AM47" s="737" t="str">
        <f t="shared" si="19"/>
        <v/>
      </c>
    </row>
    <row r="48" spans="2:39" ht="15" customHeight="1" thickTop="1" thickBot="1" x14ac:dyDescent="0.35">
      <c r="B48" s="704" t="str">
        <f t="shared" si="6"/>
        <v>600 - CONTRACTUAL</v>
      </c>
      <c r="AA48" s="736" t="str">
        <f t="shared" si="7"/>
        <v>600 - CONTRACTUAL</v>
      </c>
      <c r="AB48" s="737" t="str">
        <f t="shared" si="8"/>
        <v/>
      </c>
      <c r="AC48" s="737" t="str">
        <f t="shared" si="9"/>
        <v/>
      </c>
      <c r="AD48" s="737" t="str">
        <f t="shared" si="10"/>
        <v/>
      </c>
      <c r="AE48" s="737" t="str">
        <f t="shared" si="11"/>
        <v/>
      </c>
      <c r="AF48" s="737" t="str">
        <f t="shared" si="12"/>
        <v/>
      </c>
      <c r="AG48" s="737" t="str">
        <f t="shared" si="13"/>
        <v/>
      </c>
      <c r="AH48" s="737" t="str">
        <f t="shared" si="14"/>
        <v/>
      </c>
      <c r="AI48" s="737" t="str">
        <f t="shared" si="15"/>
        <v/>
      </c>
      <c r="AJ48" s="737" t="str">
        <f t="shared" si="16"/>
        <v/>
      </c>
      <c r="AK48" s="737" t="str">
        <f t="shared" si="17"/>
        <v/>
      </c>
      <c r="AL48" s="737" t="str">
        <f t="shared" si="18"/>
        <v/>
      </c>
      <c r="AM48" s="737" t="str">
        <f t="shared" si="19"/>
        <v/>
      </c>
    </row>
    <row r="49" spans="2:39" ht="15" customHeight="1" thickTop="1" thickBot="1" x14ac:dyDescent="0.35">
      <c r="B49" s="704" t="str">
        <f t="shared" si="6"/>
        <v>700 - OPERATIONAL</v>
      </c>
      <c r="AA49" s="736" t="str">
        <f t="shared" si="7"/>
        <v>700 - OPERATIONAL</v>
      </c>
      <c r="AB49" s="737" t="str">
        <f t="shared" si="8"/>
        <v/>
      </c>
      <c r="AC49" s="737" t="str">
        <f t="shared" si="9"/>
        <v/>
      </c>
      <c r="AD49" s="737" t="str">
        <f t="shared" si="10"/>
        <v/>
      </c>
      <c r="AE49" s="737" t="str">
        <f t="shared" si="11"/>
        <v/>
      </c>
      <c r="AF49" s="737" t="str">
        <f t="shared" si="12"/>
        <v/>
      </c>
      <c r="AG49" s="737" t="str">
        <f t="shared" si="13"/>
        <v/>
      </c>
      <c r="AH49" s="737" t="str">
        <f t="shared" si="14"/>
        <v/>
      </c>
      <c r="AI49" s="737" t="str">
        <f t="shared" si="15"/>
        <v/>
      </c>
      <c r="AJ49" s="737" t="str">
        <f t="shared" si="16"/>
        <v/>
      </c>
      <c r="AK49" s="737" t="str">
        <f t="shared" si="17"/>
        <v/>
      </c>
      <c r="AL49" s="737" t="str">
        <f t="shared" si="18"/>
        <v/>
      </c>
      <c r="AM49" s="737" t="str">
        <f t="shared" si="19"/>
        <v/>
      </c>
    </row>
    <row r="50" spans="2:39" ht="15" customHeight="1" thickTop="1" thickBot="1" x14ac:dyDescent="0.35">
      <c r="B50" s="704" t="str">
        <f t="shared" si="6"/>
        <v>800 - (identify category)</v>
      </c>
      <c r="AA50" s="736" t="str">
        <f t="shared" si="7"/>
        <v>800 - (identify category)</v>
      </c>
      <c r="AB50" s="737" t="str">
        <f t="shared" si="8"/>
        <v/>
      </c>
      <c r="AC50" s="737" t="str">
        <f t="shared" si="9"/>
        <v/>
      </c>
      <c r="AD50" s="737" t="str">
        <f t="shared" si="10"/>
        <v/>
      </c>
      <c r="AE50" s="737" t="str">
        <f t="shared" si="11"/>
        <v/>
      </c>
      <c r="AF50" s="737" t="str">
        <f t="shared" si="12"/>
        <v/>
      </c>
      <c r="AG50" s="737" t="str">
        <f t="shared" si="13"/>
        <v/>
      </c>
      <c r="AH50" s="737" t="str">
        <f t="shared" si="14"/>
        <v/>
      </c>
      <c r="AI50" s="737" t="str">
        <f t="shared" si="15"/>
        <v/>
      </c>
      <c r="AJ50" s="737" t="str">
        <f t="shared" si="16"/>
        <v/>
      </c>
      <c r="AK50" s="737" t="str">
        <f t="shared" si="17"/>
        <v/>
      </c>
      <c r="AL50" s="737" t="str">
        <f t="shared" si="18"/>
        <v/>
      </c>
      <c r="AM50" s="737" t="str">
        <f t="shared" si="19"/>
        <v/>
      </c>
    </row>
    <row r="51" spans="2:39" ht="15" customHeight="1" thickTop="1" thickBot="1" x14ac:dyDescent="0.35">
      <c r="B51" s="704" t="str">
        <f t="shared" si="6"/>
        <v>900 - Indirect Costs</v>
      </c>
      <c r="AA51" s="736" t="str">
        <f t="shared" si="7"/>
        <v>900 - Indirect Costs</v>
      </c>
      <c r="AB51" s="737" t="str">
        <f t="shared" si="8"/>
        <v/>
      </c>
      <c r="AC51" s="737" t="str">
        <f t="shared" si="9"/>
        <v/>
      </c>
      <c r="AD51" s="737" t="str">
        <f t="shared" si="10"/>
        <v/>
      </c>
      <c r="AE51" s="737" t="str">
        <f t="shared" si="11"/>
        <v/>
      </c>
      <c r="AF51" s="737" t="str">
        <f t="shared" si="12"/>
        <v/>
      </c>
      <c r="AG51" s="737" t="str">
        <f t="shared" si="13"/>
        <v/>
      </c>
      <c r="AH51" s="737" t="str">
        <f t="shared" si="14"/>
        <v/>
      </c>
      <c r="AI51" s="737" t="str">
        <f t="shared" si="15"/>
        <v/>
      </c>
      <c r="AJ51" s="737" t="str">
        <f t="shared" si="16"/>
        <v/>
      </c>
      <c r="AK51" s="737" t="str">
        <f t="shared" si="17"/>
        <v/>
      </c>
      <c r="AL51" s="737" t="str">
        <f t="shared" si="18"/>
        <v/>
      </c>
      <c r="AM51" s="737" t="str">
        <f t="shared" si="19"/>
        <v/>
      </c>
    </row>
    <row r="52" spans="2:39" ht="15" customHeight="1" thickTop="1" thickBot="1" x14ac:dyDescent="0.35">
      <c r="B52" s="704" t="str">
        <f t="shared" si="6"/>
        <v>Total Subaward Budget</v>
      </c>
      <c r="AA52" s="738" t="str">
        <f t="shared" si="7"/>
        <v>Total Subaward Budget</v>
      </c>
      <c r="AB52" s="737" t="str">
        <f t="shared" si="8"/>
        <v/>
      </c>
      <c r="AC52" s="737" t="str">
        <f t="shared" si="9"/>
        <v/>
      </c>
      <c r="AD52" s="737" t="str">
        <f t="shared" si="10"/>
        <v/>
      </c>
      <c r="AE52" s="737" t="str">
        <f t="shared" si="11"/>
        <v/>
      </c>
      <c r="AF52" s="737" t="str">
        <f t="shared" si="12"/>
        <v/>
      </c>
      <c r="AG52" s="737" t="str">
        <f t="shared" si="13"/>
        <v/>
      </c>
      <c r="AH52" s="737" t="str">
        <f t="shared" si="14"/>
        <v/>
      </c>
      <c r="AI52" s="737" t="str">
        <f t="shared" si="15"/>
        <v/>
      </c>
      <c r="AJ52" s="737" t="str">
        <f t="shared" si="16"/>
        <v/>
      </c>
      <c r="AK52" s="737" t="str">
        <f t="shared" si="17"/>
        <v/>
      </c>
      <c r="AL52" s="737" t="str">
        <f t="shared" si="18"/>
        <v/>
      </c>
      <c r="AM52" s="737" t="str">
        <f t="shared" si="19"/>
        <v/>
      </c>
    </row>
    <row r="53" spans="2:39" ht="13" thickTop="1" x14ac:dyDescent="0.25">
      <c r="D53" s="734"/>
      <c r="E53" s="734"/>
      <c r="F53" s="734"/>
      <c r="G53" s="734"/>
      <c r="H53" s="734"/>
      <c r="I53" s="734"/>
      <c r="J53" s="734"/>
      <c r="K53" s="734"/>
      <c r="L53" s="734"/>
      <c r="M53" s="734"/>
      <c r="N53" s="734"/>
      <c r="O53" s="734"/>
    </row>
    <row r="54" spans="2:39" ht="15" customHeight="1" x14ac:dyDescent="0.25">
      <c r="D54" s="734"/>
      <c r="E54" s="734"/>
      <c r="F54" s="734"/>
      <c r="G54" s="734"/>
      <c r="H54" s="734"/>
      <c r="I54" s="734"/>
      <c r="J54" s="734"/>
      <c r="K54" s="734"/>
      <c r="L54" s="734"/>
      <c r="M54" s="734"/>
      <c r="N54" s="734"/>
      <c r="O54" s="734"/>
      <c r="AA54" s="739" t="s">
        <v>313</v>
      </c>
      <c r="AC54" s="740"/>
      <c r="AE54" s="739" t="s">
        <v>314</v>
      </c>
      <c r="AH54" s="741"/>
      <c r="AJ54" s="739" t="s">
        <v>315</v>
      </c>
      <c r="AL54" s="742"/>
      <c r="AM54" s="743"/>
    </row>
    <row r="56" spans="2:39" x14ac:dyDescent="0.25">
      <c r="B56" s="704" t="str">
        <f t="shared" ref="B56:B65" si="20">B32</f>
        <v>100 - PERSONNEL - Salary / Wage</v>
      </c>
      <c r="D56" s="734" t="str">
        <f>D32</f>
        <v/>
      </c>
      <c r="E56" s="734" t="str">
        <f>E32</f>
        <v/>
      </c>
      <c r="F56" s="734" t="str">
        <f t="shared" ref="F56:G56" si="21">F32</f>
        <v/>
      </c>
      <c r="G56" s="734" t="str">
        <f t="shared" si="21"/>
        <v/>
      </c>
    </row>
    <row r="57" spans="2:39" x14ac:dyDescent="0.25">
      <c r="B57" s="704" t="str">
        <f t="shared" si="20"/>
        <v>200 - PERSONNEL - Benefits</v>
      </c>
      <c r="D57" s="734" t="str">
        <f t="shared" ref="D57:G57" si="22">D33</f>
        <v/>
      </c>
      <c r="E57" s="734" t="str">
        <f t="shared" si="22"/>
        <v/>
      </c>
      <c r="F57" s="734" t="str">
        <f t="shared" si="22"/>
        <v/>
      </c>
      <c r="G57" s="734" t="str">
        <f t="shared" si="22"/>
        <v/>
      </c>
    </row>
    <row r="58" spans="2:39" x14ac:dyDescent="0.25">
      <c r="B58" s="704" t="str">
        <f t="shared" si="20"/>
        <v>300 - TRAVEL</v>
      </c>
      <c r="D58" s="734" t="str">
        <f t="shared" ref="D58:G58" si="23">D34</f>
        <v/>
      </c>
      <c r="E58" s="734" t="str">
        <f t="shared" si="23"/>
        <v/>
      </c>
      <c r="F58" s="734" t="str">
        <f t="shared" si="23"/>
        <v/>
      </c>
      <c r="G58" s="734" t="str">
        <f t="shared" si="23"/>
        <v/>
      </c>
    </row>
    <row r="59" spans="2:39" x14ac:dyDescent="0.25">
      <c r="B59" s="704" t="str">
        <f t="shared" si="20"/>
        <v>400 - SUPPLIES</v>
      </c>
      <c r="D59" s="734" t="str">
        <f t="shared" ref="D59:G59" si="24">D35</f>
        <v/>
      </c>
      <c r="E59" s="734" t="str">
        <f t="shared" si="24"/>
        <v/>
      </c>
      <c r="F59" s="734" t="str">
        <f>F35</f>
        <v/>
      </c>
      <c r="G59" s="734" t="str">
        <f t="shared" si="24"/>
        <v/>
      </c>
    </row>
    <row r="60" spans="2:39" x14ac:dyDescent="0.25">
      <c r="B60" s="704" t="str">
        <f t="shared" si="20"/>
        <v>500 - EQUIPMENT</v>
      </c>
      <c r="D60" s="734" t="str">
        <f t="shared" ref="D60:G60" si="25">D36</f>
        <v/>
      </c>
      <c r="E60" s="734" t="str">
        <f t="shared" si="25"/>
        <v/>
      </c>
      <c r="F60" s="734" t="str">
        <f t="shared" si="25"/>
        <v/>
      </c>
      <c r="G60" s="734" t="str">
        <f t="shared" si="25"/>
        <v/>
      </c>
    </row>
    <row r="61" spans="2:39" x14ac:dyDescent="0.25">
      <c r="B61" s="704" t="str">
        <f t="shared" si="20"/>
        <v>600 - CONTRACTUAL</v>
      </c>
      <c r="D61" s="734" t="str">
        <f t="shared" ref="D61:G61" si="26">D37</f>
        <v/>
      </c>
      <c r="E61" s="734" t="str">
        <f t="shared" si="26"/>
        <v/>
      </c>
      <c r="F61" s="734" t="str">
        <f t="shared" si="26"/>
        <v/>
      </c>
      <c r="G61" s="734" t="str">
        <f t="shared" si="26"/>
        <v/>
      </c>
    </row>
    <row r="62" spans="2:39" x14ac:dyDescent="0.25">
      <c r="B62" s="704" t="str">
        <f t="shared" si="20"/>
        <v>700 - OPERATIONAL</v>
      </c>
      <c r="D62" s="734" t="str">
        <f t="shared" ref="D62:G62" si="27">D38</f>
        <v/>
      </c>
      <c r="E62" s="734" t="str">
        <f t="shared" si="27"/>
        <v/>
      </c>
      <c r="F62" s="734" t="str">
        <f t="shared" si="27"/>
        <v/>
      </c>
      <c r="G62" s="734" t="str">
        <f t="shared" si="27"/>
        <v/>
      </c>
    </row>
    <row r="63" spans="2:39" x14ac:dyDescent="0.25">
      <c r="B63" s="704" t="str">
        <f t="shared" si="20"/>
        <v>800 - (identify category)</v>
      </c>
      <c r="D63" s="734" t="str">
        <f t="shared" ref="D63:G63" si="28">D39</f>
        <v/>
      </c>
      <c r="E63" s="734" t="str">
        <f t="shared" si="28"/>
        <v/>
      </c>
      <c r="F63" s="734" t="str">
        <f t="shared" si="28"/>
        <v/>
      </c>
      <c r="G63" s="734" t="str">
        <f t="shared" si="28"/>
        <v/>
      </c>
    </row>
    <row r="64" spans="2:39" x14ac:dyDescent="0.25">
      <c r="B64" s="704" t="str">
        <f t="shared" si="20"/>
        <v>900 - Indirect Costs</v>
      </c>
      <c r="D64" s="734" t="str">
        <f t="shared" ref="D64:G64" si="29">D40</f>
        <v/>
      </c>
      <c r="E64" s="734" t="str">
        <f t="shared" si="29"/>
        <v/>
      </c>
      <c r="F64" s="734" t="str">
        <f t="shared" si="29"/>
        <v/>
      </c>
      <c r="G64" s="734" t="str">
        <f t="shared" si="29"/>
        <v/>
      </c>
    </row>
    <row r="65" spans="2:39" ht="13" x14ac:dyDescent="0.3">
      <c r="B65" s="704" t="str">
        <f t="shared" si="20"/>
        <v>Total Subaward Budget</v>
      </c>
      <c r="D65" s="734" t="str">
        <f t="shared" ref="D65:G65" si="30">D41</f>
        <v/>
      </c>
      <c r="E65" s="734" t="str">
        <f t="shared" si="30"/>
        <v/>
      </c>
      <c r="F65" s="734" t="str">
        <f t="shared" si="30"/>
        <v/>
      </c>
      <c r="G65" s="734" t="str">
        <f t="shared" si="30"/>
        <v/>
      </c>
      <c r="Z65" s="852" t="s">
        <v>316</v>
      </c>
      <c r="AA65" s="852"/>
      <c r="AB65" s="852"/>
      <c r="AC65" s="852"/>
      <c r="AD65" s="852"/>
      <c r="AE65" s="852"/>
      <c r="AF65" s="852"/>
      <c r="AG65" s="852"/>
      <c r="AH65" s="852"/>
      <c r="AI65" s="852"/>
      <c r="AJ65" s="852"/>
      <c r="AK65" s="852"/>
      <c r="AL65" s="852"/>
      <c r="AM65" s="852"/>
    </row>
    <row r="66" spans="2:39" x14ac:dyDescent="0.25">
      <c r="AH66" s="735">
        <v>1</v>
      </c>
      <c r="AI66" s="735">
        <v>2</v>
      </c>
      <c r="AJ66" s="735">
        <v>3</v>
      </c>
      <c r="AK66" s="735">
        <v>4</v>
      </c>
    </row>
    <row r="67" spans="2:39" ht="13.5" thickBot="1" x14ac:dyDescent="0.35">
      <c r="B67" s="704" t="str">
        <f>B56</f>
        <v>100 - PERSONNEL - Salary / Wage</v>
      </c>
      <c r="AG67" s="744" t="str">
        <f t="shared" ref="AG67:AG76" si="31">B67</f>
        <v>100 - PERSONNEL - Salary / Wage</v>
      </c>
      <c r="AH67" s="745" t="str">
        <f>IFERROR(D56/D$29,"")</f>
        <v/>
      </c>
      <c r="AI67" s="745" t="str">
        <f t="shared" ref="AI67:AK67" si="32">IFERROR(E56/E$29,"")</f>
        <v/>
      </c>
      <c r="AJ67" s="745" t="str">
        <f t="shared" si="32"/>
        <v/>
      </c>
      <c r="AK67" s="745" t="str">
        <f t="shared" si="32"/>
        <v/>
      </c>
    </row>
    <row r="68" spans="2:39" ht="14" thickTop="1" thickBot="1" x14ac:dyDescent="0.35">
      <c r="B68" s="704" t="str">
        <f t="shared" ref="B68:B76" si="33">B57</f>
        <v>200 - PERSONNEL - Benefits</v>
      </c>
      <c r="AG68" s="744" t="str">
        <f t="shared" si="31"/>
        <v>200 - PERSONNEL - Benefits</v>
      </c>
      <c r="AH68" s="745" t="str">
        <f t="shared" ref="AH68:AH76" si="34">IFERROR(D57/D$29,"")</f>
        <v/>
      </c>
      <c r="AI68" s="745" t="str">
        <f t="shared" ref="AI68:AI76" si="35">IFERROR(E57/E$29,"")</f>
        <v/>
      </c>
      <c r="AJ68" s="745" t="str">
        <f t="shared" ref="AJ68:AJ76" si="36">IFERROR(F57/F$29,"")</f>
        <v/>
      </c>
      <c r="AK68" s="745" t="str">
        <f t="shared" ref="AK68:AK76" si="37">IFERROR(G57/G$29,"")</f>
        <v/>
      </c>
    </row>
    <row r="69" spans="2:39" ht="14" thickTop="1" thickBot="1" x14ac:dyDescent="0.35">
      <c r="B69" s="704" t="str">
        <f t="shared" si="33"/>
        <v>300 - TRAVEL</v>
      </c>
      <c r="AG69" s="744" t="str">
        <f t="shared" si="31"/>
        <v>300 - TRAVEL</v>
      </c>
      <c r="AH69" s="745" t="str">
        <f t="shared" si="34"/>
        <v/>
      </c>
      <c r="AI69" s="745" t="str">
        <f t="shared" si="35"/>
        <v/>
      </c>
      <c r="AJ69" s="745" t="str">
        <f t="shared" si="36"/>
        <v/>
      </c>
      <c r="AK69" s="745" t="str">
        <f t="shared" si="37"/>
        <v/>
      </c>
    </row>
    <row r="70" spans="2:39" ht="14" thickTop="1" thickBot="1" x14ac:dyDescent="0.35">
      <c r="B70" s="704" t="str">
        <f t="shared" si="33"/>
        <v>400 - SUPPLIES</v>
      </c>
      <c r="AG70" s="744" t="str">
        <f t="shared" si="31"/>
        <v>400 - SUPPLIES</v>
      </c>
      <c r="AH70" s="745" t="str">
        <f t="shared" si="34"/>
        <v/>
      </c>
      <c r="AI70" s="745" t="str">
        <f t="shared" si="35"/>
        <v/>
      </c>
      <c r="AJ70" s="745" t="str">
        <f t="shared" si="36"/>
        <v/>
      </c>
      <c r="AK70" s="745" t="str">
        <f t="shared" si="37"/>
        <v/>
      </c>
    </row>
    <row r="71" spans="2:39" ht="14" thickTop="1" thickBot="1" x14ac:dyDescent="0.35">
      <c r="B71" s="704" t="str">
        <f t="shared" si="33"/>
        <v>500 - EQUIPMENT</v>
      </c>
      <c r="AG71" s="744" t="str">
        <f t="shared" si="31"/>
        <v>500 - EQUIPMENT</v>
      </c>
      <c r="AH71" s="745" t="str">
        <f t="shared" si="34"/>
        <v/>
      </c>
      <c r="AI71" s="745" t="str">
        <f t="shared" si="35"/>
        <v/>
      </c>
      <c r="AJ71" s="745" t="str">
        <f t="shared" si="36"/>
        <v/>
      </c>
      <c r="AK71" s="745" t="str">
        <f t="shared" si="37"/>
        <v/>
      </c>
    </row>
    <row r="72" spans="2:39" ht="14" thickTop="1" thickBot="1" x14ac:dyDescent="0.35">
      <c r="B72" s="704" t="str">
        <f t="shared" si="33"/>
        <v>600 - CONTRACTUAL</v>
      </c>
      <c r="AG72" s="744" t="str">
        <f t="shared" si="31"/>
        <v>600 - CONTRACTUAL</v>
      </c>
      <c r="AH72" s="745" t="str">
        <f t="shared" si="34"/>
        <v/>
      </c>
      <c r="AI72" s="745" t="str">
        <f t="shared" si="35"/>
        <v/>
      </c>
      <c r="AJ72" s="745" t="str">
        <f t="shared" si="36"/>
        <v/>
      </c>
      <c r="AK72" s="745" t="str">
        <f t="shared" si="37"/>
        <v/>
      </c>
    </row>
    <row r="73" spans="2:39" ht="14" thickTop="1" thickBot="1" x14ac:dyDescent="0.35">
      <c r="B73" s="704" t="str">
        <f t="shared" si="33"/>
        <v>700 - OPERATIONAL</v>
      </c>
      <c r="AG73" s="744" t="str">
        <f t="shared" si="31"/>
        <v>700 - OPERATIONAL</v>
      </c>
      <c r="AH73" s="745" t="str">
        <f t="shared" si="34"/>
        <v/>
      </c>
      <c r="AI73" s="745" t="str">
        <f t="shared" si="35"/>
        <v/>
      </c>
      <c r="AJ73" s="745" t="str">
        <f t="shared" si="36"/>
        <v/>
      </c>
      <c r="AK73" s="745" t="str">
        <f t="shared" si="37"/>
        <v/>
      </c>
    </row>
    <row r="74" spans="2:39" ht="14" thickTop="1" thickBot="1" x14ac:dyDescent="0.35">
      <c r="B74" s="704" t="str">
        <f t="shared" si="33"/>
        <v>800 - (identify category)</v>
      </c>
      <c r="AG74" s="744" t="str">
        <f t="shared" si="31"/>
        <v>800 - (identify category)</v>
      </c>
      <c r="AH74" s="745" t="str">
        <f t="shared" si="34"/>
        <v/>
      </c>
      <c r="AI74" s="745" t="str">
        <f t="shared" si="35"/>
        <v/>
      </c>
      <c r="AJ74" s="745" t="str">
        <f t="shared" si="36"/>
        <v/>
      </c>
      <c r="AK74" s="745" t="str">
        <f t="shared" si="37"/>
        <v/>
      </c>
    </row>
    <row r="75" spans="2:39" ht="14" thickTop="1" thickBot="1" x14ac:dyDescent="0.35">
      <c r="B75" s="704" t="str">
        <f t="shared" si="33"/>
        <v>900 - Indirect Costs</v>
      </c>
      <c r="AG75" s="744" t="str">
        <f t="shared" si="31"/>
        <v>900 - Indirect Costs</v>
      </c>
      <c r="AH75" s="745" t="str">
        <f t="shared" si="34"/>
        <v/>
      </c>
      <c r="AI75" s="745" t="str">
        <f t="shared" si="35"/>
        <v/>
      </c>
      <c r="AJ75" s="745" t="str">
        <f t="shared" si="36"/>
        <v/>
      </c>
      <c r="AK75" s="745" t="str">
        <f t="shared" si="37"/>
        <v/>
      </c>
    </row>
    <row r="76" spans="2:39" ht="13.5" thickTop="1" thickBot="1" x14ac:dyDescent="0.3">
      <c r="B76" s="704" t="str">
        <f t="shared" si="33"/>
        <v>Total Subaward Budget</v>
      </c>
      <c r="AG76" s="746" t="str">
        <f t="shared" si="31"/>
        <v>Total Subaward Budget</v>
      </c>
      <c r="AH76" s="745" t="str">
        <f t="shared" si="34"/>
        <v/>
      </c>
      <c r="AI76" s="745" t="str">
        <f t="shared" si="35"/>
        <v/>
      </c>
      <c r="AJ76" s="745" t="str">
        <f t="shared" si="36"/>
        <v/>
      </c>
      <c r="AK76" s="745" t="str">
        <f t="shared" si="37"/>
        <v/>
      </c>
    </row>
    <row r="77" spans="2:39" ht="13" thickTop="1" x14ac:dyDescent="0.25"/>
    <row r="78" spans="2:39" ht="15" customHeight="1" x14ac:dyDescent="0.25">
      <c r="AA78" s="739" t="s">
        <v>313</v>
      </c>
      <c r="AB78" s="740"/>
      <c r="AD78" s="739" t="s">
        <v>314</v>
      </c>
      <c r="AG78" s="741"/>
      <c r="AI78" s="739" t="s">
        <v>315</v>
      </c>
      <c r="AK78" s="742"/>
      <c r="AL78" s="743"/>
    </row>
  </sheetData>
  <sheetProtection formatCells="0" formatColumns="0" formatRows="0"/>
  <mergeCells count="1">
    <mergeCell ref="Z65:AM65"/>
  </mergeCells>
  <conditionalFormatting sqref="AB43:AM52">
    <cfRule type="colorScale" priority="1">
      <colorScale>
        <cfvo type="min"/>
        <cfvo type="num" val="1"/>
        <cfvo type="max"/>
        <color rgb="FF00607F"/>
        <color theme="0"/>
        <color rgb="FFBB1F53"/>
      </colorScale>
    </cfRule>
  </conditionalFormatting>
  <conditionalFormatting sqref="AH67:AK76">
    <cfRule type="colorScale" priority="2">
      <colorScale>
        <cfvo type="min"/>
        <cfvo type="num" val="1"/>
        <cfvo type="max"/>
        <color rgb="FF00607F"/>
        <color theme="0"/>
        <color rgb="FFBB1F53"/>
      </colorScale>
    </cfRule>
  </conditionalFormatting>
  <pageMargins left="0.7" right="0.7" top="0.75" bottom="0.75" header="0.3" footer="0.3"/>
  <pageSetup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C843"/>
    <pageSetUpPr fitToPage="1"/>
  </sheetPr>
  <dimension ref="A1:AF136"/>
  <sheetViews>
    <sheetView showZeros="0" zoomScaleNormal="100" zoomScaleSheetLayoutView="100" workbookViewId="0">
      <pane ySplit="16" topLeftCell="A17" activePane="bottomLeft" state="frozen"/>
      <selection pane="bottomLeft" activeCell="P4" sqref="P4"/>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3.36328125" style="22" customWidth="1"/>
    <col min="15" max="15" width="0" style="19" hidden="1" customWidth="1"/>
    <col min="16" max="31" width="12.81640625" style="19" customWidth="1"/>
    <col min="32" max="16384" width="9.08984375" style="19"/>
  </cols>
  <sheetData>
    <row r="1" spans="1:31" ht="18" customHeight="1" x14ac:dyDescent="0.3">
      <c r="A1" s="307"/>
      <c r="B1" s="913" t="s">
        <v>13</v>
      </c>
      <c r="M1" s="923"/>
    </row>
    <row r="2" spans="1:31" ht="18" customHeight="1" x14ac:dyDescent="0.35">
      <c r="A2" s="307"/>
      <c r="B2" s="913"/>
      <c r="C2" s="1015" t="str">
        <f>'3-Budget + REVISE'!$B$3</f>
        <v>Project Name</v>
      </c>
      <c r="D2" s="1015"/>
      <c r="E2" s="1015"/>
      <c r="F2" s="1015"/>
      <c r="G2" s="222"/>
      <c r="H2" s="222"/>
      <c r="I2" s="222"/>
      <c r="J2" s="222"/>
      <c r="K2" s="222"/>
      <c r="L2" s="222"/>
      <c r="M2" s="923"/>
    </row>
    <row r="3" spans="1:31" ht="13.25" customHeight="1" x14ac:dyDescent="0.3">
      <c r="A3" s="23"/>
      <c r="B3" s="223"/>
      <c r="C3" s="223"/>
      <c r="D3" s="223"/>
      <c r="E3" s="223"/>
      <c r="F3" s="223"/>
      <c r="G3" s="223"/>
      <c r="H3" s="223"/>
      <c r="I3" s="223"/>
      <c r="J3" s="223"/>
      <c r="K3" s="223"/>
      <c r="L3" s="223"/>
      <c r="M3" s="923"/>
      <c r="N3" s="24"/>
    </row>
    <row r="4" spans="1:31" x14ac:dyDescent="0.3">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5">
      <c r="B5" s="918" t="s">
        <v>3</v>
      </c>
      <c r="C5" s="918"/>
      <c r="D5" s="918"/>
      <c r="E5" s="30"/>
      <c r="F5" s="1006" t="s">
        <v>148</v>
      </c>
      <c r="G5" s="1006"/>
      <c r="H5" s="1006"/>
      <c r="I5" s="78"/>
      <c r="J5" s="1004" t="s">
        <v>70</v>
      </c>
      <c r="K5" s="1004"/>
      <c r="L5" s="1004"/>
      <c r="M5" s="1004"/>
      <c r="N5" s="31"/>
    </row>
    <row r="6" spans="1:31" ht="12.75" customHeight="1" x14ac:dyDescent="0.3">
      <c r="B6" s="916" t="str">
        <f>IF(ISBLANK('4-EXPENSE 1st Period'!B6:E6),"",'4-EXPENSE 1st Period'!B6:E6)</f>
        <v/>
      </c>
      <c r="C6" s="916"/>
      <c r="D6" s="916"/>
      <c r="E6" s="32"/>
      <c r="F6" s="1007">
        <f>'4-EXPENSE 1st Period'!$F$6</f>
        <v>0</v>
      </c>
      <c r="G6" s="1007"/>
      <c r="H6" s="66" t="s">
        <v>14</v>
      </c>
      <c r="I6" s="28"/>
      <c r="J6" s="914" t="s">
        <v>61</v>
      </c>
      <c r="K6" s="914"/>
      <c r="L6" s="914"/>
      <c r="M6" s="914"/>
    </row>
    <row r="7" spans="1:31" s="29" customFormat="1" ht="13.5" customHeight="1" x14ac:dyDescent="0.25">
      <c r="B7" s="67" t="s">
        <v>4</v>
      </c>
      <c r="C7" s="67"/>
      <c r="D7" s="67"/>
      <c r="E7" s="67"/>
      <c r="F7" s="918" t="s">
        <v>2</v>
      </c>
      <c r="G7" s="918"/>
      <c r="H7" s="67"/>
      <c r="I7" s="67"/>
      <c r="J7" s="915" t="s">
        <v>1</v>
      </c>
      <c r="K7" s="915"/>
      <c r="L7" s="915"/>
      <c r="M7" s="915"/>
      <c r="N7" s="31"/>
    </row>
    <row r="8" spans="1:31" ht="13.25" customHeight="1" x14ac:dyDescent="0.3">
      <c r="B8" s="916" t="str">
        <f>IF(ISBLANK('4-EXPENSE 1st Period'!B8:D8),"",'4-EXPENSE 1st Period'!B8:D8)</f>
        <v/>
      </c>
      <c r="C8" s="916"/>
      <c r="D8" s="916"/>
      <c r="E8" s="32"/>
      <c r="F8" s="916" t="str">
        <f>IF(ISBLANK('4-EXPENSE 1st Period'!F8:M8),"",'4-EXPENSE 1st Period'!F8:M8)</f>
        <v>Project Name</v>
      </c>
      <c r="G8" s="916"/>
      <c r="H8" s="916"/>
      <c r="I8" s="916"/>
      <c r="J8" s="916"/>
      <c r="K8" s="916"/>
      <c r="L8" s="916"/>
      <c r="M8" s="916"/>
    </row>
    <row r="9" spans="1:31" s="29" customFormat="1" ht="13.5" customHeight="1" x14ac:dyDescent="0.25">
      <c r="B9" s="915" t="s">
        <v>5</v>
      </c>
      <c r="C9" s="915"/>
      <c r="D9" s="915"/>
      <c r="E9" s="915"/>
      <c r="F9" s="915" t="s">
        <v>6</v>
      </c>
      <c r="G9" s="915"/>
      <c r="H9" s="915"/>
      <c r="I9" s="915"/>
      <c r="J9" s="915"/>
      <c r="K9" s="915"/>
      <c r="L9" s="915"/>
      <c r="M9" s="915"/>
      <c r="N9" s="31"/>
    </row>
    <row r="10" spans="1:31" ht="18" customHeight="1" thickBot="1" x14ac:dyDescent="0.35">
      <c r="B10" s="987"/>
      <c r="C10" s="987"/>
      <c r="D10" s="987"/>
      <c r="E10" s="68"/>
      <c r="F10" s="1005"/>
      <c r="G10" s="1005"/>
      <c r="H10" s="1005"/>
      <c r="I10" s="1005"/>
      <c r="J10" s="1005"/>
      <c r="K10" s="1005"/>
      <c r="L10" s="1005"/>
      <c r="M10" s="1005"/>
    </row>
    <row r="11" spans="1:31" s="29" customFormat="1" ht="13.5" customHeight="1" x14ac:dyDescent="0.25">
      <c r="B11" s="78" t="s">
        <v>7</v>
      </c>
      <c r="C11" s="30" t="s">
        <v>8</v>
      </c>
      <c r="E11" s="30"/>
      <c r="F11" s="924" t="s">
        <v>7</v>
      </c>
      <c r="G11" s="924"/>
      <c r="H11" s="924"/>
      <c r="I11" s="924"/>
      <c r="J11" s="924"/>
      <c r="K11" s="924"/>
      <c r="L11" s="924"/>
      <c r="M11" s="30" t="s">
        <v>8</v>
      </c>
      <c r="N11" s="31"/>
    </row>
    <row r="12" spans="1:31" ht="12.75" customHeight="1" x14ac:dyDescent="0.3">
      <c r="B12" s="949" t="s">
        <v>170</v>
      </c>
      <c r="C12" s="949"/>
      <c r="D12" s="949"/>
      <c r="E12" s="37"/>
      <c r="F12" s="950" t="s">
        <v>166</v>
      </c>
      <c r="G12" s="950"/>
      <c r="H12" s="950"/>
      <c r="I12" s="950"/>
      <c r="J12" s="950"/>
      <c r="K12" s="950"/>
      <c r="L12" s="950"/>
      <c r="M12" s="950"/>
    </row>
    <row r="13" spans="1:31" s="29" customFormat="1" ht="13.5" customHeight="1" x14ac:dyDescent="0.25">
      <c r="B13" s="1006" t="s">
        <v>9</v>
      </c>
      <c r="C13" s="1006"/>
      <c r="D13" s="1006"/>
      <c r="E13" s="67"/>
      <c r="F13" s="918" t="s">
        <v>9</v>
      </c>
      <c r="G13" s="918"/>
      <c r="H13" s="918"/>
      <c r="I13" s="918"/>
      <c r="J13" s="918"/>
      <c r="K13" s="918"/>
      <c r="L13" s="918"/>
      <c r="M13" s="918"/>
      <c r="N13" s="31"/>
    </row>
    <row r="14" spans="1:31" ht="12.75" customHeight="1" x14ac:dyDescent="0.3">
      <c r="B14" s="949" t="s">
        <v>167</v>
      </c>
      <c r="C14" s="949"/>
      <c r="D14" s="949"/>
      <c r="E14" s="37"/>
      <c r="F14" s="950" t="s">
        <v>168</v>
      </c>
      <c r="G14" s="950"/>
      <c r="H14" s="950"/>
      <c r="I14" s="950"/>
      <c r="J14" s="950"/>
      <c r="K14" s="950"/>
      <c r="L14" s="950"/>
      <c r="M14" s="950"/>
    </row>
    <row r="15" spans="1:31" s="29" customFormat="1" ht="13.5" customHeight="1" thickBot="1" x14ac:dyDescent="0.35">
      <c r="B15" s="918" t="s">
        <v>10</v>
      </c>
      <c r="C15" s="918"/>
      <c r="D15" s="918"/>
      <c r="E15" s="67"/>
      <c r="F15" s="1001" t="s">
        <v>10</v>
      </c>
      <c r="G15" s="1001"/>
      <c r="H15" s="1001"/>
      <c r="I15" s="1001"/>
      <c r="J15" s="1001"/>
      <c r="K15" s="1001"/>
      <c r="L15" s="1001"/>
      <c r="M15" s="1001"/>
      <c r="N15" s="31"/>
      <c r="P15" s="755" t="str">
        <f>'4-EXPENSE 1st Period'!P15</f>
        <v>Funding Source</v>
      </c>
    </row>
    <row r="16" spans="1:31" ht="32" thickBot="1" x14ac:dyDescent="0.35">
      <c r="B16" s="70" t="s">
        <v>0</v>
      </c>
      <c r="C16" s="1008" t="s">
        <v>16</v>
      </c>
      <c r="D16" s="1009"/>
      <c r="E16" s="1010"/>
      <c r="F16" s="1011" t="s">
        <v>71</v>
      </c>
      <c r="G16" s="1011"/>
      <c r="H16" s="1012"/>
      <c r="I16" s="1013" t="s">
        <v>15</v>
      </c>
      <c r="J16" s="1013"/>
      <c r="K16" s="1014"/>
      <c r="L16" s="79"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3.5" customHeight="1" x14ac:dyDescent="0.25">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39"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5">
      <c r="B18" s="51" t="str">
        <f>IF(ISBLANK('3-Budget + REVISE'!B9),"",'3-Budget + REVISE'!B9)</f>
        <v/>
      </c>
      <c r="C18" s="969">
        <f>IF('3-Budget + REVISE'!Z9=1,'3-Budget + REVISE'!F9,' 5-EXPENSE 2nd Period'!C18)</f>
        <v>0</v>
      </c>
      <c r="D18" s="910"/>
      <c r="E18" s="911"/>
      <c r="F18" s="900">
        <f>AE18</f>
        <v>0</v>
      </c>
      <c r="G18" s="901"/>
      <c r="H18" s="970"/>
      <c r="I18" s="969">
        <f>F18+' 5-EXPENSE 2nd Period'!I18</f>
        <v>0</v>
      </c>
      <c r="J18" s="910"/>
      <c r="K18" s="911"/>
      <c r="L18" s="46" t="str">
        <f t="shared" si="2"/>
        <v/>
      </c>
      <c r="M18" s="74">
        <f>C18-I18</f>
        <v>0</v>
      </c>
      <c r="N18" s="43" t="str">
        <f t="shared" si="3"/>
        <v/>
      </c>
      <c r="O18" s="38">
        <f t="shared" ref="O18:O81" si="5">F18</f>
        <v>0</v>
      </c>
      <c r="P18" s="806"/>
      <c r="Q18" s="807"/>
      <c r="R18" s="807"/>
      <c r="S18" s="807"/>
      <c r="T18" s="807"/>
      <c r="U18" s="807"/>
      <c r="V18" s="807"/>
      <c r="W18" s="807"/>
      <c r="X18" s="807"/>
      <c r="Y18" s="807"/>
      <c r="Z18" s="807"/>
      <c r="AA18" s="807"/>
      <c r="AB18" s="807"/>
      <c r="AC18" s="807"/>
      <c r="AD18" s="808"/>
      <c r="AE18" s="750">
        <f t="shared" ref="AE18:AE81" si="6">SUM(P18:AB18)</f>
        <v>0</v>
      </c>
      <c r="AF18" s="749" t="str">
        <f t="shared" ref="AF18:AF81" si="7">IF(AE18=F18,"","!!! CHECK TOTALS")</f>
        <v/>
      </c>
    </row>
    <row r="19" spans="2:32" s="38" customFormat="1" ht="12" customHeight="1" x14ac:dyDescent="0.25">
      <c r="B19" s="51" t="str">
        <f>IF(ISBLANK('3-Budget + REVISE'!B10),"",'3-Budget + REVISE'!B10)</f>
        <v/>
      </c>
      <c r="C19" s="969">
        <f>IF('3-Budget + REVISE'!Z10=1,'3-Budget + REVISE'!F10,' 5-EXPENSE 2nd Period'!C19)</f>
        <v>0</v>
      </c>
      <c r="D19" s="910"/>
      <c r="E19" s="911"/>
      <c r="F19" s="900">
        <f t="shared" ref="F19:F39" si="8">AE19</f>
        <v>0</v>
      </c>
      <c r="G19" s="901"/>
      <c r="H19" s="970"/>
      <c r="I19" s="969">
        <f>F19+' 5-EXPENSE 2nd Period'!I19</f>
        <v>0</v>
      </c>
      <c r="J19" s="910"/>
      <c r="K19" s="911"/>
      <c r="L19" s="46" t="str">
        <f t="shared" si="2"/>
        <v/>
      </c>
      <c r="M19" s="74">
        <f t="shared" ref="M19:M39" si="9">C19-I19</f>
        <v>0</v>
      </c>
      <c r="N19" s="43" t="str">
        <f t="shared" si="3"/>
        <v/>
      </c>
      <c r="O19" s="38">
        <f t="shared" si="5"/>
        <v>0</v>
      </c>
      <c r="P19" s="806"/>
      <c r="Q19" s="807"/>
      <c r="R19" s="807"/>
      <c r="S19" s="807"/>
      <c r="T19" s="807"/>
      <c r="U19" s="807"/>
      <c r="V19" s="807"/>
      <c r="W19" s="807"/>
      <c r="X19" s="807"/>
      <c r="Y19" s="807"/>
      <c r="Z19" s="807"/>
      <c r="AA19" s="807"/>
      <c r="AB19" s="807"/>
      <c r="AC19" s="807"/>
      <c r="AD19" s="808"/>
      <c r="AE19" s="750">
        <f t="shared" si="6"/>
        <v>0</v>
      </c>
      <c r="AF19" s="749" t="str">
        <f t="shared" si="7"/>
        <v/>
      </c>
    </row>
    <row r="20" spans="2:32" s="38" customFormat="1" ht="12" customHeight="1" x14ac:dyDescent="0.25">
      <c r="B20" s="51" t="str">
        <f>IF(ISBLANK('3-Budget + REVISE'!B11),"",'3-Budget + REVISE'!B11)</f>
        <v/>
      </c>
      <c r="C20" s="969">
        <f>IF('3-Budget + REVISE'!Z11=1,'3-Budget + REVISE'!F11,' 5-EXPENSE 2nd Period'!C20)</f>
        <v>0</v>
      </c>
      <c r="D20" s="910"/>
      <c r="E20" s="911"/>
      <c r="F20" s="900">
        <f t="shared" si="8"/>
        <v>0</v>
      </c>
      <c r="G20" s="901"/>
      <c r="H20" s="970"/>
      <c r="I20" s="969">
        <f>F20+' 5-EXPENSE 2nd Period'!I20</f>
        <v>0</v>
      </c>
      <c r="J20" s="910"/>
      <c r="K20" s="911"/>
      <c r="L20" s="46" t="str">
        <f t="shared" si="2"/>
        <v/>
      </c>
      <c r="M20" s="74">
        <f t="shared" si="9"/>
        <v>0</v>
      </c>
      <c r="N20" s="43" t="str">
        <f t="shared" si="3"/>
        <v/>
      </c>
      <c r="O20" s="38">
        <f t="shared" si="5"/>
        <v>0</v>
      </c>
      <c r="P20" s="806"/>
      <c r="Q20" s="807"/>
      <c r="R20" s="807"/>
      <c r="S20" s="807"/>
      <c r="T20" s="807"/>
      <c r="U20" s="807"/>
      <c r="V20" s="807"/>
      <c r="W20" s="807"/>
      <c r="X20" s="807"/>
      <c r="Y20" s="807"/>
      <c r="Z20" s="807"/>
      <c r="AA20" s="807"/>
      <c r="AB20" s="807"/>
      <c r="AC20" s="807"/>
      <c r="AD20" s="808"/>
      <c r="AE20" s="750">
        <f t="shared" si="6"/>
        <v>0</v>
      </c>
      <c r="AF20" s="749" t="str">
        <f t="shared" si="7"/>
        <v/>
      </c>
    </row>
    <row r="21" spans="2:32" s="38" customFormat="1" ht="12" customHeight="1" x14ac:dyDescent="0.25">
      <c r="B21" s="51" t="str">
        <f>IF(ISBLANK('3-Budget + REVISE'!B12),"",'3-Budget + REVISE'!B12)</f>
        <v/>
      </c>
      <c r="C21" s="969">
        <f>IF('3-Budget + REVISE'!Z12=1,'3-Budget + REVISE'!F12,' 5-EXPENSE 2nd Period'!C21)</f>
        <v>0</v>
      </c>
      <c r="D21" s="910"/>
      <c r="E21" s="911"/>
      <c r="F21" s="900">
        <f t="shared" si="8"/>
        <v>0</v>
      </c>
      <c r="G21" s="901"/>
      <c r="H21" s="970"/>
      <c r="I21" s="969">
        <f>F21+' 5-EXPENSE 2nd Period'!I21</f>
        <v>0</v>
      </c>
      <c r="J21" s="910"/>
      <c r="K21" s="911"/>
      <c r="L21" s="46" t="str">
        <f t="shared" si="2"/>
        <v/>
      </c>
      <c r="M21" s="74">
        <f t="shared" si="9"/>
        <v>0</v>
      </c>
      <c r="N21" s="43" t="str">
        <f t="shared" si="3"/>
        <v/>
      </c>
      <c r="O21" s="38">
        <f t="shared" si="5"/>
        <v>0</v>
      </c>
      <c r="P21" s="806"/>
      <c r="Q21" s="807"/>
      <c r="R21" s="807"/>
      <c r="S21" s="807"/>
      <c r="T21" s="807"/>
      <c r="U21" s="807"/>
      <c r="V21" s="807"/>
      <c r="W21" s="807"/>
      <c r="X21" s="807"/>
      <c r="Y21" s="807"/>
      <c r="Z21" s="807"/>
      <c r="AA21" s="807"/>
      <c r="AB21" s="807"/>
      <c r="AC21" s="807"/>
      <c r="AD21" s="808"/>
      <c r="AE21" s="750">
        <f t="shared" si="6"/>
        <v>0</v>
      </c>
      <c r="AF21" s="749" t="str">
        <f t="shared" si="7"/>
        <v/>
      </c>
    </row>
    <row r="22" spans="2:32" s="38" customFormat="1" ht="12" customHeight="1" x14ac:dyDescent="0.25">
      <c r="B22" s="51" t="str">
        <f>IF(ISBLANK('3-Budget + REVISE'!B13),"",'3-Budget + REVISE'!B13)</f>
        <v/>
      </c>
      <c r="C22" s="969">
        <f>IF('3-Budget + REVISE'!Z13=1,'3-Budget + REVISE'!F13,' 5-EXPENSE 2nd Period'!C22)</f>
        <v>0</v>
      </c>
      <c r="D22" s="910"/>
      <c r="E22" s="911"/>
      <c r="F22" s="900">
        <f t="shared" si="8"/>
        <v>0</v>
      </c>
      <c r="G22" s="901"/>
      <c r="H22" s="970"/>
      <c r="I22" s="969">
        <f>F22+' 5-EXPENSE 2nd Period'!I22</f>
        <v>0</v>
      </c>
      <c r="J22" s="910"/>
      <c r="K22" s="911"/>
      <c r="L22" s="46" t="str">
        <f t="shared" si="2"/>
        <v/>
      </c>
      <c r="M22" s="74">
        <f t="shared" si="9"/>
        <v>0</v>
      </c>
      <c r="N22" s="43" t="str">
        <f t="shared" si="3"/>
        <v/>
      </c>
      <c r="O22" s="38">
        <f t="shared" si="5"/>
        <v>0</v>
      </c>
      <c r="P22" s="806"/>
      <c r="Q22" s="807"/>
      <c r="R22" s="807"/>
      <c r="S22" s="807"/>
      <c r="T22" s="807"/>
      <c r="U22" s="807"/>
      <c r="V22" s="807"/>
      <c r="W22" s="807"/>
      <c r="X22" s="807"/>
      <c r="Y22" s="807"/>
      <c r="Z22" s="807"/>
      <c r="AA22" s="807"/>
      <c r="AB22" s="807"/>
      <c r="AC22" s="807"/>
      <c r="AD22" s="808"/>
      <c r="AE22" s="750">
        <f t="shared" si="6"/>
        <v>0</v>
      </c>
      <c r="AF22" s="749" t="str">
        <f t="shared" si="7"/>
        <v/>
      </c>
    </row>
    <row r="23" spans="2:32" s="38" customFormat="1" ht="12" customHeight="1" x14ac:dyDescent="0.25">
      <c r="B23" s="51" t="str">
        <f>IF(ISBLANK('3-Budget + REVISE'!B14),"",'3-Budget + REVISE'!B14)</f>
        <v/>
      </c>
      <c r="C23" s="969">
        <f>IF('3-Budget + REVISE'!Z14=1,'3-Budget + REVISE'!F14,' 5-EXPENSE 2nd Period'!C23)</f>
        <v>0</v>
      </c>
      <c r="D23" s="910"/>
      <c r="E23" s="911"/>
      <c r="F23" s="900">
        <f t="shared" si="8"/>
        <v>0</v>
      </c>
      <c r="G23" s="901"/>
      <c r="H23" s="970"/>
      <c r="I23" s="969">
        <f>F23+' 5-EXPENSE 2nd Period'!I23</f>
        <v>0</v>
      </c>
      <c r="J23" s="910"/>
      <c r="K23" s="911"/>
      <c r="L23" s="46" t="str">
        <f t="shared" si="2"/>
        <v/>
      </c>
      <c r="M23" s="74">
        <f t="shared" si="9"/>
        <v>0</v>
      </c>
      <c r="N23" s="43" t="str">
        <f t="shared" si="3"/>
        <v/>
      </c>
      <c r="O23" s="38">
        <f t="shared" si="5"/>
        <v>0</v>
      </c>
      <c r="P23" s="806"/>
      <c r="Q23" s="807"/>
      <c r="R23" s="807"/>
      <c r="S23" s="807"/>
      <c r="T23" s="807"/>
      <c r="U23" s="807"/>
      <c r="V23" s="807"/>
      <c r="W23" s="807"/>
      <c r="X23" s="807"/>
      <c r="Y23" s="807"/>
      <c r="Z23" s="807"/>
      <c r="AA23" s="807"/>
      <c r="AB23" s="807"/>
      <c r="AC23" s="807"/>
      <c r="AD23" s="808"/>
      <c r="AE23" s="750">
        <f t="shared" si="6"/>
        <v>0</v>
      </c>
      <c r="AF23" s="749" t="str">
        <f t="shared" si="7"/>
        <v/>
      </c>
    </row>
    <row r="24" spans="2:32" s="38" customFormat="1" ht="12" customHeight="1" x14ac:dyDescent="0.25">
      <c r="B24" s="51" t="str">
        <f>IF(ISBLANK('3-Budget + REVISE'!B15),"",'3-Budget + REVISE'!B15)</f>
        <v/>
      </c>
      <c r="C24" s="969">
        <f>IF('3-Budget + REVISE'!Z15=1,'3-Budget + REVISE'!F15,' 5-EXPENSE 2nd Period'!C24)</f>
        <v>0</v>
      </c>
      <c r="D24" s="910"/>
      <c r="E24" s="911"/>
      <c r="F24" s="900">
        <f t="shared" si="8"/>
        <v>0</v>
      </c>
      <c r="G24" s="901"/>
      <c r="H24" s="970"/>
      <c r="I24" s="969">
        <f>F24+' 5-EXPENSE 2nd Period'!I24</f>
        <v>0</v>
      </c>
      <c r="J24" s="910"/>
      <c r="K24" s="911"/>
      <c r="L24" s="46" t="str">
        <f t="shared" si="2"/>
        <v/>
      </c>
      <c r="M24" s="74">
        <f t="shared" si="9"/>
        <v>0</v>
      </c>
      <c r="N24" s="43" t="str">
        <f t="shared" si="3"/>
        <v/>
      </c>
      <c r="O24" s="38">
        <f t="shared" si="5"/>
        <v>0</v>
      </c>
      <c r="P24" s="806"/>
      <c r="Q24" s="807"/>
      <c r="R24" s="807"/>
      <c r="S24" s="807"/>
      <c r="T24" s="807"/>
      <c r="U24" s="807"/>
      <c r="V24" s="807"/>
      <c r="W24" s="807"/>
      <c r="X24" s="807"/>
      <c r="Y24" s="807"/>
      <c r="Z24" s="807"/>
      <c r="AA24" s="807"/>
      <c r="AB24" s="807"/>
      <c r="AC24" s="807"/>
      <c r="AD24" s="808"/>
      <c r="AE24" s="750">
        <f t="shared" si="6"/>
        <v>0</v>
      </c>
      <c r="AF24" s="749" t="str">
        <f t="shared" si="7"/>
        <v/>
      </c>
    </row>
    <row r="25" spans="2:32" s="38" customFormat="1" ht="12" customHeight="1" x14ac:dyDescent="0.25">
      <c r="B25" s="51" t="str">
        <f>IF(ISBLANK('3-Budget + REVISE'!B16),"",'3-Budget + REVISE'!B16)</f>
        <v/>
      </c>
      <c r="C25" s="969">
        <f>IF('3-Budget + REVISE'!Z16=1,'3-Budget + REVISE'!F16,' 5-EXPENSE 2nd Period'!C25)</f>
        <v>0</v>
      </c>
      <c r="D25" s="910"/>
      <c r="E25" s="911"/>
      <c r="F25" s="900">
        <f t="shared" si="8"/>
        <v>0</v>
      </c>
      <c r="G25" s="901"/>
      <c r="H25" s="970"/>
      <c r="I25" s="969">
        <f>F25+' 5-EXPENSE 2nd Period'!I25</f>
        <v>0</v>
      </c>
      <c r="J25" s="910"/>
      <c r="K25" s="911"/>
      <c r="L25" s="46" t="str">
        <f t="shared" si="2"/>
        <v/>
      </c>
      <c r="M25" s="74">
        <f t="shared" si="9"/>
        <v>0</v>
      </c>
      <c r="N25" s="43" t="str">
        <f t="shared" si="3"/>
        <v/>
      </c>
      <c r="O25" s="38">
        <f t="shared" si="5"/>
        <v>0</v>
      </c>
      <c r="P25" s="806"/>
      <c r="Q25" s="807"/>
      <c r="R25" s="807"/>
      <c r="S25" s="807"/>
      <c r="T25" s="807"/>
      <c r="U25" s="807"/>
      <c r="V25" s="807"/>
      <c r="W25" s="807"/>
      <c r="X25" s="807"/>
      <c r="Y25" s="807"/>
      <c r="Z25" s="807"/>
      <c r="AA25" s="807"/>
      <c r="AB25" s="807"/>
      <c r="AC25" s="807"/>
      <c r="AD25" s="808"/>
      <c r="AE25" s="750">
        <f t="shared" si="6"/>
        <v>0</v>
      </c>
      <c r="AF25" s="749" t="str">
        <f t="shared" si="7"/>
        <v/>
      </c>
    </row>
    <row r="26" spans="2:32" s="38" customFormat="1" ht="12" customHeight="1" x14ac:dyDescent="0.25">
      <c r="B26" s="51" t="str">
        <f>IF(ISBLANK('3-Budget + REVISE'!B17),"",'3-Budget + REVISE'!B17)</f>
        <v/>
      </c>
      <c r="C26" s="969">
        <f>IF('3-Budget + REVISE'!Z17=1,'3-Budget + REVISE'!F17,' 5-EXPENSE 2nd Period'!C26)</f>
        <v>0</v>
      </c>
      <c r="D26" s="910"/>
      <c r="E26" s="911"/>
      <c r="F26" s="900">
        <f t="shared" si="8"/>
        <v>0</v>
      </c>
      <c r="G26" s="901"/>
      <c r="H26" s="970"/>
      <c r="I26" s="969">
        <f>F26+' 5-EXPENSE 2nd Period'!I26</f>
        <v>0</v>
      </c>
      <c r="J26" s="910"/>
      <c r="K26" s="911"/>
      <c r="L26" s="46" t="str">
        <f t="shared" si="2"/>
        <v/>
      </c>
      <c r="M26" s="74">
        <f t="shared" si="9"/>
        <v>0</v>
      </c>
      <c r="N26" s="43" t="str">
        <f t="shared" si="3"/>
        <v/>
      </c>
      <c r="O26" s="38">
        <f t="shared" si="5"/>
        <v>0</v>
      </c>
      <c r="P26" s="806"/>
      <c r="Q26" s="807"/>
      <c r="R26" s="807"/>
      <c r="S26" s="807"/>
      <c r="T26" s="807"/>
      <c r="U26" s="807"/>
      <c r="V26" s="807"/>
      <c r="W26" s="807"/>
      <c r="X26" s="807"/>
      <c r="Y26" s="807"/>
      <c r="Z26" s="807"/>
      <c r="AA26" s="807"/>
      <c r="AB26" s="807"/>
      <c r="AC26" s="807"/>
      <c r="AD26" s="808"/>
      <c r="AE26" s="750">
        <f t="shared" si="6"/>
        <v>0</v>
      </c>
      <c r="AF26" s="749" t="str">
        <f t="shared" si="7"/>
        <v/>
      </c>
    </row>
    <row r="27" spans="2:32" s="38" customFormat="1" ht="12" customHeight="1" x14ac:dyDescent="0.25">
      <c r="B27" s="51" t="str">
        <f>IF(ISBLANK('3-Budget + REVISE'!B18),"",'3-Budget + REVISE'!B18)</f>
        <v/>
      </c>
      <c r="C27" s="969">
        <f>IF('3-Budget + REVISE'!Z18=1,'3-Budget + REVISE'!F18,' 5-EXPENSE 2nd Period'!C27)</f>
        <v>0</v>
      </c>
      <c r="D27" s="910"/>
      <c r="E27" s="911"/>
      <c r="F27" s="900">
        <f t="shared" si="8"/>
        <v>0</v>
      </c>
      <c r="G27" s="901"/>
      <c r="H27" s="970"/>
      <c r="I27" s="969">
        <f>F27+' 5-EXPENSE 2nd Period'!I27</f>
        <v>0</v>
      </c>
      <c r="J27" s="910"/>
      <c r="K27" s="911"/>
      <c r="L27" s="46" t="str">
        <f t="shared" si="2"/>
        <v/>
      </c>
      <c r="M27" s="74">
        <f t="shared" si="9"/>
        <v>0</v>
      </c>
      <c r="N27" s="43" t="str">
        <f t="shared" si="3"/>
        <v/>
      </c>
      <c r="O27" s="38">
        <f t="shared" si="5"/>
        <v>0</v>
      </c>
      <c r="P27" s="806"/>
      <c r="Q27" s="807"/>
      <c r="R27" s="807"/>
      <c r="S27" s="807"/>
      <c r="T27" s="807"/>
      <c r="U27" s="807"/>
      <c r="V27" s="807"/>
      <c r="W27" s="807"/>
      <c r="X27" s="807"/>
      <c r="Y27" s="807"/>
      <c r="Z27" s="807"/>
      <c r="AA27" s="807"/>
      <c r="AB27" s="807"/>
      <c r="AC27" s="807"/>
      <c r="AD27" s="808"/>
      <c r="AE27" s="750">
        <f t="shared" si="6"/>
        <v>0</v>
      </c>
      <c r="AF27" s="749" t="str">
        <f t="shared" si="7"/>
        <v/>
      </c>
    </row>
    <row r="28" spans="2:32" s="38" customFormat="1" ht="12" customHeight="1" x14ac:dyDescent="0.25">
      <c r="B28" s="51" t="str">
        <f>IF(ISBLANK('3-Budget + REVISE'!B19),"",'3-Budget + REVISE'!B19)</f>
        <v/>
      </c>
      <c r="C28" s="969">
        <f>IF('3-Budget + REVISE'!Z19=1,'3-Budget + REVISE'!F19,' 5-EXPENSE 2nd Period'!C28)</f>
        <v>0</v>
      </c>
      <c r="D28" s="910"/>
      <c r="E28" s="911"/>
      <c r="F28" s="900">
        <f t="shared" si="8"/>
        <v>0</v>
      </c>
      <c r="G28" s="901"/>
      <c r="H28" s="970"/>
      <c r="I28" s="969">
        <f>F28+' 5-EXPENSE 2nd Period'!I28</f>
        <v>0</v>
      </c>
      <c r="J28" s="910"/>
      <c r="K28" s="911"/>
      <c r="L28" s="46" t="str">
        <f t="shared" si="2"/>
        <v/>
      </c>
      <c r="M28" s="74">
        <f t="shared" si="9"/>
        <v>0</v>
      </c>
      <c r="N28" s="43" t="str">
        <f t="shared" si="3"/>
        <v/>
      </c>
      <c r="O28" s="38">
        <f t="shared" si="5"/>
        <v>0</v>
      </c>
      <c r="P28" s="806"/>
      <c r="Q28" s="807"/>
      <c r="R28" s="807"/>
      <c r="S28" s="807"/>
      <c r="T28" s="807"/>
      <c r="U28" s="807"/>
      <c r="V28" s="807"/>
      <c r="W28" s="807"/>
      <c r="X28" s="807"/>
      <c r="Y28" s="807"/>
      <c r="Z28" s="807"/>
      <c r="AA28" s="807"/>
      <c r="AB28" s="807"/>
      <c r="AC28" s="807"/>
      <c r="AD28" s="808"/>
      <c r="AE28" s="750">
        <f t="shared" si="6"/>
        <v>0</v>
      </c>
      <c r="AF28" s="749" t="str">
        <f t="shared" si="7"/>
        <v/>
      </c>
    </row>
    <row r="29" spans="2:32" s="38" customFormat="1" ht="12" customHeight="1" x14ac:dyDescent="0.25">
      <c r="B29" s="51" t="str">
        <f>IF(ISBLANK('3-Budget + REVISE'!B20),"",'3-Budget + REVISE'!B20)</f>
        <v/>
      </c>
      <c r="C29" s="969">
        <f>IF('3-Budget + REVISE'!Z20=1,'3-Budget + REVISE'!F20,' 5-EXPENSE 2nd Period'!C29)</f>
        <v>0</v>
      </c>
      <c r="D29" s="910"/>
      <c r="E29" s="911"/>
      <c r="F29" s="900">
        <f t="shared" si="8"/>
        <v>0</v>
      </c>
      <c r="G29" s="901"/>
      <c r="H29" s="970"/>
      <c r="I29" s="969">
        <f>F29+' 5-EXPENSE 2nd Period'!I29</f>
        <v>0</v>
      </c>
      <c r="J29" s="910"/>
      <c r="K29" s="911"/>
      <c r="L29" s="46" t="str">
        <f t="shared" si="2"/>
        <v/>
      </c>
      <c r="M29" s="74">
        <f t="shared" si="9"/>
        <v>0</v>
      </c>
      <c r="N29" s="43" t="str">
        <f t="shared" si="3"/>
        <v/>
      </c>
      <c r="O29" s="38">
        <f t="shared" si="5"/>
        <v>0</v>
      </c>
      <c r="P29" s="806"/>
      <c r="Q29" s="807"/>
      <c r="R29" s="807"/>
      <c r="S29" s="807"/>
      <c r="T29" s="807"/>
      <c r="U29" s="807"/>
      <c r="V29" s="807"/>
      <c r="W29" s="807"/>
      <c r="X29" s="807"/>
      <c r="Y29" s="807"/>
      <c r="Z29" s="807"/>
      <c r="AA29" s="807"/>
      <c r="AB29" s="807"/>
      <c r="AC29" s="807"/>
      <c r="AD29" s="808"/>
      <c r="AE29" s="750">
        <f t="shared" si="6"/>
        <v>0</v>
      </c>
      <c r="AF29" s="749" t="str">
        <f t="shared" si="7"/>
        <v/>
      </c>
    </row>
    <row r="30" spans="2:32" s="38" customFormat="1" ht="12" customHeight="1" x14ac:dyDescent="0.25">
      <c r="B30" s="51" t="str">
        <f>IF(ISBLANK('3-Budget + REVISE'!B21),"",'3-Budget + REVISE'!B21)</f>
        <v/>
      </c>
      <c r="C30" s="969">
        <f>IF('3-Budget + REVISE'!Z21=1,'3-Budget + REVISE'!F21,' 5-EXPENSE 2nd Period'!C30)</f>
        <v>0</v>
      </c>
      <c r="D30" s="910"/>
      <c r="E30" s="911"/>
      <c r="F30" s="900">
        <f t="shared" si="8"/>
        <v>0</v>
      </c>
      <c r="G30" s="901"/>
      <c r="H30" s="970"/>
      <c r="I30" s="969">
        <f>F30+' 5-EXPENSE 2nd Period'!I30</f>
        <v>0</v>
      </c>
      <c r="J30" s="910"/>
      <c r="K30" s="911"/>
      <c r="L30" s="46" t="str">
        <f t="shared" si="2"/>
        <v/>
      </c>
      <c r="M30" s="74">
        <f t="shared" si="9"/>
        <v>0</v>
      </c>
      <c r="N30" s="43" t="str">
        <f t="shared" si="3"/>
        <v/>
      </c>
      <c r="O30" s="38">
        <f t="shared" si="5"/>
        <v>0</v>
      </c>
      <c r="P30" s="806"/>
      <c r="Q30" s="807"/>
      <c r="R30" s="807"/>
      <c r="S30" s="807"/>
      <c r="T30" s="807"/>
      <c r="U30" s="807"/>
      <c r="V30" s="807"/>
      <c r="W30" s="807"/>
      <c r="X30" s="807"/>
      <c r="Y30" s="807"/>
      <c r="Z30" s="807"/>
      <c r="AA30" s="807"/>
      <c r="AB30" s="807"/>
      <c r="AC30" s="807"/>
      <c r="AD30" s="808"/>
      <c r="AE30" s="750">
        <f t="shared" si="6"/>
        <v>0</v>
      </c>
      <c r="AF30" s="749" t="str">
        <f t="shared" si="7"/>
        <v/>
      </c>
    </row>
    <row r="31" spans="2:32" s="38" customFormat="1" ht="12" customHeight="1" x14ac:dyDescent="0.25">
      <c r="B31" s="51" t="str">
        <f>IF(ISBLANK('3-Budget + REVISE'!B22),"",'3-Budget + REVISE'!B22)</f>
        <v/>
      </c>
      <c r="C31" s="969">
        <f>IF('3-Budget + REVISE'!Z22=1,'3-Budget + REVISE'!F22,' 5-EXPENSE 2nd Period'!C31)</f>
        <v>0</v>
      </c>
      <c r="D31" s="910"/>
      <c r="E31" s="911"/>
      <c r="F31" s="900">
        <f t="shared" si="8"/>
        <v>0</v>
      </c>
      <c r="G31" s="901"/>
      <c r="H31" s="970"/>
      <c r="I31" s="969">
        <f>F31+' 5-EXPENSE 2nd Period'!I31</f>
        <v>0</v>
      </c>
      <c r="J31" s="910"/>
      <c r="K31" s="911"/>
      <c r="L31" s="46" t="str">
        <f t="shared" si="2"/>
        <v/>
      </c>
      <c r="M31" s="74">
        <f t="shared" si="9"/>
        <v>0</v>
      </c>
      <c r="N31" s="43" t="str">
        <f t="shared" si="3"/>
        <v/>
      </c>
      <c r="O31" s="38">
        <f t="shared" si="5"/>
        <v>0</v>
      </c>
      <c r="P31" s="806"/>
      <c r="Q31" s="807"/>
      <c r="R31" s="807"/>
      <c r="S31" s="807"/>
      <c r="T31" s="807"/>
      <c r="U31" s="807"/>
      <c r="V31" s="807"/>
      <c r="W31" s="807"/>
      <c r="X31" s="807"/>
      <c r="Y31" s="807"/>
      <c r="Z31" s="807"/>
      <c r="AA31" s="807"/>
      <c r="AB31" s="807"/>
      <c r="AC31" s="807"/>
      <c r="AD31" s="808"/>
      <c r="AE31" s="750">
        <f t="shared" si="6"/>
        <v>0</v>
      </c>
      <c r="AF31" s="749" t="str">
        <f t="shared" si="7"/>
        <v/>
      </c>
    </row>
    <row r="32" spans="2:32" s="38" customFormat="1" ht="12" customHeight="1" x14ac:dyDescent="0.25">
      <c r="B32" s="51" t="str">
        <f>IF(ISBLANK('3-Budget + REVISE'!B23),"",'3-Budget + REVISE'!B23)</f>
        <v/>
      </c>
      <c r="C32" s="969">
        <f>IF('3-Budget + REVISE'!Z23=1,'3-Budget + REVISE'!F23,' 5-EXPENSE 2nd Period'!C32)</f>
        <v>0</v>
      </c>
      <c r="D32" s="910"/>
      <c r="E32" s="911"/>
      <c r="F32" s="900">
        <f t="shared" si="8"/>
        <v>0</v>
      </c>
      <c r="G32" s="901"/>
      <c r="H32" s="970"/>
      <c r="I32" s="969">
        <f>F32+' 5-EXPENSE 2nd Period'!I32</f>
        <v>0</v>
      </c>
      <c r="J32" s="910"/>
      <c r="K32" s="911"/>
      <c r="L32" s="46" t="str">
        <f t="shared" si="2"/>
        <v/>
      </c>
      <c r="M32" s="74">
        <f t="shared" si="9"/>
        <v>0</v>
      </c>
      <c r="N32" s="43" t="str">
        <f t="shared" si="3"/>
        <v/>
      </c>
      <c r="O32" s="38">
        <f t="shared" si="5"/>
        <v>0</v>
      </c>
      <c r="P32" s="806"/>
      <c r="Q32" s="807"/>
      <c r="R32" s="807"/>
      <c r="S32" s="807"/>
      <c r="T32" s="807"/>
      <c r="U32" s="807"/>
      <c r="V32" s="807"/>
      <c r="W32" s="807"/>
      <c r="X32" s="807"/>
      <c r="Y32" s="807"/>
      <c r="Z32" s="807"/>
      <c r="AA32" s="807"/>
      <c r="AB32" s="807"/>
      <c r="AC32" s="807"/>
      <c r="AD32" s="808"/>
      <c r="AE32" s="750">
        <f t="shared" si="6"/>
        <v>0</v>
      </c>
      <c r="AF32" s="749" t="str">
        <f t="shared" si="7"/>
        <v/>
      </c>
    </row>
    <row r="33" spans="2:32" s="38" customFormat="1" ht="12" customHeight="1" x14ac:dyDescent="0.25">
      <c r="B33" s="51">
        <f>IF(ISBLANK('3-Budget + REVISE'!B24),"",'3-Budget + REVISE'!B24)</f>
        <v>0</v>
      </c>
      <c r="C33" s="969">
        <f>IF('3-Budget + REVISE'!Z24=1,'3-Budget + REVISE'!F24,' 5-EXPENSE 2nd Period'!C33)</f>
        <v>0</v>
      </c>
      <c r="D33" s="910"/>
      <c r="E33" s="911"/>
      <c r="F33" s="900">
        <f t="shared" si="8"/>
        <v>0</v>
      </c>
      <c r="G33" s="901"/>
      <c r="H33" s="970"/>
      <c r="I33" s="969">
        <f>F33+' 5-EXPENSE 2nd Period'!I33</f>
        <v>0</v>
      </c>
      <c r="J33" s="910"/>
      <c r="K33" s="911"/>
      <c r="L33" s="46" t="str">
        <f t="shared" si="2"/>
        <v/>
      </c>
      <c r="M33" s="74">
        <f t="shared" si="9"/>
        <v>0</v>
      </c>
      <c r="N33" s="43" t="str">
        <f t="shared" si="3"/>
        <v/>
      </c>
      <c r="O33" s="38">
        <f t="shared" si="5"/>
        <v>0</v>
      </c>
      <c r="P33" s="806"/>
      <c r="Q33" s="807"/>
      <c r="R33" s="807"/>
      <c r="S33" s="807"/>
      <c r="T33" s="807"/>
      <c r="U33" s="807"/>
      <c r="V33" s="807"/>
      <c r="W33" s="807"/>
      <c r="X33" s="807"/>
      <c r="Y33" s="807"/>
      <c r="Z33" s="807"/>
      <c r="AA33" s="807"/>
      <c r="AB33" s="807"/>
      <c r="AC33" s="807"/>
      <c r="AD33" s="808"/>
      <c r="AE33" s="750">
        <f t="shared" si="6"/>
        <v>0</v>
      </c>
      <c r="AF33" s="749" t="str">
        <f t="shared" si="7"/>
        <v/>
      </c>
    </row>
    <row r="34" spans="2:32" s="38" customFormat="1" ht="12" customHeight="1" x14ac:dyDescent="0.25">
      <c r="B34" s="51">
        <f>IF(ISBLANK('3-Budget + REVISE'!B25),"",'3-Budget + REVISE'!B25)</f>
        <v>0</v>
      </c>
      <c r="C34" s="969">
        <f>IF('3-Budget + REVISE'!Z25=1,'3-Budget + REVISE'!F25,' 5-EXPENSE 2nd Period'!C34)</f>
        <v>0</v>
      </c>
      <c r="D34" s="910"/>
      <c r="E34" s="911"/>
      <c r="F34" s="900">
        <f t="shared" si="8"/>
        <v>0</v>
      </c>
      <c r="G34" s="901"/>
      <c r="H34" s="970"/>
      <c r="I34" s="969">
        <f>F34+' 5-EXPENSE 2nd Period'!I34</f>
        <v>0</v>
      </c>
      <c r="J34" s="910"/>
      <c r="K34" s="911"/>
      <c r="L34" s="46" t="str">
        <f t="shared" si="2"/>
        <v/>
      </c>
      <c r="M34" s="74">
        <f t="shared" si="9"/>
        <v>0</v>
      </c>
      <c r="N34" s="43" t="str">
        <f t="shared" si="3"/>
        <v/>
      </c>
      <c r="O34" s="38">
        <f t="shared" si="5"/>
        <v>0</v>
      </c>
      <c r="P34" s="806"/>
      <c r="Q34" s="807"/>
      <c r="R34" s="807"/>
      <c r="S34" s="807"/>
      <c r="T34" s="807"/>
      <c r="U34" s="807"/>
      <c r="V34" s="807"/>
      <c r="W34" s="807"/>
      <c r="X34" s="807"/>
      <c r="Y34" s="807"/>
      <c r="Z34" s="807"/>
      <c r="AA34" s="807"/>
      <c r="AB34" s="807"/>
      <c r="AC34" s="807"/>
      <c r="AD34" s="808"/>
      <c r="AE34" s="750">
        <f t="shared" si="6"/>
        <v>0</v>
      </c>
      <c r="AF34" s="749" t="str">
        <f t="shared" si="7"/>
        <v/>
      </c>
    </row>
    <row r="35" spans="2:32" s="38" customFormat="1" ht="12" customHeight="1" x14ac:dyDescent="0.25">
      <c r="B35" s="51">
        <f>IF(ISBLANK('3-Budget + REVISE'!B26),"",'3-Budget + REVISE'!B26)</f>
        <v>0</v>
      </c>
      <c r="C35" s="969">
        <f>IF('3-Budget + REVISE'!Z26=1,'3-Budget + REVISE'!F26,' 5-EXPENSE 2nd Period'!C35)</f>
        <v>0</v>
      </c>
      <c r="D35" s="910"/>
      <c r="E35" s="911"/>
      <c r="F35" s="900">
        <f t="shared" si="8"/>
        <v>0</v>
      </c>
      <c r="G35" s="901"/>
      <c r="H35" s="970"/>
      <c r="I35" s="969">
        <f>F35+' 5-EXPENSE 2nd Period'!I35</f>
        <v>0</v>
      </c>
      <c r="J35" s="910"/>
      <c r="K35" s="911"/>
      <c r="L35" s="46" t="str">
        <f t="shared" si="2"/>
        <v/>
      </c>
      <c r="M35" s="74">
        <f t="shared" si="9"/>
        <v>0</v>
      </c>
      <c r="N35" s="43" t="str">
        <f t="shared" si="3"/>
        <v/>
      </c>
      <c r="O35" s="38">
        <f t="shared" si="5"/>
        <v>0</v>
      </c>
      <c r="P35" s="806"/>
      <c r="Q35" s="807"/>
      <c r="R35" s="807"/>
      <c r="S35" s="807"/>
      <c r="T35" s="807"/>
      <c r="U35" s="807"/>
      <c r="V35" s="807"/>
      <c r="W35" s="807"/>
      <c r="X35" s="807"/>
      <c r="Y35" s="807"/>
      <c r="Z35" s="807"/>
      <c r="AA35" s="807"/>
      <c r="AB35" s="807"/>
      <c r="AC35" s="807"/>
      <c r="AD35" s="808"/>
      <c r="AE35" s="750">
        <f t="shared" si="6"/>
        <v>0</v>
      </c>
      <c r="AF35" s="749" t="str">
        <f t="shared" si="7"/>
        <v/>
      </c>
    </row>
    <row r="36" spans="2:32" s="38" customFormat="1" ht="12" customHeight="1" x14ac:dyDescent="0.25">
      <c r="B36" s="51">
        <f>IF(ISBLANK('3-Budget + REVISE'!B27),"",'3-Budget + REVISE'!B27)</f>
        <v>0</v>
      </c>
      <c r="C36" s="969">
        <f>IF('3-Budget + REVISE'!Z27=1,'3-Budget + REVISE'!F27,' 5-EXPENSE 2nd Period'!C36)</f>
        <v>0</v>
      </c>
      <c r="D36" s="910"/>
      <c r="E36" s="911"/>
      <c r="F36" s="900">
        <f t="shared" si="8"/>
        <v>0</v>
      </c>
      <c r="G36" s="901"/>
      <c r="H36" s="970"/>
      <c r="I36" s="969">
        <f>F36+' 5-EXPENSE 2nd Period'!I36</f>
        <v>0</v>
      </c>
      <c r="J36" s="910"/>
      <c r="K36" s="911"/>
      <c r="L36" s="46" t="str">
        <f t="shared" si="2"/>
        <v/>
      </c>
      <c r="M36" s="74">
        <f t="shared" si="9"/>
        <v>0</v>
      </c>
      <c r="N36" s="43" t="str">
        <f t="shared" si="3"/>
        <v/>
      </c>
      <c r="O36" s="38">
        <f t="shared" si="5"/>
        <v>0</v>
      </c>
      <c r="P36" s="806"/>
      <c r="Q36" s="807"/>
      <c r="R36" s="807"/>
      <c r="S36" s="807"/>
      <c r="T36" s="807"/>
      <c r="U36" s="807"/>
      <c r="V36" s="807"/>
      <c r="W36" s="807"/>
      <c r="X36" s="807"/>
      <c r="Y36" s="807"/>
      <c r="Z36" s="807"/>
      <c r="AA36" s="807"/>
      <c r="AB36" s="807"/>
      <c r="AC36" s="807"/>
      <c r="AD36" s="808"/>
      <c r="AE36" s="750">
        <f t="shared" si="6"/>
        <v>0</v>
      </c>
      <c r="AF36" s="749" t="str">
        <f t="shared" si="7"/>
        <v/>
      </c>
    </row>
    <row r="37" spans="2:32" s="38" customFormat="1" ht="12" customHeight="1" x14ac:dyDescent="0.25">
      <c r="B37" s="51">
        <f>IF(ISBLANK('3-Budget + REVISE'!B28),"",'3-Budget + REVISE'!B28)</f>
        <v>0</v>
      </c>
      <c r="C37" s="969">
        <f>IF('3-Budget + REVISE'!Z28=1,'3-Budget + REVISE'!F28,' 5-EXPENSE 2nd Period'!C37)</f>
        <v>0</v>
      </c>
      <c r="D37" s="910"/>
      <c r="E37" s="911"/>
      <c r="F37" s="900">
        <f t="shared" si="8"/>
        <v>0</v>
      </c>
      <c r="G37" s="901"/>
      <c r="H37" s="970"/>
      <c r="I37" s="969">
        <f>F37+' 5-EXPENSE 2nd Period'!I37</f>
        <v>0</v>
      </c>
      <c r="J37" s="910"/>
      <c r="K37" s="911"/>
      <c r="L37" s="46" t="str">
        <f t="shared" si="2"/>
        <v/>
      </c>
      <c r="M37" s="74">
        <f t="shared" si="9"/>
        <v>0</v>
      </c>
      <c r="N37" s="43" t="str">
        <f t="shared" si="3"/>
        <v/>
      </c>
      <c r="O37" s="38">
        <f t="shared" si="5"/>
        <v>0</v>
      </c>
      <c r="P37" s="806"/>
      <c r="Q37" s="807"/>
      <c r="R37" s="807"/>
      <c r="S37" s="807"/>
      <c r="T37" s="807"/>
      <c r="U37" s="807"/>
      <c r="V37" s="807"/>
      <c r="W37" s="807"/>
      <c r="X37" s="807"/>
      <c r="Y37" s="807"/>
      <c r="Z37" s="807"/>
      <c r="AA37" s="807"/>
      <c r="AB37" s="807"/>
      <c r="AC37" s="807"/>
      <c r="AD37" s="808"/>
      <c r="AE37" s="750">
        <f t="shared" si="6"/>
        <v>0</v>
      </c>
      <c r="AF37" s="749" t="str">
        <f t="shared" si="7"/>
        <v/>
      </c>
    </row>
    <row r="38" spans="2:32" s="38" customFormat="1" ht="12" customHeight="1" x14ac:dyDescent="0.25">
      <c r="B38" s="51">
        <f>IF(ISBLANK('3-Budget + REVISE'!B29),"",'3-Budget + REVISE'!B29)</f>
        <v>0</v>
      </c>
      <c r="C38" s="969">
        <f>IF('3-Budget + REVISE'!Z29=1,'3-Budget + REVISE'!F29,' 5-EXPENSE 2nd Period'!C38)</f>
        <v>0</v>
      </c>
      <c r="D38" s="910"/>
      <c r="E38" s="911"/>
      <c r="F38" s="900">
        <f t="shared" si="8"/>
        <v>0</v>
      </c>
      <c r="G38" s="901"/>
      <c r="H38" s="970"/>
      <c r="I38" s="969">
        <f>F38+' 5-EXPENSE 2nd Period'!I38</f>
        <v>0</v>
      </c>
      <c r="J38" s="910"/>
      <c r="K38" s="911"/>
      <c r="L38" s="46" t="str">
        <f t="shared" si="2"/>
        <v/>
      </c>
      <c r="M38" s="74">
        <f t="shared" si="9"/>
        <v>0</v>
      </c>
      <c r="N38" s="43" t="str">
        <f t="shared" si="3"/>
        <v/>
      </c>
      <c r="O38" s="38">
        <f t="shared" si="5"/>
        <v>0</v>
      </c>
      <c r="P38" s="806"/>
      <c r="Q38" s="807"/>
      <c r="R38" s="807"/>
      <c r="S38" s="807"/>
      <c r="T38" s="807"/>
      <c r="U38" s="807"/>
      <c r="V38" s="807"/>
      <c r="W38" s="807"/>
      <c r="X38" s="807"/>
      <c r="Y38" s="807"/>
      <c r="Z38" s="807"/>
      <c r="AA38" s="807"/>
      <c r="AB38" s="807"/>
      <c r="AC38" s="807"/>
      <c r="AD38" s="808"/>
      <c r="AE38" s="750">
        <f t="shared" si="6"/>
        <v>0</v>
      </c>
      <c r="AF38" s="749" t="str">
        <f t="shared" si="7"/>
        <v/>
      </c>
    </row>
    <row r="39" spans="2:32" s="38" customFormat="1" ht="12" customHeight="1" x14ac:dyDescent="0.25">
      <c r="B39" s="51">
        <f>IF(ISBLANK('3-Budget + REVISE'!B30),"",'3-Budget + REVISE'!B30)</f>
        <v>0</v>
      </c>
      <c r="C39" s="969">
        <f>IF('3-Budget + REVISE'!Z30=1,'3-Budget + REVISE'!F30,' 5-EXPENSE 2nd Period'!C39)</f>
        <v>0</v>
      </c>
      <c r="D39" s="910"/>
      <c r="E39" s="911"/>
      <c r="F39" s="900">
        <f t="shared" si="8"/>
        <v>0</v>
      </c>
      <c r="G39" s="901"/>
      <c r="H39" s="970"/>
      <c r="I39" s="969">
        <f>F39+' 5-EXPENSE 2nd Period'!I39</f>
        <v>0</v>
      </c>
      <c r="J39" s="910"/>
      <c r="K39" s="911"/>
      <c r="L39" s="46" t="str">
        <f t="shared" si="2"/>
        <v/>
      </c>
      <c r="M39" s="74">
        <f t="shared" si="9"/>
        <v>0</v>
      </c>
      <c r="N39" s="43" t="str">
        <f t="shared" si="3"/>
        <v/>
      </c>
      <c r="O39" s="38">
        <f t="shared" si="5"/>
        <v>0</v>
      </c>
      <c r="P39" s="806"/>
      <c r="Q39" s="807"/>
      <c r="R39" s="807"/>
      <c r="S39" s="807"/>
      <c r="T39" s="807"/>
      <c r="U39" s="807"/>
      <c r="V39" s="807"/>
      <c r="W39" s="807"/>
      <c r="X39" s="807"/>
      <c r="Y39" s="807"/>
      <c r="Z39" s="807"/>
      <c r="AA39" s="807"/>
      <c r="AB39" s="807"/>
      <c r="AC39" s="807"/>
      <c r="AD39" s="808"/>
      <c r="AE39" s="750">
        <f t="shared" si="6"/>
        <v>0</v>
      </c>
      <c r="AF39" s="749" t="str">
        <f t="shared" si="7"/>
        <v/>
      </c>
    </row>
    <row r="40" spans="2:32" s="50" customFormat="1" ht="12.9" customHeight="1" x14ac:dyDescent="0.25">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ref="L40:L62" si="12">IF(C40&gt;0,I40/C40,"")</f>
        <v/>
      </c>
      <c r="M40" s="209">
        <f>C40-I40</f>
        <v>0</v>
      </c>
      <c r="N40" s="43" t="str">
        <f t="shared" si="3"/>
        <v/>
      </c>
      <c r="O40" s="38">
        <f t="shared" si="5"/>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6"/>
        <v>0</v>
      </c>
      <c r="AF40" s="749" t="str">
        <f t="shared" si="7"/>
        <v/>
      </c>
    </row>
    <row r="41" spans="2:32" s="38" customFormat="1" ht="12" customHeight="1" x14ac:dyDescent="0.25">
      <c r="B41" s="51" t="str">
        <f>IF(ISBLANK('3-Budget + REVISE'!B32),"",'3-Budget + REVISE'!B32)</f>
        <v/>
      </c>
      <c r="C41" s="969">
        <f>IF('3-Budget + REVISE'!Z32=1,'3-Budget + REVISE'!F32,' 5-EXPENSE 2nd Period'!C41)</f>
        <v>0</v>
      </c>
      <c r="D41" s="910"/>
      <c r="E41" s="911"/>
      <c r="F41" s="900">
        <f>AE41</f>
        <v>0</v>
      </c>
      <c r="G41" s="901"/>
      <c r="H41" s="970"/>
      <c r="I41" s="969">
        <f>F41+' 5-EXPENSE 2nd Period'!I41</f>
        <v>0</v>
      </c>
      <c r="J41" s="910"/>
      <c r="K41" s="911"/>
      <c r="L41" s="46" t="str">
        <f t="shared" si="12"/>
        <v/>
      </c>
      <c r="M41" s="74">
        <f t="shared" ref="M41:M62" si="14">C41-I41</f>
        <v>0</v>
      </c>
      <c r="N41" s="43" t="str">
        <f t="shared" si="3"/>
        <v/>
      </c>
      <c r="O41" s="38">
        <f t="shared" si="5"/>
        <v>0</v>
      </c>
      <c r="P41" s="806"/>
      <c r="Q41" s="807"/>
      <c r="R41" s="807"/>
      <c r="S41" s="807"/>
      <c r="T41" s="807"/>
      <c r="U41" s="807"/>
      <c r="V41" s="807"/>
      <c r="W41" s="807"/>
      <c r="X41" s="807"/>
      <c r="Y41" s="807"/>
      <c r="Z41" s="807"/>
      <c r="AA41" s="807"/>
      <c r="AB41" s="807"/>
      <c r="AC41" s="807"/>
      <c r="AD41" s="808"/>
      <c r="AE41" s="750">
        <f t="shared" si="6"/>
        <v>0</v>
      </c>
      <c r="AF41" s="749" t="str">
        <f t="shared" si="7"/>
        <v/>
      </c>
    </row>
    <row r="42" spans="2:32" s="38" customFormat="1" ht="12" customHeight="1" x14ac:dyDescent="0.25">
      <c r="B42" s="51" t="str">
        <f>IF(ISBLANK('3-Budget + REVISE'!B33),"",'3-Budget + REVISE'!B33)</f>
        <v/>
      </c>
      <c r="C42" s="969">
        <f>IF('3-Budget + REVISE'!Z33=1,'3-Budget + REVISE'!F33,' 5-EXPENSE 2nd Period'!C42)</f>
        <v>0</v>
      </c>
      <c r="D42" s="910"/>
      <c r="E42" s="911"/>
      <c r="F42" s="900">
        <f t="shared" ref="F42:F62" si="15">AE42</f>
        <v>0</v>
      </c>
      <c r="G42" s="901"/>
      <c r="H42" s="970"/>
      <c r="I42" s="969">
        <f>F42+' 5-EXPENSE 2nd Period'!I42</f>
        <v>0</v>
      </c>
      <c r="J42" s="910"/>
      <c r="K42" s="911"/>
      <c r="L42" s="46" t="str">
        <f t="shared" si="12"/>
        <v/>
      </c>
      <c r="M42" s="74">
        <f t="shared" si="14"/>
        <v>0</v>
      </c>
      <c r="N42" s="43" t="str">
        <f t="shared" si="3"/>
        <v/>
      </c>
      <c r="O42" s="38">
        <f t="shared" si="5"/>
        <v>0</v>
      </c>
      <c r="P42" s="806"/>
      <c r="Q42" s="807"/>
      <c r="R42" s="807"/>
      <c r="S42" s="807"/>
      <c r="T42" s="807"/>
      <c r="U42" s="807"/>
      <c r="V42" s="807"/>
      <c r="W42" s="807"/>
      <c r="X42" s="807"/>
      <c r="Y42" s="807"/>
      <c r="Z42" s="807"/>
      <c r="AA42" s="807"/>
      <c r="AB42" s="807"/>
      <c r="AC42" s="807"/>
      <c r="AD42" s="808"/>
      <c r="AE42" s="750">
        <f t="shared" si="6"/>
        <v>0</v>
      </c>
      <c r="AF42" s="749" t="str">
        <f t="shared" si="7"/>
        <v/>
      </c>
    </row>
    <row r="43" spans="2:32" s="38" customFormat="1" ht="12" customHeight="1" x14ac:dyDescent="0.25">
      <c r="B43" s="51" t="str">
        <f>IF(ISBLANK('3-Budget + REVISE'!B34),"",'3-Budget + REVISE'!B34)</f>
        <v/>
      </c>
      <c r="C43" s="969">
        <f>IF('3-Budget + REVISE'!Z34=1,'3-Budget + REVISE'!F34,' 5-EXPENSE 2nd Period'!C43)</f>
        <v>0</v>
      </c>
      <c r="D43" s="910"/>
      <c r="E43" s="911"/>
      <c r="F43" s="900">
        <f t="shared" si="15"/>
        <v>0</v>
      </c>
      <c r="G43" s="901"/>
      <c r="H43" s="970"/>
      <c r="I43" s="969">
        <f>F43+' 5-EXPENSE 2nd Period'!I43</f>
        <v>0</v>
      </c>
      <c r="J43" s="910"/>
      <c r="K43" s="911"/>
      <c r="L43" s="46" t="str">
        <f t="shared" si="12"/>
        <v/>
      </c>
      <c r="M43" s="74">
        <f t="shared" si="14"/>
        <v>0</v>
      </c>
      <c r="N43" s="43" t="str">
        <f t="shared" si="3"/>
        <v/>
      </c>
      <c r="O43" s="38">
        <f t="shared" si="5"/>
        <v>0</v>
      </c>
      <c r="P43" s="806"/>
      <c r="Q43" s="807"/>
      <c r="R43" s="807"/>
      <c r="S43" s="807"/>
      <c r="T43" s="807"/>
      <c r="U43" s="807"/>
      <c r="V43" s="807"/>
      <c r="W43" s="807"/>
      <c r="X43" s="807"/>
      <c r="Y43" s="807"/>
      <c r="Z43" s="807"/>
      <c r="AA43" s="807"/>
      <c r="AB43" s="807"/>
      <c r="AC43" s="807"/>
      <c r="AD43" s="808"/>
      <c r="AE43" s="750">
        <f t="shared" si="6"/>
        <v>0</v>
      </c>
      <c r="AF43" s="749" t="str">
        <f t="shared" si="7"/>
        <v/>
      </c>
    </row>
    <row r="44" spans="2:32" s="38" customFormat="1" ht="12" customHeight="1" x14ac:dyDescent="0.25">
      <c r="B44" s="51" t="str">
        <f>IF(ISBLANK('3-Budget + REVISE'!B35),"",'3-Budget + REVISE'!B35)</f>
        <v/>
      </c>
      <c r="C44" s="969">
        <f>IF('3-Budget + REVISE'!Z35=1,'3-Budget + REVISE'!F35,' 5-EXPENSE 2nd Period'!C44)</f>
        <v>0</v>
      </c>
      <c r="D44" s="910"/>
      <c r="E44" s="911"/>
      <c r="F44" s="900">
        <f t="shared" si="15"/>
        <v>0</v>
      </c>
      <c r="G44" s="901"/>
      <c r="H44" s="970"/>
      <c r="I44" s="969">
        <f>F44+' 5-EXPENSE 2nd Period'!I44</f>
        <v>0</v>
      </c>
      <c r="J44" s="910"/>
      <c r="K44" s="911"/>
      <c r="L44" s="46" t="str">
        <f t="shared" si="12"/>
        <v/>
      </c>
      <c r="M44" s="74">
        <f t="shared" si="14"/>
        <v>0</v>
      </c>
      <c r="N44" s="43" t="str">
        <f t="shared" si="3"/>
        <v/>
      </c>
      <c r="O44" s="38">
        <f t="shared" si="5"/>
        <v>0</v>
      </c>
      <c r="P44" s="806"/>
      <c r="Q44" s="807"/>
      <c r="R44" s="807"/>
      <c r="S44" s="807"/>
      <c r="T44" s="807"/>
      <c r="U44" s="807"/>
      <c r="V44" s="807"/>
      <c r="W44" s="807"/>
      <c r="X44" s="807"/>
      <c r="Y44" s="807"/>
      <c r="Z44" s="807"/>
      <c r="AA44" s="807"/>
      <c r="AB44" s="807"/>
      <c r="AC44" s="807"/>
      <c r="AD44" s="808"/>
      <c r="AE44" s="750">
        <f t="shared" si="6"/>
        <v>0</v>
      </c>
      <c r="AF44" s="749" t="str">
        <f t="shared" si="7"/>
        <v/>
      </c>
    </row>
    <row r="45" spans="2:32" s="38" customFormat="1" ht="12" customHeight="1" x14ac:dyDescent="0.25">
      <c r="B45" s="51" t="str">
        <f>IF(ISBLANK('3-Budget + REVISE'!B36),"",'3-Budget + REVISE'!B36)</f>
        <v/>
      </c>
      <c r="C45" s="969">
        <f>IF('3-Budget + REVISE'!Z36=1,'3-Budget + REVISE'!F36,' 5-EXPENSE 2nd Period'!C45)</f>
        <v>0</v>
      </c>
      <c r="D45" s="910"/>
      <c r="E45" s="911"/>
      <c r="F45" s="900">
        <f t="shared" si="15"/>
        <v>0</v>
      </c>
      <c r="G45" s="901"/>
      <c r="H45" s="970"/>
      <c r="I45" s="969">
        <f>F45+' 5-EXPENSE 2nd Period'!I45</f>
        <v>0</v>
      </c>
      <c r="J45" s="910"/>
      <c r="K45" s="911"/>
      <c r="L45" s="46" t="str">
        <f t="shared" si="12"/>
        <v/>
      </c>
      <c r="M45" s="74">
        <f t="shared" si="14"/>
        <v>0</v>
      </c>
      <c r="N45" s="43" t="str">
        <f t="shared" si="3"/>
        <v/>
      </c>
      <c r="O45" s="38">
        <f t="shared" si="5"/>
        <v>0</v>
      </c>
      <c r="P45" s="806"/>
      <c r="Q45" s="807"/>
      <c r="R45" s="807"/>
      <c r="S45" s="807"/>
      <c r="T45" s="807"/>
      <c r="U45" s="807"/>
      <c r="V45" s="807"/>
      <c r="W45" s="807"/>
      <c r="X45" s="807"/>
      <c r="Y45" s="807"/>
      <c r="Z45" s="807"/>
      <c r="AA45" s="807"/>
      <c r="AB45" s="807"/>
      <c r="AC45" s="807"/>
      <c r="AD45" s="808"/>
      <c r="AE45" s="750">
        <f t="shared" si="6"/>
        <v>0</v>
      </c>
      <c r="AF45" s="749" t="str">
        <f t="shared" si="7"/>
        <v/>
      </c>
    </row>
    <row r="46" spans="2:32" s="38" customFormat="1" ht="12" customHeight="1" x14ac:dyDescent="0.25">
      <c r="B46" s="51" t="str">
        <f>IF(ISBLANK('3-Budget + REVISE'!B37),"",'3-Budget + REVISE'!B37)</f>
        <v/>
      </c>
      <c r="C46" s="969">
        <f>IF('3-Budget + REVISE'!Z37=1,'3-Budget + REVISE'!F37,' 5-EXPENSE 2nd Period'!C46)</f>
        <v>0</v>
      </c>
      <c r="D46" s="910"/>
      <c r="E46" s="911"/>
      <c r="F46" s="900">
        <f t="shared" si="15"/>
        <v>0</v>
      </c>
      <c r="G46" s="901"/>
      <c r="H46" s="970"/>
      <c r="I46" s="969">
        <f>F46+' 5-EXPENSE 2nd Period'!I46</f>
        <v>0</v>
      </c>
      <c r="J46" s="910"/>
      <c r="K46" s="911"/>
      <c r="L46" s="46" t="str">
        <f t="shared" si="12"/>
        <v/>
      </c>
      <c r="M46" s="74">
        <f t="shared" si="14"/>
        <v>0</v>
      </c>
      <c r="N46" s="43" t="str">
        <f t="shared" si="3"/>
        <v/>
      </c>
      <c r="O46" s="38">
        <f t="shared" si="5"/>
        <v>0</v>
      </c>
      <c r="P46" s="806"/>
      <c r="Q46" s="807"/>
      <c r="R46" s="807"/>
      <c r="S46" s="807"/>
      <c r="T46" s="807"/>
      <c r="U46" s="807"/>
      <c r="V46" s="807"/>
      <c r="W46" s="807"/>
      <c r="X46" s="807"/>
      <c r="Y46" s="807"/>
      <c r="Z46" s="807"/>
      <c r="AA46" s="807"/>
      <c r="AB46" s="807"/>
      <c r="AC46" s="807"/>
      <c r="AD46" s="808"/>
      <c r="AE46" s="750">
        <f t="shared" si="6"/>
        <v>0</v>
      </c>
      <c r="AF46" s="749" t="str">
        <f t="shared" si="7"/>
        <v/>
      </c>
    </row>
    <row r="47" spans="2:32" s="38" customFormat="1" ht="12" customHeight="1" x14ac:dyDescent="0.25">
      <c r="B47" s="51" t="str">
        <f>IF(ISBLANK('3-Budget + REVISE'!B38),"",'3-Budget + REVISE'!B38)</f>
        <v/>
      </c>
      <c r="C47" s="969">
        <f>IF('3-Budget + REVISE'!Z38=1,'3-Budget + REVISE'!F38,' 5-EXPENSE 2nd Period'!C47)</f>
        <v>0</v>
      </c>
      <c r="D47" s="910"/>
      <c r="E47" s="911"/>
      <c r="F47" s="900">
        <f t="shared" si="15"/>
        <v>0</v>
      </c>
      <c r="G47" s="901"/>
      <c r="H47" s="970"/>
      <c r="I47" s="969">
        <f>F47+' 5-EXPENSE 2nd Period'!I47</f>
        <v>0</v>
      </c>
      <c r="J47" s="910"/>
      <c r="K47" s="911"/>
      <c r="L47" s="46" t="str">
        <f t="shared" si="12"/>
        <v/>
      </c>
      <c r="M47" s="74">
        <f t="shared" si="14"/>
        <v>0</v>
      </c>
      <c r="N47" s="43" t="str">
        <f t="shared" si="3"/>
        <v/>
      </c>
      <c r="O47" s="38">
        <f t="shared" si="5"/>
        <v>0</v>
      </c>
      <c r="P47" s="806"/>
      <c r="Q47" s="807"/>
      <c r="R47" s="807"/>
      <c r="S47" s="807"/>
      <c r="T47" s="807"/>
      <c r="U47" s="807"/>
      <c r="V47" s="807"/>
      <c r="W47" s="807"/>
      <c r="X47" s="807"/>
      <c r="Y47" s="807"/>
      <c r="Z47" s="807"/>
      <c r="AA47" s="807"/>
      <c r="AB47" s="807"/>
      <c r="AC47" s="807"/>
      <c r="AD47" s="808"/>
      <c r="AE47" s="750">
        <f t="shared" si="6"/>
        <v>0</v>
      </c>
      <c r="AF47" s="749" t="str">
        <f t="shared" si="7"/>
        <v/>
      </c>
    </row>
    <row r="48" spans="2:32" s="38" customFormat="1" ht="12" customHeight="1" x14ac:dyDescent="0.25">
      <c r="B48" s="51" t="str">
        <f>IF(ISBLANK('3-Budget + REVISE'!B39),"",'3-Budget + REVISE'!B39)</f>
        <v/>
      </c>
      <c r="C48" s="969">
        <f>IF('3-Budget + REVISE'!Z39=1,'3-Budget + REVISE'!F39,' 5-EXPENSE 2nd Period'!C48)</f>
        <v>0</v>
      </c>
      <c r="D48" s="910"/>
      <c r="E48" s="911"/>
      <c r="F48" s="900">
        <f t="shared" si="15"/>
        <v>0</v>
      </c>
      <c r="G48" s="901"/>
      <c r="H48" s="970"/>
      <c r="I48" s="969">
        <f>F48+' 5-EXPENSE 2nd Period'!I48</f>
        <v>0</v>
      </c>
      <c r="J48" s="910"/>
      <c r="K48" s="911"/>
      <c r="L48" s="46" t="str">
        <f t="shared" si="12"/>
        <v/>
      </c>
      <c r="M48" s="74">
        <f t="shared" si="14"/>
        <v>0</v>
      </c>
      <c r="N48" s="43" t="str">
        <f t="shared" si="3"/>
        <v/>
      </c>
      <c r="O48" s="38">
        <f t="shared" si="5"/>
        <v>0</v>
      </c>
      <c r="P48" s="806"/>
      <c r="Q48" s="807"/>
      <c r="R48" s="807"/>
      <c r="S48" s="807"/>
      <c r="T48" s="807"/>
      <c r="U48" s="807"/>
      <c r="V48" s="807"/>
      <c r="W48" s="807"/>
      <c r="X48" s="807"/>
      <c r="Y48" s="807"/>
      <c r="Z48" s="807"/>
      <c r="AA48" s="807"/>
      <c r="AB48" s="807"/>
      <c r="AC48" s="807"/>
      <c r="AD48" s="808"/>
      <c r="AE48" s="750">
        <f t="shared" si="6"/>
        <v>0</v>
      </c>
      <c r="AF48" s="749" t="str">
        <f t="shared" si="7"/>
        <v/>
      </c>
    </row>
    <row r="49" spans="2:32" s="38" customFormat="1" ht="12" customHeight="1" x14ac:dyDescent="0.25">
      <c r="B49" s="51" t="str">
        <f>IF(ISBLANK('3-Budget + REVISE'!B40),"",'3-Budget + REVISE'!B40)</f>
        <v/>
      </c>
      <c r="C49" s="969">
        <f>IF('3-Budget + REVISE'!Z40=1,'3-Budget + REVISE'!F40,' 5-EXPENSE 2nd Period'!C49)</f>
        <v>0</v>
      </c>
      <c r="D49" s="910"/>
      <c r="E49" s="911"/>
      <c r="F49" s="900">
        <f t="shared" si="15"/>
        <v>0</v>
      </c>
      <c r="G49" s="901"/>
      <c r="H49" s="970"/>
      <c r="I49" s="969">
        <f>F49+' 5-EXPENSE 2nd Period'!I49</f>
        <v>0</v>
      </c>
      <c r="J49" s="910"/>
      <c r="K49" s="911"/>
      <c r="L49" s="46" t="str">
        <f t="shared" si="12"/>
        <v/>
      </c>
      <c r="M49" s="74">
        <f t="shared" si="14"/>
        <v>0</v>
      </c>
      <c r="N49" s="43" t="str">
        <f t="shared" si="3"/>
        <v/>
      </c>
      <c r="O49" s="38">
        <f t="shared" si="5"/>
        <v>0</v>
      </c>
      <c r="P49" s="806"/>
      <c r="Q49" s="807"/>
      <c r="R49" s="807"/>
      <c r="S49" s="807"/>
      <c r="T49" s="807"/>
      <c r="U49" s="807"/>
      <c r="V49" s="807"/>
      <c r="W49" s="807"/>
      <c r="X49" s="807"/>
      <c r="Y49" s="807"/>
      <c r="Z49" s="807"/>
      <c r="AA49" s="807"/>
      <c r="AB49" s="807"/>
      <c r="AC49" s="807"/>
      <c r="AD49" s="808"/>
      <c r="AE49" s="750">
        <f t="shared" si="6"/>
        <v>0</v>
      </c>
      <c r="AF49" s="749" t="str">
        <f t="shared" si="7"/>
        <v/>
      </c>
    </row>
    <row r="50" spans="2:32" s="38" customFormat="1" ht="12" customHeight="1" x14ac:dyDescent="0.25">
      <c r="B50" s="51" t="str">
        <f>IF(ISBLANK('3-Budget + REVISE'!B41),"",'3-Budget + REVISE'!B41)</f>
        <v/>
      </c>
      <c r="C50" s="969">
        <f>IF('3-Budget + REVISE'!Z41=1,'3-Budget + REVISE'!F41,' 5-EXPENSE 2nd Period'!C50)</f>
        <v>0</v>
      </c>
      <c r="D50" s="910"/>
      <c r="E50" s="911"/>
      <c r="F50" s="900">
        <f t="shared" si="15"/>
        <v>0</v>
      </c>
      <c r="G50" s="901"/>
      <c r="H50" s="970"/>
      <c r="I50" s="969">
        <f>F50+' 5-EXPENSE 2nd Period'!I50</f>
        <v>0</v>
      </c>
      <c r="J50" s="910"/>
      <c r="K50" s="911"/>
      <c r="L50" s="46" t="str">
        <f t="shared" si="12"/>
        <v/>
      </c>
      <c r="M50" s="74">
        <f t="shared" si="14"/>
        <v>0</v>
      </c>
      <c r="N50" s="43" t="str">
        <f t="shared" si="3"/>
        <v/>
      </c>
      <c r="O50" s="38">
        <f t="shared" si="5"/>
        <v>0</v>
      </c>
      <c r="P50" s="806"/>
      <c r="Q50" s="807"/>
      <c r="R50" s="807"/>
      <c r="S50" s="807"/>
      <c r="T50" s="807"/>
      <c r="U50" s="807"/>
      <c r="V50" s="807"/>
      <c r="W50" s="807"/>
      <c r="X50" s="807"/>
      <c r="Y50" s="807"/>
      <c r="Z50" s="807"/>
      <c r="AA50" s="807"/>
      <c r="AB50" s="807"/>
      <c r="AC50" s="807"/>
      <c r="AD50" s="808"/>
      <c r="AE50" s="750">
        <f t="shared" si="6"/>
        <v>0</v>
      </c>
      <c r="AF50" s="749" t="str">
        <f t="shared" si="7"/>
        <v/>
      </c>
    </row>
    <row r="51" spans="2:32" s="38" customFormat="1" ht="12" customHeight="1" x14ac:dyDescent="0.25">
      <c r="B51" s="51" t="str">
        <f>IF(ISBLANK('3-Budget + REVISE'!B42),"",'3-Budget + REVISE'!B42)</f>
        <v/>
      </c>
      <c r="C51" s="969">
        <f>IF('3-Budget + REVISE'!Z42=1,'3-Budget + REVISE'!F42,' 5-EXPENSE 2nd Period'!C51)</f>
        <v>0</v>
      </c>
      <c r="D51" s="910"/>
      <c r="E51" s="911"/>
      <c r="F51" s="900">
        <f t="shared" si="15"/>
        <v>0</v>
      </c>
      <c r="G51" s="901"/>
      <c r="H51" s="970"/>
      <c r="I51" s="969">
        <f>F51+' 5-EXPENSE 2nd Period'!I51</f>
        <v>0</v>
      </c>
      <c r="J51" s="910"/>
      <c r="K51" s="911"/>
      <c r="L51" s="46" t="str">
        <f t="shared" si="12"/>
        <v/>
      </c>
      <c r="M51" s="74">
        <f t="shared" si="14"/>
        <v>0</v>
      </c>
      <c r="N51" s="43" t="str">
        <f t="shared" si="3"/>
        <v/>
      </c>
      <c r="O51" s="38">
        <f>F51</f>
        <v>0</v>
      </c>
      <c r="P51" s="806"/>
      <c r="Q51" s="807"/>
      <c r="R51" s="807"/>
      <c r="S51" s="807"/>
      <c r="T51" s="807"/>
      <c r="U51" s="807"/>
      <c r="V51" s="807"/>
      <c r="W51" s="807"/>
      <c r="X51" s="807"/>
      <c r="Y51" s="807"/>
      <c r="Z51" s="807"/>
      <c r="AA51" s="807"/>
      <c r="AB51" s="807"/>
      <c r="AC51" s="807"/>
      <c r="AD51" s="808"/>
      <c r="AE51" s="750">
        <f t="shared" si="6"/>
        <v>0</v>
      </c>
      <c r="AF51" s="749" t="str">
        <f t="shared" si="7"/>
        <v/>
      </c>
    </row>
    <row r="52" spans="2:32" s="38" customFormat="1" ht="12" customHeight="1" x14ac:dyDescent="0.25">
      <c r="B52" s="51" t="str">
        <f>IF(ISBLANK('3-Budget + REVISE'!B43),"",'3-Budget + REVISE'!B43)</f>
        <v/>
      </c>
      <c r="C52" s="969">
        <f>IF('3-Budget + REVISE'!Z43=1,'3-Budget + REVISE'!F43,' 5-EXPENSE 2nd Period'!C52)</f>
        <v>0</v>
      </c>
      <c r="D52" s="910"/>
      <c r="E52" s="911"/>
      <c r="F52" s="900">
        <f t="shared" si="15"/>
        <v>0</v>
      </c>
      <c r="G52" s="901"/>
      <c r="H52" s="970"/>
      <c r="I52" s="969">
        <f>F52+' 5-EXPENSE 2nd Period'!I52</f>
        <v>0</v>
      </c>
      <c r="J52" s="910"/>
      <c r="K52" s="911"/>
      <c r="L52" s="46" t="str">
        <f t="shared" si="12"/>
        <v/>
      </c>
      <c r="M52" s="74">
        <f t="shared" si="14"/>
        <v>0</v>
      </c>
      <c r="N52" s="43" t="str">
        <f t="shared" si="3"/>
        <v/>
      </c>
      <c r="O52" s="38">
        <f t="shared" si="5"/>
        <v>0</v>
      </c>
      <c r="P52" s="806"/>
      <c r="Q52" s="807"/>
      <c r="R52" s="807"/>
      <c r="S52" s="807"/>
      <c r="T52" s="807"/>
      <c r="U52" s="807"/>
      <c r="V52" s="807"/>
      <c r="W52" s="807"/>
      <c r="X52" s="807"/>
      <c r="Y52" s="807"/>
      <c r="Z52" s="807"/>
      <c r="AA52" s="807"/>
      <c r="AB52" s="807"/>
      <c r="AC52" s="807"/>
      <c r="AD52" s="808"/>
      <c r="AE52" s="750">
        <f t="shared" si="6"/>
        <v>0</v>
      </c>
      <c r="AF52" s="749" t="str">
        <f t="shared" si="7"/>
        <v/>
      </c>
    </row>
    <row r="53" spans="2:32" s="38" customFormat="1" ht="12" customHeight="1" x14ac:dyDescent="0.25">
      <c r="B53" s="51" t="str">
        <f>IF(ISBLANK('3-Budget + REVISE'!B44),"",'3-Budget + REVISE'!B44)</f>
        <v/>
      </c>
      <c r="C53" s="969">
        <f>IF('3-Budget + REVISE'!Z44=1,'3-Budget + REVISE'!F44,' 5-EXPENSE 2nd Period'!C53)</f>
        <v>0</v>
      </c>
      <c r="D53" s="910"/>
      <c r="E53" s="911"/>
      <c r="F53" s="900">
        <f t="shared" si="15"/>
        <v>0</v>
      </c>
      <c r="G53" s="901"/>
      <c r="H53" s="970"/>
      <c r="I53" s="969">
        <f>F53+' 5-EXPENSE 2nd Period'!I53</f>
        <v>0</v>
      </c>
      <c r="J53" s="910"/>
      <c r="K53" s="911"/>
      <c r="L53" s="46" t="str">
        <f t="shared" si="12"/>
        <v/>
      </c>
      <c r="M53" s="74">
        <f t="shared" si="14"/>
        <v>0</v>
      </c>
      <c r="N53" s="43" t="str">
        <f t="shared" si="3"/>
        <v/>
      </c>
      <c r="O53" s="38">
        <f t="shared" si="5"/>
        <v>0</v>
      </c>
      <c r="P53" s="806"/>
      <c r="Q53" s="807"/>
      <c r="R53" s="807"/>
      <c r="S53" s="807"/>
      <c r="T53" s="807"/>
      <c r="U53" s="807"/>
      <c r="V53" s="807"/>
      <c r="W53" s="807"/>
      <c r="X53" s="807"/>
      <c r="Y53" s="807"/>
      <c r="Z53" s="807"/>
      <c r="AA53" s="807"/>
      <c r="AB53" s="807"/>
      <c r="AC53" s="807"/>
      <c r="AD53" s="808"/>
      <c r="AE53" s="750">
        <f t="shared" si="6"/>
        <v>0</v>
      </c>
      <c r="AF53" s="749" t="str">
        <f t="shared" si="7"/>
        <v/>
      </c>
    </row>
    <row r="54" spans="2:32" s="38" customFormat="1" ht="12" customHeight="1" x14ac:dyDescent="0.25">
      <c r="B54" s="51" t="str">
        <f>IF(ISBLANK('3-Budget + REVISE'!B45),"",'3-Budget + REVISE'!B45)</f>
        <v/>
      </c>
      <c r="C54" s="969">
        <f>IF('3-Budget + REVISE'!Z45=1,'3-Budget + REVISE'!F45,' 5-EXPENSE 2nd Period'!C54)</f>
        <v>0</v>
      </c>
      <c r="D54" s="910"/>
      <c r="E54" s="911"/>
      <c r="F54" s="900">
        <f t="shared" si="15"/>
        <v>0</v>
      </c>
      <c r="G54" s="901"/>
      <c r="H54" s="970"/>
      <c r="I54" s="969">
        <f>F54+' 5-EXPENSE 2nd Period'!I54</f>
        <v>0</v>
      </c>
      <c r="J54" s="910"/>
      <c r="K54" s="911"/>
      <c r="L54" s="46" t="str">
        <f t="shared" si="12"/>
        <v/>
      </c>
      <c r="M54" s="74">
        <f t="shared" si="14"/>
        <v>0</v>
      </c>
      <c r="N54" s="43" t="str">
        <f t="shared" si="3"/>
        <v/>
      </c>
      <c r="O54" s="38">
        <f t="shared" si="5"/>
        <v>0</v>
      </c>
      <c r="P54" s="806"/>
      <c r="Q54" s="807"/>
      <c r="R54" s="807"/>
      <c r="S54" s="807"/>
      <c r="T54" s="807"/>
      <c r="U54" s="807"/>
      <c r="V54" s="807"/>
      <c r="W54" s="807"/>
      <c r="X54" s="807"/>
      <c r="Y54" s="807"/>
      <c r="Z54" s="807"/>
      <c r="AA54" s="807"/>
      <c r="AB54" s="807"/>
      <c r="AC54" s="807"/>
      <c r="AD54" s="808"/>
      <c r="AE54" s="750">
        <f t="shared" si="6"/>
        <v>0</v>
      </c>
      <c r="AF54" s="749" t="str">
        <f t="shared" si="7"/>
        <v/>
      </c>
    </row>
    <row r="55" spans="2:32" s="38" customFormat="1" ht="12" customHeight="1" x14ac:dyDescent="0.25">
      <c r="B55" s="51" t="str">
        <f>IF(ISBLANK('3-Budget + REVISE'!B46),"",'3-Budget + REVISE'!B46)</f>
        <v/>
      </c>
      <c r="C55" s="969">
        <f>IF('3-Budget + REVISE'!Z46=1,'3-Budget + REVISE'!F46,' 5-EXPENSE 2nd Period'!C55)</f>
        <v>0</v>
      </c>
      <c r="D55" s="910"/>
      <c r="E55" s="911"/>
      <c r="F55" s="900">
        <f t="shared" si="15"/>
        <v>0</v>
      </c>
      <c r="G55" s="901"/>
      <c r="H55" s="970"/>
      <c r="I55" s="969">
        <f>F55+' 5-EXPENSE 2nd Period'!I55</f>
        <v>0</v>
      </c>
      <c r="J55" s="910"/>
      <c r="K55" s="911"/>
      <c r="L55" s="46" t="str">
        <f t="shared" si="12"/>
        <v/>
      </c>
      <c r="M55" s="74">
        <f t="shared" si="14"/>
        <v>0</v>
      </c>
      <c r="N55" s="43" t="str">
        <f t="shared" si="3"/>
        <v/>
      </c>
      <c r="O55" s="38">
        <f t="shared" si="5"/>
        <v>0</v>
      </c>
      <c r="P55" s="806"/>
      <c r="Q55" s="807"/>
      <c r="R55" s="807"/>
      <c r="S55" s="807"/>
      <c r="T55" s="807"/>
      <c r="U55" s="807"/>
      <c r="V55" s="807"/>
      <c r="W55" s="807"/>
      <c r="X55" s="807"/>
      <c r="Y55" s="807"/>
      <c r="Z55" s="807"/>
      <c r="AA55" s="807"/>
      <c r="AB55" s="807"/>
      <c r="AC55" s="807"/>
      <c r="AD55" s="808"/>
      <c r="AE55" s="750">
        <f t="shared" si="6"/>
        <v>0</v>
      </c>
      <c r="AF55" s="749" t="str">
        <f t="shared" si="7"/>
        <v/>
      </c>
    </row>
    <row r="56" spans="2:32" s="38" customFormat="1" ht="12" customHeight="1" x14ac:dyDescent="0.25">
      <c r="B56" s="51">
        <f>IF(ISBLANK('3-Budget + REVISE'!B47),"",'3-Budget + REVISE'!B47)</f>
        <v>0</v>
      </c>
      <c r="C56" s="969">
        <f>IF('3-Budget + REVISE'!Z47=1,'3-Budget + REVISE'!F47,' 5-EXPENSE 2nd Period'!C56)</f>
        <v>0</v>
      </c>
      <c r="D56" s="910"/>
      <c r="E56" s="911"/>
      <c r="F56" s="900">
        <f t="shared" si="15"/>
        <v>0</v>
      </c>
      <c r="G56" s="901"/>
      <c r="H56" s="970"/>
      <c r="I56" s="969">
        <f>F56+' 5-EXPENSE 2nd Period'!I56</f>
        <v>0</v>
      </c>
      <c r="J56" s="910"/>
      <c r="K56" s="911"/>
      <c r="L56" s="46" t="str">
        <f t="shared" si="12"/>
        <v/>
      </c>
      <c r="M56" s="74">
        <f t="shared" si="14"/>
        <v>0</v>
      </c>
      <c r="N56" s="43" t="str">
        <f t="shared" si="3"/>
        <v/>
      </c>
      <c r="O56" s="38">
        <f t="shared" si="5"/>
        <v>0</v>
      </c>
      <c r="P56" s="806"/>
      <c r="Q56" s="807"/>
      <c r="R56" s="807"/>
      <c r="S56" s="807"/>
      <c r="T56" s="807"/>
      <c r="U56" s="807"/>
      <c r="V56" s="807"/>
      <c r="W56" s="807"/>
      <c r="X56" s="807"/>
      <c r="Y56" s="807"/>
      <c r="Z56" s="807"/>
      <c r="AA56" s="807"/>
      <c r="AB56" s="807"/>
      <c r="AC56" s="807"/>
      <c r="AD56" s="808"/>
      <c r="AE56" s="750">
        <f t="shared" si="6"/>
        <v>0</v>
      </c>
      <c r="AF56" s="749" t="str">
        <f t="shared" si="7"/>
        <v/>
      </c>
    </row>
    <row r="57" spans="2:32" s="38" customFormat="1" ht="12" customHeight="1" x14ac:dyDescent="0.25">
      <c r="B57" s="51">
        <f>IF(ISBLANK('3-Budget + REVISE'!B48),"",'3-Budget + REVISE'!B48)</f>
        <v>0</v>
      </c>
      <c r="C57" s="969">
        <f>IF('3-Budget + REVISE'!Z48=1,'3-Budget + REVISE'!F48,' 5-EXPENSE 2nd Period'!C57)</f>
        <v>0</v>
      </c>
      <c r="D57" s="910"/>
      <c r="E57" s="911"/>
      <c r="F57" s="900">
        <f t="shared" si="15"/>
        <v>0</v>
      </c>
      <c r="G57" s="901"/>
      <c r="H57" s="970"/>
      <c r="I57" s="969">
        <f>F57+' 5-EXPENSE 2nd Period'!I57</f>
        <v>0</v>
      </c>
      <c r="J57" s="910"/>
      <c r="K57" s="911"/>
      <c r="L57" s="46" t="str">
        <f t="shared" si="12"/>
        <v/>
      </c>
      <c r="M57" s="74">
        <f t="shared" si="14"/>
        <v>0</v>
      </c>
      <c r="N57" s="43" t="str">
        <f t="shared" si="3"/>
        <v/>
      </c>
      <c r="O57" s="38">
        <f t="shared" si="5"/>
        <v>0</v>
      </c>
      <c r="P57" s="806"/>
      <c r="Q57" s="807"/>
      <c r="R57" s="807"/>
      <c r="S57" s="807"/>
      <c r="T57" s="807"/>
      <c r="U57" s="807"/>
      <c r="V57" s="807"/>
      <c r="W57" s="807"/>
      <c r="X57" s="807"/>
      <c r="Y57" s="807"/>
      <c r="Z57" s="807"/>
      <c r="AA57" s="807"/>
      <c r="AB57" s="807"/>
      <c r="AC57" s="807"/>
      <c r="AD57" s="808"/>
      <c r="AE57" s="750">
        <f t="shared" si="6"/>
        <v>0</v>
      </c>
      <c r="AF57" s="749" t="str">
        <f t="shared" si="7"/>
        <v/>
      </c>
    </row>
    <row r="58" spans="2:32" s="38" customFormat="1" ht="12" customHeight="1" x14ac:dyDescent="0.25">
      <c r="B58" s="51">
        <f>IF(ISBLANK('3-Budget + REVISE'!B49),"",'3-Budget + REVISE'!B49)</f>
        <v>0</v>
      </c>
      <c r="C58" s="969">
        <f>IF('3-Budget + REVISE'!Z49=1,'3-Budget + REVISE'!F49,' 5-EXPENSE 2nd Period'!C58)</f>
        <v>0</v>
      </c>
      <c r="D58" s="910"/>
      <c r="E58" s="911"/>
      <c r="F58" s="900">
        <f t="shared" si="15"/>
        <v>0</v>
      </c>
      <c r="G58" s="901"/>
      <c r="H58" s="970"/>
      <c r="I58" s="969">
        <f>F58+' 5-EXPENSE 2nd Period'!I58</f>
        <v>0</v>
      </c>
      <c r="J58" s="910"/>
      <c r="K58" s="911"/>
      <c r="L58" s="46" t="str">
        <f t="shared" si="12"/>
        <v/>
      </c>
      <c r="M58" s="74">
        <f t="shared" si="14"/>
        <v>0</v>
      </c>
      <c r="N58" s="43" t="str">
        <f t="shared" si="3"/>
        <v/>
      </c>
      <c r="O58" s="38">
        <f t="shared" si="5"/>
        <v>0</v>
      </c>
      <c r="P58" s="806"/>
      <c r="Q58" s="807"/>
      <c r="R58" s="807"/>
      <c r="S58" s="807"/>
      <c r="T58" s="807"/>
      <c r="U58" s="807"/>
      <c r="V58" s="807"/>
      <c r="W58" s="807"/>
      <c r="X58" s="807"/>
      <c r="Y58" s="807"/>
      <c r="Z58" s="807"/>
      <c r="AA58" s="807"/>
      <c r="AB58" s="807"/>
      <c r="AC58" s="807"/>
      <c r="AD58" s="808"/>
      <c r="AE58" s="750">
        <f t="shared" si="6"/>
        <v>0</v>
      </c>
      <c r="AF58" s="749" t="str">
        <f t="shared" si="7"/>
        <v/>
      </c>
    </row>
    <row r="59" spans="2:32" s="38" customFormat="1" ht="12" customHeight="1" x14ac:dyDescent="0.25">
      <c r="B59" s="51">
        <f>IF(ISBLANK('3-Budget + REVISE'!B50),"",'3-Budget + REVISE'!B50)</f>
        <v>0</v>
      </c>
      <c r="C59" s="969">
        <f>IF('3-Budget + REVISE'!Z50=1,'3-Budget + REVISE'!F50,' 5-EXPENSE 2nd Period'!C59)</f>
        <v>0</v>
      </c>
      <c r="D59" s="910"/>
      <c r="E59" s="911"/>
      <c r="F59" s="900">
        <f t="shared" si="15"/>
        <v>0</v>
      </c>
      <c r="G59" s="901"/>
      <c r="H59" s="970"/>
      <c r="I59" s="969">
        <f>F59+' 5-EXPENSE 2nd Period'!I59</f>
        <v>0</v>
      </c>
      <c r="J59" s="910"/>
      <c r="K59" s="911"/>
      <c r="L59" s="46" t="str">
        <f t="shared" si="12"/>
        <v/>
      </c>
      <c r="M59" s="74">
        <f t="shared" si="14"/>
        <v>0</v>
      </c>
      <c r="N59" s="43" t="str">
        <f t="shared" si="3"/>
        <v/>
      </c>
      <c r="O59" s="38">
        <f t="shared" si="5"/>
        <v>0</v>
      </c>
      <c r="P59" s="806"/>
      <c r="Q59" s="807"/>
      <c r="R59" s="807"/>
      <c r="S59" s="807"/>
      <c r="T59" s="807"/>
      <c r="U59" s="807"/>
      <c r="V59" s="807"/>
      <c r="W59" s="807"/>
      <c r="X59" s="807"/>
      <c r="Y59" s="807"/>
      <c r="Z59" s="807"/>
      <c r="AA59" s="807"/>
      <c r="AB59" s="807"/>
      <c r="AC59" s="807"/>
      <c r="AD59" s="808"/>
      <c r="AE59" s="750">
        <f t="shared" si="6"/>
        <v>0</v>
      </c>
      <c r="AF59" s="749" t="str">
        <f t="shared" si="7"/>
        <v/>
      </c>
    </row>
    <row r="60" spans="2:32" s="38" customFormat="1" ht="12" customHeight="1" x14ac:dyDescent="0.25">
      <c r="B60" s="51">
        <f>IF(ISBLANK('3-Budget + REVISE'!B51),"",'3-Budget + REVISE'!B51)</f>
        <v>0</v>
      </c>
      <c r="C60" s="969">
        <f>IF('3-Budget + REVISE'!Z51=1,'3-Budget + REVISE'!F51,' 5-EXPENSE 2nd Period'!C60)</f>
        <v>0</v>
      </c>
      <c r="D60" s="910"/>
      <c r="E60" s="911"/>
      <c r="F60" s="900">
        <f t="shared" si="15"/>
        <v>0</v>
      </c>
      <c r="G60" s="901"/>
      <c r="H60" s="970"/>
      <c r="I60" s="969">
        <f>F60+' 5-EXPENSE 2nd Period'!I60</f>
        <v>0</v>
      </c>
      <c r="J60" s="910"/>
      <c r="K60" s="911"/>
      <c r="L60" s="46" t="str">
        <f t="shared" si="12"/>
        <v/>
      </c>
      <c r="M60" s="74">
        <f t="shared" si="14"/>
        <v>0</v>
      </c>
      <c r="N60" s="43" t="str">
        <f t="shared" si="3"/>
        <v/>
      </c>
      <c r="O60" s="38">
        <f t="shared" si="5"/>
        <v>0</v>
      </c>
      <c r="P60" s="806"/>
      <c r="Q60" s="807"/>
      <c r="R60" s="807"/>
      <c r="S60" s="807"/>
      <c r="T60" s="807"/>
      <c r="U60" s="807"/>
      <c r="V60" s="807"/>
      <c r="W60" s="807"/>
      <c r="X60" s="807"/>
      <c r="Y60" s="807"/>
      <c r="Z60" s="807"/>
      <c r="AA60" s="807"/>
      <c r="AB60" s="807"/>
      <c r="AC60" s="807"/>
      <c r="AD60" s="808"/>
      <c r="AE60" s="750">
        <f t="shared" si="6"/>
        <v>0</v>
      </c>
      <c r="AF60" s="749" t="str">
        <f t="shared" si="7"/>
        <v/>
      </c>
    </row>
    <row r="61" spans="2:32" s="38" customFormat="1" ht="12" customHeight="1" x14ac:dyDescent="0.25">
      <c r="B61" s="51">
        <f>IF(ISBLANK('3-Budget + REVISE'!B52),"",'3-Budget + REVISE'!B52)</f>
        <v>0</v>
      </c>
      <c r="C61" s="969">
        <f>IF('3-Budget + REVISE'!Z52=1,'3-Budget + REVISE'!F52,' 5-EXPENSE 2nd Period'!C61)</f>
        <v>0</v>
      </c>
      <c r="D61" s="910"/>
      <c r="E61" s="911"/>
      <c r="F61" s="900">
        <f t="shared" si="15"/>
        <v>0</v>
      </c>
      <c r="G61" s="901"/>
      <c r="H61" s="970"/>
      <c r="I61" s="969">
        <f>F61+' 5-EXPENSE 2nd Period'!I61</f>
        <v>0</v>
      </c>
      <c r="J61" s="910"/>
      <c r="K61" s="911"/>
      <c r="L61" s="46" t="str">
        <f t="shared" si="12"/>
        <v/>
      </c>
      <c r="M61" s="74">
        <f t="shared" si="14"/>
        <v>0</v>
      </c>
      <c r="N61" s="43" t="str">
        <f t="shared" si="3"/>
        <v/>
      </c>
      <c r="O61" s="38">
        <f t="shared" si="5"/>
        <v>0</v>
      </c>
      <c r="P61" s="806"/>
      <c r="Q61" s="807"/>
      <c r="R61" s="807"/>
      <c r="S61" s="807"/>
      <c r="T61" s="807"/>
      <c r="U61" s="807"/>
      <c r="V61" s="807"/>
      <c r="W61" s="807"/>
      <c r="X61" s="807"/>
      <c r="Y61" s="807"/>
      <c r="Z61" s="807"/>
      <c r="AA61" s="807"/>
      <c r="AB61" s="807"/>
      <c r="AC61" s="807"/>
      <c r="AD61" s="808"/>
      <c r="AE61" s="750">
        <f t="shared" si="6"/>
        <v>0</v>
      </c>
      <c r="AF61" s="749" t="str">
        <f t="shared" si="7"/>
        <v/>
      </c>
    </row>
    <row r="62" spans="2:32" s="38" customFormat="1" ht="12" customHeight="1" x14ac:dyDescent="0.25">
      <c r="B62" s="51">
        <f>IF(ISBLANK('3-Budget + REVISE'!B53),"",'3-Budget + REVISE'!B53)</f>
        <v>0</v>
      </c>
      <c r="C62" s="969">
        <f>IF('3-Budget + REVISE'!Z53=1,'3-Budget + REVISE'!F53,' 5-EXPENSE 2nd Period'!C62)</f>
        <v>0</v>
      </c>
      <c r="D62" s="910"/>
      <c r="E62" s="911"/>
      <c r="F62" s="900">
        <f t="shared" si="15"/>
        <v>0</v>
      </c>
      <c r="G62" s="901"/>
      <c r="H62" s="970"/>
      <c r="I62" s="969">
        <f>F62+' 5-EXPENSE 2nd Period'!I62</f>
        <v>0</v>
      </c>
      <c r="J62" s="910"/>
      <c r="K62" s="911"/>
      <c r="L62" s="46" t="str">
        <f t="shared" si="12"/>
        <v/>
      </c>
      <c r="M62" s="74">
        <f t="shared" si="14"/>
        <v>0</v>
      </c>
      <c r="N62" s="43" t="str">
        <f t="shared" si="3"/>
        <v/>
      </c>
      <c r="O62" s="38">
        <f t="shared" si="5"/>
        <v>0</v>
      </c>
      <c r="P62" s="806"/>
      <c r="Q62" s="807"/>
      <c r="R62" s="807"/>
      <c r="S62" s="807"/>
      <c r="T62" s="807"/>
      <c r="U62" s="807"/>
      <c r="V62" s="807"/>
      <c r="W62" s="807"/>
      <c r="X62" s="807"/>
      <c r="Y62" s="807"/>
      <c r="Z62" s="807"/>
      <c r="AA62" s="807"/>
      <c r="AB62" s="807"/>
      <c r="AC62" s="807"/>
      <c r="AD62" s="808"/>
      <c r="AE62" s="750">
        <f t="shared" si="6"/>
        <v>0</v>
      </c>
      <c r="AF62" s="749" t="str">
        <f t="shared" si="7"/>
        <v/>
      </c>
    </row>
    <row r="63" spans="2:32" s="38" customFormat="1" ht="12.9" customHeight="1" x14ac:dyDescent="0.25">
      <c r="B63" s="200" t="str">
        <f>IF(ISBLANK('3-Budget + REVISE'!B54),"",'3-Budget + REVISE'!B54)</f>
        <v>300 - TRAVEL</v>
      </c>
      <c r="C63" s="912">
        <f>SUM(C64:C73)</f>
        <v>0</v>
      </c>
      <c r="D63" s="912"/>
      <c r="E63" s="912"/>
      <c r="F63" s="912">
        <f t="shared" ref="F63" si="16">SUM(F64:F73)</f>
        <v>0</v>
      </c>
      <c r="G63" s="912"/>
      <c r="H63" s="912"/>
      <c r="I63" s="912">
        <f t="shared" ref="I63" si="17">SUM(I64:I73)</f>
        <v>0</v>
      </c>
      <c r="J63" s="912"/>
      <c r="K63" s="912"/>
      <c r="L63" s="208" t="str">
        <f t="shared" ref="L63:L73" si="18">IF(C63&gt;0,I63/C63,"")</f>
        <v/>
      </c>
      <c r="M63" s="209">
        <f>C63-I63</f>
        <v>0</v>
      </c>
      <c r="N63" s="42" t="str">
        <f t="shared" ref="N63" si="19">IF(M63&lt;0, "!", "")</f>
        <v/>
      </c>
      <c r="O63" s="38">
        <f t="shared" si="5"/>
        <v>0</v>
      </c>
      <c r="P63" s="784">
        <f>SUM(P64:P73)</f>
        <v>0</v>
      </c>
      <c r="Q63" s="785">
        <f>SUM(Q64:Q73)</f>
        <v>0</v>
      </c>
      <c r="R63" s="785">
        <f t="shared" ref="R63:AC63" si="20">SUM(R64:R73)</f>
        <v>0</v>
      </c>
      <c r="S63" s="785">
        <f t="shared" si="20"/>
        <v>0</v>
      </c>
      <c r="T63" s="785">
        <f t="shared" si="20"/>
        <v>0</v>
      </c>
      <c r="U63" s="785">
        <f t="shared" si="20"/>
        <v>0</v>
      </c>
      <c r="V63" s="785">
        <f t="shared" si="20"/>
        <v>0</v>
      </c>
      <c r="W63" s="785">
        <f t="shared" si="20"/>
        <v>0</v>
      </c>
      <c r="X63" s="785">
        <f t="shared" si="20"/>
        <v>0</v>
      </c>
      <c r="Y63" s="785">
        <f t="shared" si="20"/>
        <v>0</v>
      </c>
      <c r="Z63" s="785">
        <f t="shared" si="20"/>
        <v>0</v>
      </c>
      <c r="AA63" s="785">
        <f t="shared" si="20"/>
        <v>0</v>
      </c>
      <c r="AB63" s="785">
        <f t="shared" si="20"/>
        <v>0</v>
      </c>
      <c r="AC63" s="785">
        <f t="shared" si="20"/>
        <v>0</v>
      </c>
      <c r="AD63" s="786">
        <f>SUM(AD64:AD73)</f>
        <v>0</v>
      </c>
      <c r="AE63" s="750">
        <f t="shared" si="6"/>
        <v>0</v>
      </c>
      <c r="AF63" s="749" t="str">
        <f t="shared" si="7"/>
        <v/>
      </c>
    </row>
    <row r="64" spans="2:32" s="38" customFormat="1" ht="12" customHeight="1" x14ac:dyDescent="0.25">
      <c r="B64" s="51">
        <f>IF(ISBLANK('3-Budget + REVISE'!B55),"",'3-Budget + REVISE'!B55)</f>
        <v>0</v>
      </c>
      <c r="C64" s="969">
        <f>IF('3-Budget + REVISE'!Z55=1,'3-Budget + REVISE'!F55,' 5-EXPENSE 2nd Period'!C64)</f>
        <v>0</v>
      </c>
      <c r="D64" s="910"/>
      <c r="E64" s="911"/>
      <c r="F64" s="900">
        <f>AE64</f>
        <v>0</v>
      </c>
      <c r="G64" s="901"/>
      <c r="H64" s="970"/>
      <c r="I64" s="969">
        <f>F64+' 5-EXPENSE 2nd Period'!I64</f>
        <v>0</v>
      </c>
      <c r="J64" s="910"/>
      <c r="K64" s="911"/>
      <c r="L64" s="46" t="str">
        <f t="shared" si="18"/>
        <v/>
      </c>
      <c r="M64" s="74">
        <f t="shared" ref="M64:M73" si="21">C64-I64</f>
        <v>0</v>
      </c>
      <c r="N64" s="43" t="str">
        <f t="shared" ref="N64:N74" si="22">IF(M64&lt;0, "!", "")</f>
        <v/>
      </c>
      <c r="O64" s="38">
        <f t="shared" si="5"/>
        <v>0</v>
      </c>
      <c r="P64" s="806"/>
      <c r="Q64" s="807"/>
      <c r="R64" s="807"/>
      <c r="S64" s="807"/>
      <c r="T64" s="807"/>
      <c r="U64" s="807"/>
      <c r="V64" s="807"/>
      <c r="W64" s="807"/>
      <c r="X64" s="807"/>
      <c r="Y64" s="807"/>
      <c r="Z64" s="807"/>
      <c r="AA64" s="807"/>
      <c r="AB64" s="807"/>
      <c r="AC64" s="807"/>
      <c r="AD64" s="808"/>
      <c r="AE64" s="750">
        <f t="shared" si="6"/>
        <v>0</v>
      </c>
      <c r="AF64" s="749" t="str">
        <f t="shared" si="7"/>
        <v/>
      </c>
    </row>
    <row r="65" spans="2:32" s="38" customFormat="1" ht="12" customHeight="1" x14ac:dyDescent="0.25">
      <c r="B65" s="53">
        <f>IF(ISBLANK('3-Budget + REVISE'!B56),"",'3-Budget + REVISE'!B56)</f>
        <v>0</v>
      </c>
      <c r="C65" s="969">
        <f>IF('3-Budget + REVISE'!Z56=1,'3-Budget + REVISE'!F56,' 5-EXPENSE 2nd Period'!C65)</f>
        <v>0</v>
      </c>
      <c r="D65" s="910"/>
      <c r="E65" s="911"/>
      <c r="F65" s="900">
        <f t="shared" ref="F65:F73" si="23">AE65</f>
        <v>0</v>
      </c>
      <c r="G65" s="901"/>
      <c r="H65" s="970"/>
      <c r="I65" s="974">
        <f>F65+' 5-EXPENSE 2nd Period'!I65</f>
        <v>0</v>
      </c>
      <c r="J65" s="937"/>
      <c r="K65" s="938"/>
      <c r="L65" s="52" t="str">
        <f t="shared" si="18"/>
        <v/>
      </c>
      <c r="M65" s="75">
        <f t="shared" si="21"/>
        <v>0</v>
      </c>
      <c r="N65" s="43" t="str">
        <f t="shared" si="22"/>
        <v/>
      </c>
      <c r="O65" s="38">
        <f t="shared" si="5"/>
        <v>0</v>
      </c>
      <c r="P65" s="806"/>
      <c r="Q65" s="807"/>
      <c r="R65" s="807"/>
      <c r="S65" s="807"/>
      <c r="T65" s="807"/>
      <c r="U65" s="807"/>
      <c r="V65" s="807"/>
      <c r="W65" s="807"/>
      <c r="X65" s="807"/>
      <c r="Y65" s="807"/>
      <c r="Z65" s="807"/>
      <c r="AA65" s="807"/>
      <c r="AB65" s="807"/>
      <c r="AC65" s="807"/>
      <c r="AD65" s="808"/>
      <c r="AE65" s="750">
        <f t="shared" si="6"/>
        <v>0</v>
      </c>
      <c r="AF65" s="749" t="str">
        <f t="shared" si="7"/>
        <v/>
      </c>
    </row>
    <row r="66" spans="2:32" s="38" customFormat="1" ht="12" customHeight="1" x14ac:dyDescent="0.25">
      <c r="B66" s="53">
        <f>IF(ISBLANK('3-Budget + REVISE'!B57),"",'3-Budget + REVISE'!B57)</f>
        <v>0</v>
      </c>
      <c r="C66" s="969">
        <f>IF('3-Budget + REVISE'!Z57=1,'3-Budget + REVISE'!F57,' 5-EXPENSE 2nd Period'!C66)</f>
        <v>0</v>
      </c>
      <c r="D66" s="910"/>
      <c r="E66" s="911"/>
      <c r="F66" s="900">
        <f t="shared" si="23"/>
        <v>0</v>
      </c>
      <c r="G66" s="901"/>
      <c r="H66" s="970"/>
      <c r="I66" s="974">
        <f>F66+' 5-EXPENSE 2nd Period'!I66</f>
        <v>0</v>
      </c>
      <c r="J66" s="937"/>
      <c r="K66" s="938"/>
      <c r="L66" s="52" t="str">
        <f t="shared" si="18"/>
        <v/>
      </c>
      <c r="M66" s="75">
        <f t="shared" si="21"/>
        <v>0</v>
      </c>
      <c r="N66" s="43" t="str">
        <f t="shared" si="22"/>
        <v/>
      </c>
      <c r="O66" s="38">
        <f t="shared" si="5"/>
        <v>0</v>
      </c>
      <c r="P66" s="806"/>
      <c r="Q66" s="807"/>
      <c r="R66" s="807"/>
      <c r="S66" s="807"/>
      <c r="T66" s="807"/>
      <c r="U66" s="807"/>
      <c r="V66" s="807"/>
      <c r="W66" s="807"/>
      <c r="X66" s="807"/>
      <c r="Y66" s="807"/>
      <c r="Z66" s="807"/>
      <c r="AA66" s="807"/>
      <c r="AB66" s="807"/>
      <c r="AC66" s="807"/>
      <c r="AD66" s="808"/>
      <c r="AE66" s="750">
        <f t="shared" si="6"/>
        <v>0</v>
      </c>
      <c r="AF66" s="749" t="str">
        <f t="shared" si="7"/>
        <v/>
      </c>
    </row>
    <row r="67" spans="2:32" s="38" customFormat="1" ht="12" customHeight="1" x14ac:dyDescent="0.25">
      <c r="B67" s="53">
        <f>IF(ISBLANK('3-Budget + REVISE'!B58),"",'3-Budget + REVISE'!B58)</f>
        <v>0</v>
      </c>
      <c r="C67" s="969">
        <f>IF('3-Budget + REVISE'!Z58=1,'3-Budget + REVISE'!F58,' 5-EXPENSE 2nd Period'!C67)</f>
        <v>0</v>
      </c>
      <c r="D67" s="910"/>
      <c r="E67" s="911"/>
      <c r="F67" s="900">
        <f t="shared" si="23"/>
        <v>0</v>
      </c>
      <c r="G67" s="901"/>
      <c r="H67" s="970"/>
      <c r="I67" s="974">
        <f>F67+' 5-EXPENSE 2nd Period'!I67</f>
        <v>0</v>
      </c>
      <c r="J67" s="937"/>
      <c r="K67" s="938"/>
      <c r="L67" s="52" t="str">
        <f t="shared" si="18"/>
        <v/>
      </c>
      <c r="M67" s="75">
        <f t="shared" si="21"/>
        <v>0</v>
      </c>
      <c r="N67" s="43" t="str">
        <f t="shared" si="22"/>
        <v/>
      </c>
      <c r="O67" s="38">
        <f t="shared" si="5"/>
        <v>0</v>
      </c>
      <c r="P67" s="806"/>
      <c r="Q67" s="807"/>
      <c r="R67" s="807"/>
      <c r="S67" s="807"/>
      <c r="T67" s="807"/>
      <c r="U67" s="807"/>
      <c r="V67" s="807"/>
      <c r="W67" s="807"/>
      <c r="X67" s="807"/>
      <c r="Y67" s="807"/>
      <c r="Z67" s="807"/>
      <c r="AA67" s="807"/>
      <c r="AB67" s="807"/>
      <c r="AC67" s="807"/>
      <c r="AD67" s="808"/>
      <c r="AE67" s="750">
        <f t="shared" si="6"/>
        <v>0</v>
      </c>
      <c r="AF67" s="749" t="str">
        <f t="shared" si="7"/>
        <v/>
      </c>
    </row>
    <row r="68" spans="2:32" s="38" customFormat="1" ht="12" customHeight="1" x14ac:dyDescent="0.25">
      <c r="B68" s="53">
        <f>IF(ISBLANK('3-Budget + REVISE'!B59),"",'3-Budget + REVISE'!B59)</f>
        <v>0</v>
      </c>
      <c r="C68" s="969">
        <f>IF('3-Budget + REVISE'!Z59=1,'3-Budget + REVISE'!F59,' 5-EXPENSE 2nd Period'!C68)</f>
        <v>0</v>
      </c>
      <c r="D68" s="910"/>
      <c r="E68" s="911"/>
      <c r="F68" s="900">
        <f t="shared" si="23"/>
        <v>0</v>
      </c>
      <c r="G68" s="901"/>
      <c r="H68" s="970"/>
      <c r="I68" s="974">
        <f>F68+' 5-EXPENSE 2nd Period'!I68</f>
        <v>0</v>
      </c>
      <c r="J68" s="937"/>
      <c r="K68" s="938"/>
      <c r="L68" s="52" t="str">
        <f t="shared" si="18"/>
        <v/>
      </c>
      <c r="M68" s="75">
        <f t="shared" si="21"/>
        <v>0</v>
      </c>
      <c r="N68" s="43" t="str">
        <f t="shared" si="22"/>
        <v/>
      </c>
      <c r="O68" s="38">
        <f t="shared" si="5"/>
        <v>0</v>
      </c>
      <c r="P68" s="806"/>
      <c r="Q68" s="807"/>
      <c r="R68" s="807"/>
      <c r="S68" s="807"/>
      <c r="T68" s="807"/>
      <c r="U68" s="807"/>
      <c r="V68" s="807"/>
      <c r="W68" s="807"/>
      <c r="X68" s="807"/>
      <c r="Y68" s="807"/>
      <c r="Z68" s="807"/>
      <c r="AA68" s="807"/>
      <c r="AB68" s="807"/>
      <c r="AC68" s="807"/>
      <c r="AD68" s="808"/>
      <c r="AE68" s="750">
        <f t="shared" si="6"/>
        <v>0</v>
      </c>
      <c r="AF68" s="749" t="str">
        <f t="shared" si="7"/>
        <v/>
      </c>
    </row>
    <row r="69" spans="2:32" s="38" customFormat="1" ht="12" customHeight="1" x14ac:dyDescent="0.25">
      <c r="B69" s="53">
        <f>IF(ISBLANK('3-Budget + REVISE'!B60),"",'3-Budget + REVISE'!B60)</f>
        <v>0</v>
      </c>
      <c r="C69" s="969">
        <f>IF('3-Budget + REVISE'!Z60=1,'3-Budget + REVISE'!F60,' 5-EXPENSE 2nd Period'!C69)</f>
        <v>0</v>
      </c>
      <c r="D69" s="910"/>
      <c r="E69" s="911"/>
      <c r="F69" s="900">
        <f t="shared" si="23"/>
        <v>0</v>
      </c>
      <c r="G69" s="901"/>
      <c r="H69" s="970"/>
      <c r="I69" s="974">
        <f>F69+' 5-EXPENSE 2nd Period'!I69</f>
        <v>0</v>
      </c>
      <c r="J69" s="937"/>
      <c r="K69" s="938"/>
      <c r="L69" s="52" t="str">
        <f t="shared" si="18"/>
        <v/>
      </c>
      <c r="M69" s="75">
        <f t="shared" si="21"/>
        <v>0</v>
      </c>
      <c r="N69" s="43" t="str">
        <f t="shared" si="22"/>
        <v/>
      </c>
      <c r="O69" s="38">
        <f t="shared" si="5"/>
        <v>0</v>
      </c>
      <c r="P69" s="806"/>
      <c r="Q69" s="807"/>
      <c r="R69" s="807"/>
      <c r="S69" s="807"/>
      <c r="T69" s="807"/>
      <c r="U69" s="807"/>
      <c r="V69" s="807"/>
      <c r="W69" s="807"/>
      <c r="X69" s="807"/>
      <c r="Y69" s="807"/>
      <c r="Z69" s="807"/>
      <c r="AA69" s="807"/>
      <c r="AB69" s="807"/>
      <c r="AC69" s="807"/>
      <c r="AD69" s="808"/>
      <c r="AE69" s="750">
        <f t="shared" si="6"/>
        <v>0</v>
      </c>
      <c r="AF69" s="749" t="str">
        <f t="shared" si="7"/>
        <v/>
      </c>
    </row>
    <row r="70" spans="2:32" s="38" customFormat="1" ht="12" customHeight="1" x14ac:dyDescent="0.25">
      <c r="B70" s="53">
        <f>IF(ISBLANK('3-Budget + REVISE'!B61),"",'3-Budget + REVISE'!B61)</f>
        <v>0</v>
      </c>
      <c r="C70" s="969">
        <f>IF('3-Budget + REVISE'!Z61=1,'3-Budget + REVISE'!F61,' 5-EXPENSE 2nd Period'!C70)</f>
        <v>0</v>
      </c>
      <c r="D70" s="910"/>
      <c r="E70" s="911"/>
      <c r="F70" s="900">
        <f t="shared" si="23"/>
        <v>0</v>
      </c>
      <c r="G70" s="901"/>
      <c r="H70" s="970"/>
      <c r="I70" s="974">
        <f>F70+' 5-EXPENSE 2nd Period'!I70</f>
        <v>0</v>
      </c>
      <c r="J70" s="937"/>
      <c r="K70" s="938"/>
      <c r="L70" s="52" t="str">
        <f t="shared" si="18"/>
        <v/>
      </c>
      <c r="M70" s="75">
        <f t="shared" si="21"/>
        <v>0</v>
      </c>
      <c r="N70" s="43" t="str">
        <f t="shared" si="22"/>
        <v/>
      </c>
      <c r="O70" s="38">
        <f t="shared" si="5"/>
        <v>0</v>
      </c>
      <c r="P70" s="806"/>
      <c r="Q70" s="807"/>
      <c r="R70" s="807"/>
      <c r="S70" s="807"/>
      <c r="T70" s="807"/>
      <c r="U70" s="807"/>
      <c r="V70" s="807"/>
      <c r="W70" s="807"/>
      <c r="X70" s="807"/>
      <c r="Y70" s="807"/>
      <c r="Z70" s="807"/>
      <c r="AA70" s="807"/>
      <c r="AB70" s="807"/>
      <c r="AC70" s="807"/>
      <c r="AD70" s="808"/>
      <c r="AE70" s="750">
        <f t="shared" si="6"/>
        <v>0</v>
      </c>
      <c r="AF70" s="749" t="str">
        <f t="shared" si="7"/>
        <v/>
      </c>
    </row>
    <row r="71" spans="2:32" s="38" customFormat="1" ht="12" customHeight="1" x14ac:dyDescent="0.25">
      <c r="B71" s="53">
        <f>IF(ISBLANK('3-Budget + REVISE'!B62),"",'3-Budget + REVISE'!B62)</f>
        <v>0</v>
      </c>
      <c r="C71" s="969">
        <f>IF('3-Budget + REVISE'!Z62=1,'3-Budget + REVISE'!F62,' 5-EXPENSE 2nd Period'!C71)</f>
        <v>0</v>
      </c>
      <c r="D71" s="910"/>
      <c r="E71" s="911"/>
      <c r="F71" s="900">
        <f t="shared" si="23"/>
        <v>0</v>
      </c>
      <c r="G71" s="901"/>
      <c r="H71" s="970"/>
      <c r="I71" s="974">
        <f>F71+' 5-EXPENSE 2nd Period'!I71</f>
        <v>0</v>
      </c>
      <c r="J71" s="937"/>
      <c r="K71" s="938"/>
      <c r="L71" s="52" t="str">
        <f t="shared" si="18"/>
        <v/>
      </c>
      <c r="M71" s="75">
        <f t="shared" si="21"/>
        <v>0</v>
      </c>
      <c r="N71" s="43" t="str">
        <f t="shared" si="22"/>
        <v/>
      </c>
      <c r="O71" s="38">
        <f t="shared" si="5"/>
        <v>0</v>
      </c>
      <c r="P71" s="806"/>
      <c r="Q71" s="807"/>
      <c r="R71" s="807"/>
      <c r="S71" s="807"/>
      <c r="T71" s="807"/>
      <c r="U71" s="807"/>
      <c r="V71" s="807"/>
      <c r="W71" s="807"/>
      <c r="X71" s="807"/>
      <c r="Y71" s="807"/>
      <c r="Z71" s="807"/>
      <c r="AA71" s="807"/>
      <c r="AB71" s="807"/>
      <c r="AC71" s="807"/>
      <c r="AD71" s="808"/>
      <c r="AE71" s="750">
        <f t="shared" si="6"/>
        <v>0</v>
      </c>
      <c r="AF71" s="749" t="str">
        <f t="shared" si="7"/>
        <v/>
      </c>
    </row>
    <row r="72" spans="2:32" s="38" customFormat="1" ht="12" customHeight="1" x14ac:dyDescent="0.25">
      <c r="B72" s="53">
        <f>IF(ISBLANK('3-Budget + REVISE'!B63),"",'3-Budget + REVISE'!B63)</f>
        <v>0</v>
      </c>
      <c r="C72" s="969">
        <f>IF('3-Budget + REVISE'!Z63=1,'3-Budget + REVISE'!F63,' 5-EXPENSE 2nd Period'!C72)</f>
        <v>0</v>
      </c>
      <c r="D72" s="910"/>
      <c r="E72" s="911"/>
      <c r="F72" s="900">
        <f t="shared" si="23"/>
        <v>0</v>
      </c>
      <c r="G72" s="901"/>
      <c r="H72" s="970"/>
      <c r="I72" s="974">
        <f>F72+' 5-EXPENSE 2nd Period'!I72</f>
        <v>0</v>
      </c>
      <c r="J72" s="937"/>
      <c r="K72" s="938"/>
      <c r="L72" s="52" t="str">
        <f t="shared" si="18"/>
        <v/>
      </c>
      <c r="M72" s="75">
        <f t="shared" si="21"/>
        <v>0</v>
      </c>
      <c r="N72" s="43" t="str">
        <f t="shared" si="22"/>
        <v/>
      </c>
      <c r="O72" s="38">
        <f t="shared" si="5"/>
        <v>0</v>
      </c>
      <c r="P72" s="806"/>
      <c r="Q72" s="807"/>
      <c r="R72" s="807"/>
      <c r="S72" s="807"/>
      <c r="T72" s="807"/>
      <c r="U72" s="807"/>
      <c r="V72" s="807"/>
      <c r="W72" s="807"/>
      <c r="X72" s="807"/>
      <c r="Y72" s="807"/>
      <c r="Z72" s="807"/>
      <c r="AA72" s="807"/>
      <c r="AB72" s="807"/>
      <c r="AC72" s="807"/>
      <c r="AD72" s="808"/>
      <c r="AE72" s="750">
        <f t="shared" si="6"/>
        <v>0</v>
      </c>
      <c r="AF72" s="749" t="str">
        <f t="shared" si="7"/>
        <v/>
      </c>
    </row>
    <row r="73" spans="2:32" s="38" customFormat="1" ht="12" customHeight="1" x14ac:dyDescent="0.25">
      <c r="B73" s="48">
        <f>IF(ISBLANK('3-Budget + REVISE'!B64),"",'3-Budget + REVISE'!B64)</f>
        <v>0</v>
      </c>
      <c r="C73" s="969">
        <f>IF('3-Budget + REVISE'!Z64=1,'3-Budget + REVISE'!F64,' 5-EXPENSE 2nd Period'!C73)</f>
        <v>0</v>
      </c>
      <c r="D73" s="910"/>
      <c r="E73" s="911"/>
      <c r="F73" s="900">
        <f t="shared" si="23"/>
        <v>0</v>
      </c>
      <c r="G73" s="901"/>
      <c r="H73" s="970"/>
      <c r="I73" s="975">
        <f>F73+' 5-EXPENSE 2nd Period'!I73</f>
        <v>0</v>
      </c>
      <c r="J73" s="976"/>
      <c r="K73" s="977"/>
      <c r="L73" s="54" t="str">
        <f t="shared" si="18"/>
        <v/>
      </c>
      <c r="M73" s="76">
        <f t="shared" si="21"/>
        <v>0</v>
      </c>
      <c r="N73" s="43" t="str">
        <f t="shared" si="22"/>
        <v/>
      </c>
      <c r="O73" s="38">
        <f t="shared" si="5"/>
        <v>0</v>
      </c>
      <c r="P73" s="806"/>
      <c r="Q73" s="807"/>
      <c r="R73" s="807"/>
      <c r="S73" s="807"/>
      <c r="T73" s="807"/>
      <c r="U73" s="807"/>
      <c r="V73" s="807"/>
      <c r="W73" s="807"/>
      <c r="X73" s="807"/>
      <c r="Y73" s="807"/>
      <c r="Z73" s="807"/>
      <c r="AA73" s="807"/>
      <c r="AB73" s="807"/>
      <c r="AC73" s="807"/>
      <c r="AD73" s="808"/>
      <c r="AE73" s="750">
        <f t="shared" si="6"/>
        <v>0</v>
      </c>
      <c r="AF73" s="749" t="str">
        <f t="shared" si="7"/>
        <v/>
      </c>
    </row>
    <row r="74" spans="2:32" s="56" customFormat="1" ht="12.9" customHeight="1" x14ac:dyDescent="0.25">
      <c r="B74" s="200" t="str">
        <f>IF(ISBLANK('3-Budget + REVISE'!B65),"",'3-Budget + REVISE'!B65)</f>
        <v>400 - SUPPLIES</v>
      </c>
      <c r="C74" s="912">
        <f>SUM(C75:C84)</f>
        <v>0</v>
      </c>
      <c r="D74" s="912"/>
      <c r="E74" s="912"/>
      <c r="F74" s="912">
        <f t="shared" ref="F74" si="24">SUM(F75:F84)</f>
        <v>0</v>
      </c>
      <c r="G74" s="912"/>
      <c r="H74" s="912"/>
      <c r="I74" s="912">
        <f t="shared" ref="I74" si="25">SUM(I75:I84)</f>
        <v>0</v>
      </c>
      <c r="J74" s="912"/>
      <c r="K74" s="912"/>
      <c r="L74" s="208" t="str">
        <f t="shared" ref="L74:L84" si="26">IF(C74&gt;0,I74/C74,"")</f>
        <v/>
      </c>
      <c r="M74" s="209">
        <f>C74-I74</f>
        <v>0</v>
      </c>
      <c r="N74" s="42" t="str">
        <f t="shared" si="22"/>
        <v/>
      </c>
      <c r="O74" s="38">
        <f t="shared" si="5"/>
        <v>0</v>
      </c>
      <c r="P74" s="784">
        <f>SUM(P75:P84)</f>
        <v>0</v>
      </c>
      <c r="Q74" s="785">
        <f>SUM(Q75:Q84)</f>
        <v>0</v>
      </c>
      <c r="R74" s="785">
        <f t="shared" ref="R74:AC74" si="27">SUM(R75:R84)</f>
        <v>0</v>
      </c>
      <c r="S74" s="785">
        <f t="shared" si="27"/>
        <v>0</v>
      </c>
      <c r="T74" s="785">
        <f t="shared" si="27"/>
        <v>0</v>
      </c>
      <c r="U74" s="785">
        <f t="shared" si="27"/>
        <v>0</v>
      </c>
      <c r="V74" s="785">
        <f t="shared" si="27"/>
        <v>0</v>
      </c>
      <c r="W74" s="785">
        <f t="shared" si="27"/>
        <v>0</v>
      </c>
      <c r="X74" s="785">
        <f t="shared" si="27"/>
        <v>0</v>
      </c>
      <c r="Y74" s="785">
        <f t="shared" si="27"/>
        <v>0</v>
      </c>
      <c r="Z74" s="785">
        <f t="shared" si="27"/>
        <v>0</v>
      </c>
      <c r="AA74" s="785">
        <f t="shared" si="27"/>
        <v>0</v>
      </c>
      <c r="AB74" s="785">
        <f t="shared" si="27"/>
        <v>0</v>
      </c>
      <c r="AC74" s="785">
        <f t="shared" si="27"/>
        <v>0</v>
      </c>
      <c r="AD74" s="786">
        <f>SUM(AD75:AD84)</f>
        <v>0</v>
      </c>
      <c r="AE74" s="750">
        <f t="shared" si="6"/>
        <v>0</v>
      </c>
      <c r="AF74" s="749" t="str">
        <f t="shared" si="7"/>
        <v/>
      </c>
    </row>
    <row r="75" spans="2:32" s="38" customFormat="1" ht="12" customHeight="1" x14ac:dyDescent="0.25">
      <c r="B75" s="51">
        <f>IF(ISBLANK('3-Budget + REVISE'!B66),"",'3-Budget + REVISE'!B66)</f>
        <v>0</v>
      </c>
      <c r="C75" s="969">
        <f>IF('3-Budget + REVISE'!Z66=1,'3-Budget + REVISE'!F66,' 5-EXPENSE 2nd Period'!C75)</f>
        <v>0</v>
      </c>
      <c r="D75" s="910"/>
      <c r="E75" s="911"/>
      <c r="F75" s="900">
        <f>AE75</f>
        <v>0</v>
      </c>
      <c r="G75" s="901"/>
      <c r="H75" s="970"/>
      <c r="I75" s="969">
        <f>F75+' 5-EXPENSE 2nd Period'!I75</f>
        <v>0</v>
      </c>
      <c r="J75" s="910"/>
      <c r="K75" s="911"/>
      <c r="L75" s="46" t="str">
        <f t="shared" si="26"/>
        <v/>
      </c>
      <c r="M75" s="74">
        <f t="shared" ref="M75:M84" si="28">C75-I75</f>
        <v>0</v>
      </c>
      <c r="N75" s="43" t="str">
        <f t="shared" ref="N75:N85" si="29">IF(M75&lt;0, "!", "")</f>
        <v/>
      </c>
      <c r="O75" s="38">
        <f t="shared" si="5"/>
        <v>0</v>
      </c>
      <c r="P75" s="806"/>
      <c r="Q75" s="807"/>
      <c r="R75" s="807"/>
      <c r="S75" s="807"/>
      <c r="T75" s="807"/>
      <c r="U75" s="807"/>
      <c r="V75" s="807"/>
      <c r="W75" s="807"/>
      <c r="X75" s="807"/>
      <c r="Y75" s="807"/>
      <c r="Z75" s="807"/>
      <c r="AA75" s="807"/>
      <c r="AB75" s="807"/>
      <c r="AC75" s="807"/>
      <c r="AD75" s="808"/>
      <c r="AE75" s="750">
        <f t="shared" si="6"/>
        <v>0</v>
      </c>
      <c r="AF75" s="749" t="str">
        <f t="shared" si="7"/>
        <v/>
      </c>
    </row>
    <row r="76" spans="2:32" s="38" customFormat="1" ht="12" customHeight="1" x14ac:dyDescent="0.25">
      <c r="B76" s="53">
        <f>IF(ISBLANK('3-Budget + REVISE'!B67),"",'3-Budget + REVISE'!B67)</f>
        <v>0</v>
      </c>
      <c r="C76" s="969">
        <f>IF('3-Budget + REVISE'!Z67=1,'3-Budget + REVISE'!F67,' 5-EXPENSE 2nd Period'!C76)</f>
        <v>0</v>
      </c>
      <c r="D76" s="910"/>
      <c r="E76" s="911"/>
      <c r="F76" s="900">
        <f t="shared" ref="F76:F84" si="30">AE76</f>
        <v>0</v>
      </c>
      <c r="G76" s="901"/>
      <c r="H76" s="970"/>
      <c r="I76" s="974">
        <f>F76+' 5-EXPENSE 2nd Period'!I76</f>
        <v>0</v>
      </c>
      <c r="J76" s="937"/>
      <c r="K76" s="938"/>
      <c r="L76" s="52" t="str">
        <f t="shared" si="26"/>
        <v/>
      </c>
      <c r="M76" s="75">
        <f t="shared" si="28"/>
        <v>0</v>
      </c>
      <c r="N76" s="43" t="str">
        <f t="shared" si="29"/>
        <v/>
      </c>
      <c r="O76" s="38">
        <f t="shared" si="5"/>
        <v>0</v>
      </c>
      <c r="P76" s="806"/>
      <c r="Q76" s="807"/>
      <c r="R76" s="807"/>
      <c r="S76" s="807"/>
      <c r="T76" s="807"/>
      <c r="U76" s="807"/>
      <c r="V76" s="807"/>
      <c r="W76" s="807"/>
      <c r="X76" s="807"/>
      <c r="Y76" s="807"/>
      <c r="Z76" s="807"/>
      <c r="AA76" s="807"/>
      <c r="AB76" s="807"/>
      <c r="AC76" s="807"/>
      <c r="AD76" s="808"/>
      <c r="AE76" s="750">
        <f t="shared" si="6"/>
        <v>0</v>
      </c>
      <c r="AF76" s="749" t="str">
        <f t="shared" si="7"/>
        <v/>
      </c>
    </row>
    <row r="77" spans="2:32" s="38" customFormat="1" ht="12" customHeight="1" x14ac:dyDescent="0.25">
      <c r="B77" s="53">
        <f>IF(ISBLANK('3-Budget + REVISE'!B68),"",'3-Budget + REVISE'!B68)</f>
        <v>0</v>
      </c>
      <c r="C77" s="969">
        <f>IF('3-Budget + REVISE'!Z68=1,'3-Budget + REVISE'!F68,' 5-EXPENSE 2nd Period'!C77)</f>
        <v>0</v>
      </c>
      <c r="D77" s="910"/>
      <c r="E77" s="911"/>
      <c r="F77" s="900">
        <f t="shared" si="30"/>
        <v>0</v>
      </c>
      <c r="G77" s="901"/>
      <c r="H77" s="970"/>
      <c r="I77" s="974">
        <f>F77+' 5-EXPENSE 2nd Period'!I77</f>
        <v>0</v>
      </c>
      <c r="J77" s="937"/>
      <c r="K77" s="938"/>
      <c r="L77" s="52" t="str">
        <f t="shared" si="26"/>
        <v/>
      </c>
      <c r="M77" s="75">
        <f t="shared" si="28"/>
        <v>0</v>
      </c>
      <c r="N77" s="43" t="str">
        <f t="shared" si="29"/>
        <v/>
      </c>
      <c r="O77" s="38">
        <f t="shared" si="5"/>
        <v>0</v>
      </c>
      <c r="P77" s="806"/>
      <c r="Q77" s="807"/>
      <c r="R77" s="807"/>
      <c r="S77" s="807"/>
      <c r="T77" s="807"/>
      <c r="U77" s="807"/>
      <c r="V77" s="807"/>
      <c r="W77" s="807"/>
      <c r="X77" s="807"/>
      <c r="Y77" s="807"/>
      <c r="Z77" s="807"/>
      <c r="AA77" s="807"/>
      <c r="AB77" s="807"/>
      <c r="AC77" s="807"/>
      <c r="AD77" s="808"/>
      <c r="AE77" s="750">
        <f t="shared" si="6"/>
        <v>0</v>
      </c>
      <c r="AF77" s="749" t="str">
        <f t="shared" si="7"/>
        <v/>
      </c>
    </row>
    <row r="78" spans="2:32" s="38" customFormat="1" ht="12" customHeight="1" x14ac:dyDescent="0.25">
      <c r="B78" s="53">
        <f>IF(ISBLANK('3-Budget + REVISE'!B69),"",'3-Budget + REVISE'!B69)</f>
        <v>0</v>
      </c>
      <c r="C78" s="969">
        <f>IF('3-Budget + REVISE'!Z69=1,'3-Budget + REVISE'!F69,' 5-EXPENSE 2nd Period'!C78)</f>
        <v>0</v>
      </c>
      <c r="D78" s="910"/>
      <c r="E78" s="911"/>
      <c r="F78" s="900">
        <f t="shared" si="30"/>
        <v>0</v>
      </c>
      <c r="G78" s="901"/>
      <c r="H78" s="970"/>
      <c r="I78" s="974">
        <f>F78+' 5-EXPENSE 2nd Period'!I78</f>
        <v>0</v>
      </c>
      <c r="J78" s="937"/>
      <c r="K78" s="938"/>
      <c r="L78" s="52" t="str">
        <f t="shared" si="26"/>
        <v/>
      </c>
      <c r="M78" s="75">
        <f t="shared" si="28"/>
        <v>0</v>
      </c>
      <c r="N78" s="43" t="str">
        <f t="shared" si="29"/>
        <v/>
      </c>
      <c r="O78" s="38">
        <f t="shared" si="5"/>
        <v>0</v>
      </c>
      <c r="P78" s="806"/>
      <c r="Q78" s="807"/>
      <c r="R78" s="807"/>
      <c r="S78" s="807"/>
      <c r="T78" s="807"/>
      <c r="U78" s="807"/>
      <c r="V78" s="807"/>
      <c r="W78" s="807"/>
      <c r="X78" s="807"/>
      <c r="Y78" s="807"/>
      <c r="Z78" s="807"/>
      <c r="AA78" s="807"/>
      <c r="AB78" s="807"/>
      <c r="AC78" s="807"/>
      <c r="AD78" s="808"/>
      <c r="AE78" s="750">
        <f t="shared" si="6"/>
        <v>0</v>
      </c>
      <c r="AF78" s="749" t="str">
        <f t="shared" si="7"/>
        <v/>
      </c>
    </row>
    <row r="79" spans="2:32" s="38" customFormat="1" ht="12" customHeight="1" x14ac:dyDescent="0.25">
      <c r="B79" s="53">
        <f>IF(ISBLANK('3-Budget + REVISE'!B70),"",'3-Budget + REVISE'!B70)</f>
        <v>0</v>
      </c>
      <c r="C79" s="969">
        <f>IF('3-Budget + REVISE'!Z70=1,'3-Budget + REVISE'!F70,' 5-EXPENSE 2nd Period'!C79)</f>
        <v>0</v>
      </c>
      <c r="D79" s="910"/>
      <c r="E79" s="911"/>
      <c r="F79" s="900">
        <f t="shared" si="30"/>
        <v>0</v>
      </c>
      <c r="G79" s="901"/>
      <c r="H79" s="970"/>
      <c r="I79" s="974">
        <f>F79+' 5-EXPENSE 2nd Period'!I79</f>
        <v>0</v>
      </c>
      <c r="J79" s="937"/>
      <c r="K79" s="938"/>
      <c r="L79" s="52" t="str">
        <f t="shared" si="26"/>
        <v/>
      </c>
      <c r="M79" s="75">
        <f t="shared" si="28"/>
        <v>0</v>
      </c>
      <c r="N79" s="43" t="str">
        <f t="shared" si="29"/>
        <v/>
      </c>
      <c r="O79" s="38">
        <f t="shared" si="5"/>
        <v>0</v>
      </c>
      <c r="P79" s="806"/>
      <c r="Q79" s="807"/>
      <c r="R79" s="807"/>
      <c r="S79" s="807"/>
      <c r="T79" s="807"/>
      <c r="U79" s="807"/>
      <c r="V79" s="807"/>
      <c r="W79" s="807"/>
      <c r="X79" s="807"/>
      <c r="Y79" s="807"/>
      <c r="Z79" s="807"/>
      <c r="AA79" s="807"/>
      <c r="AB79" s="807"/>
      <c r="AC79" s="807"/>
      <c r="AD79" s="808"/>
      <c r="AE79" s="750">
        <f t="shared" si="6"/>
        <v>0</v>
      </c>
      <c r="AF79" s="749" t="str">
        <f t="shared" si="7"/>
        <v/>
      </c>
    </row>
    <row r="80" spans="2:32" s="38" customFormat="1" ht="12" customHeight="1" x14ac:dyDescent="0.25">
      <c r="B80" s="53">
        <f>IF(ISBLANK('3-Budget + REVISE'!B71),"",'3-Budget + REVISE'!B71)</f>
        <v>0</v>
      </c>
      <c r="C80" s="969">
        <f>IF('3-Budget + REVISE'!Z71=1,'3-Budget + REVISE'!F71,' 5-EXPENSE 2nd Period'!C80)</f>
        <v>0</v>
      </c>
      <c r="D80" s="910"/>
      <c r="E80" s="911"/>
      <c r="F80" s="900">
        <f t="shared" si="30"/>
        <v>0</v>
      </c>
      <c r="G80" s="901"/>
      <c r="H80" s="970"/>
      <c r="I80" s="974">
        <f>F80+' 5-EXPENSE 2nd Period'!I80</f>
        <v>0</v>
      </c>
      <c r="J80" s="937"/>
      <c r="K80" s="938"/>
      <c r="L80" s="52" t="str">
        <f t="shared" si="26"/>
        <v/>
      </c>
      <c r="M80" s="75">
        <f t="shared" si="28"/>
        <v>0</v>
      </c>
      <c r="N80" s="43" t="str">
        <f t="shared" si="29"/>
        <v/>
      </c>
      <c r="O80" s="38">
        <f t="shared" si="5"/>
        <v>0</v>
      </c>
      <c r="P80" s="806"/>
      <c r="Q80" s="807"/>
      <c r="R80" s="807"/>
      <c r="S80" s="807"/>
      <c r="T80" s="807"/>
      <c r="U80" s="807"/>
      <c r="V80" s="807"/>
      <c r="W80" s="807"/>
      <c r="X80" s="807"/>
      <c r="Y80" s="807"/>
      <c r="Z80" s="807"/>
      <c r="AA80" s="807"/>
      <c r="AB80" s="807"/>
      <c r="AC80" s="807"/>
      <c r="AD80" s="808"/>
      <c r="AE80" s="750">
        <f t="shared" si="6"/>
        <v>0</v>
      </c>
      <c r="AF80" s="749" t="str">
        <f t="shared" si="7"/>
        <v/>
      </c>
    </row>
    <row r="81" spans="2:32" s="38" customFormat="1" ht="12" customHeight="1" x14ac:dyDescent="0.25">
      <c r="B81" s="53">
        <f>IF(ISBLANK('3-Budget + REVISE'!B72),"",'3-Budget + REVISE'!B72)</f>
        <v>0</v>
      </c>
      <c r="C81" s="969">
        <f>IF('3-Budget + REVISE'!Z72=1,'3-Budget + REVISE'!F72,' 5-EXPENSE 2nd Period'!C81)</f>
        <v>0</v>
      </c>
      <c r="D81" s="910"/>
      <c r="E81" s="911"/>
      <c r="F81" s="900">
        <f t="shared" si="30"/>
        <v>0</v>
      </c>
      <c r="G81" s="901"/>
      <c r="H81" s="970"/>
      <c r="I81" s="974">
        <f>F81+' 5-EXPENSE 2nd Period'!I81</f>
        <v>0</v>
      </c>
      <c r="J81" s="937"/>
      <c r="K81" s="938"/>
      <c r="L81" s="52" t="str">
        <f t="shared" si="26"/>
        <v/>
      </c>
      <c r="M81" s="75">
        <f t="shared" si="28"/>
        <v>0</v>
      </c>
      <c r="N81" s="43" t="str">
        <f t="shared" si="29"/>
        <v/>
      </c>
      <c r="O81" s="38">
        <f t="shared" si="5"/>
        <v>0</v>
      </c>
      <c r="P81" s="806"/>
      <c r="Q81" s="807"/>
      <c r="R81" s="807"/>
      <c r="S81" s="807"/>
      <c r="T81" s="807"/>
      <c r="U81" s="807"/>
      <c r="V81" s="807"/>
      <c r="W81" s="807"/>
      <c r="X81" s="807"/>
      <c r="Y81" s="807"/>
      <c r="Z81" s="807"/>
      <c r="AA81" s="807"/>
      <c r="AB81" s="807"/>
      <c r="AC81" s="807"/>
      <c r="AD81" s="808"/>
      <c r="AE81" s="750">
        <f t="shared" si="6"/>
        <v>0</v>
      </c>
      <c r="AF81" s="749" t="str">
        <f t="shared" si="7"/>
        <v/>
      </c>
    </row>
    <row r="82" spans="2:32" s="38" customFormat="1" ht="12" customHeight="1" x14ac:dyDescent="0.25">
      <c r="B82" s="53">
        <f>IF(ISBLANK('3-Budget + REVISE'!B73),"",'3-Budget + REVISE'!B73)</f>
        <v>0</v>
      </c>
      <c r="C82" s="969">
        <f>IF('3-Budget + REVISE'!Z73=1,'3-Budget + REVISE'!F73,' 5-EXPENSE 2nd Period'!C82)</f>
        <v>0</v>
      </c>
      <c r="D82" s="910"/>
      <c r="E82" s="911"/>
      <c r="F82" s="900">
        <f t="shared" si="30"/>
        <v>0</v>
      </c>
      <c r="G82" s="901"/>
      <c r="H82" s="970"/>
      <c r="I82" s="974">
        <f>F82+' 5-EXPENSE 2nd Period'!I82</f>
        <v>0</v>
      </c>
      <c r="J82" s="937"/>
      <c r="K82" s="938"/>
      <c r="L82" s="52" t="str">
        <f t="shared" si="26"/>
        <v/>
      </c>
      <c r="M82" s="75">
        <f t="shared" si="28"/>
        <v>0</v>
      </c>
      <c r="N82" s="43" t="str">
        <f t="shared" si="29"/>
        <v/>
      </c>
      <c r="O82" s="38">
        <f t="shared" ref="O82:O130" si="31">F82</f>
        <v>0</v>
      </c>
      <c r="P82" s="806"/>
      <c r="Q82" s="807"/>
      <c r="R82" s="807"/>
      <c r="S82" s="807"/>
      <c r="T82" s="807"/>
      <c r="U82" s="807"/>
      <c r="V82" s="807"/>
      <c r="W82" s="807"/>
      <c r="X82" s="807"/>
      <c r="Y82" s="807"/>
      <c r="Z82" s="807"/>
      <c r="AA82" s="807"/>
      <c r="AB82" s="807"/>
      <c r="AC82" s="807"/>
      <c r="AD82" s="808"/>
      <c r="AE82" s="750">
        <f t="shared" ref="AE82:AE131" si="32">SUM(P82:AB82)</f>
        <v>0</v>
      </c>
      <c r="AF82" s="749" t="str">
        <f t="shared" ref="AF82:AF131" si="33">IF(AE82=F82,"","!!! CHECK TOTALS")</f>
        <v/>
      </c>
    </row>
    <row r="83" spans="2:32" s="38" customFormat="1" ht="12" customHeight="1" x14ac:dyDescent="0.25">
      <c r="B83" s="53">
        <f>IF(ISBLANK('3-Budget + REVISE'!B74),"",'3-Budget + REVISE'!B74)</f>
        <v>0</v>
      </c>
      <c r="C83" s="969">
        <f>IF('3-Budget + REVISE'!Z74=1,'3-Budget + REVISE'!F74,' 5-EXPENSE 2nd Period'!C83)</f>
        <v>0</v>
      </c>
      <c r="D83" s="910"/>
      <c r="E83" s="911"/>
      <c r="F83" s="900">
        <f t="shared" si="30"/>
        <v>0</v>
      </c>
      <c r="G83" s="901"/>
      <c r="H83" s="970"/>
      <c r="I83" s="974">
        <f>F83+' 5-EXPENSE 2nd Period'!I83</f>
        <v>0</v>
      </c>
      <c r="J83" s="937"/>
      <c r="K83" s="938"/>
      <c r="L83" s="52" t="str">
        <f t="shared" si="26"/>
        <v/>
      </c>
      <c r="M83" s="75">
        <f t="shared" si="28"/>
        <v>0</v>
      </c>
      <c r="N83" s="43" t="str">
        <f t="shared" si="29"/>
        <v/>
      </c>
      <c r="O83" s="38">
        <f t="shared" si="31"/>
        <v>0</v>
      </c>
      <c r="P83" s="806"/>
      <c r="Q83" s="807"/>
      <c r="R83" s="807"/>
      <c r="S83" s="807"/>
      <c r="T83" s="807"/>
      <c r="U83" s="807"/>
      <c r="V83" s="807"/>
      <c r="W83" s="807"/>
      <c r="X83" s="807"/>
      <c r="Y83" s="807"/>
      <c r="Z83" s="807"/>
      <c r="AA83" s="807"/>
      <c r="AB83" s="807"/>
      <c r="AC83" s="807"/>
      <c r="AD83" s="808"/>
      <c r="AE83" s="750">
        <f t="shared" si="32"/>
        <v>0</v>
      </c>
      <c r="AF83" s="749" t="str">
        <f t="shared" si="33"/>
        <v/>
      </c>
    </row>
    <row r="84" spans="2:32" s="38" customFormat="1" ht="12" customHeight="1" x14ac:dyDescent="0.25">
      <c r="B84" s="48">
        <f>IF(ISBLANK('3-Budget + REVISE'!B75),"",'3-Budget + REVISE'!B75)</f>
        <v>0</v>
      </c>
      <c r="C84" s="969">
        <f>IF('3-Budget + REVISE'!Z75=1,'3-Budget + REVISE'!F75,' 5-EXPENSE 2nd Period'!C84)</f>
        <v>0</v>
      </c>
      <c r="D84" s="910"/>
      <c r="E84" s="911"/>
      <c r="F84" s="900">
        <f t="shared" si="30"/>
        <v>0</v>
      </c>
      <c r="G84" s="901"/>
      <c r="H84" s="970"/>
      <c r="I84" s="975">
        <f>F84+' 5-EXPENSE 2nd Period'!I84</f>
        <v>0</v>
      </c>
      <c r="J84" s="976"/>
      <c r="K84" s="977"/>
      <c r="L84" s="54" t="str">
        <f t="shared" si="26"/>
        <v/>
      </c>
      <c r="M84" s="76">
        <f t="shared" si="28"/>
        <v>0</v>
      </c>
      <c r="N84" s="43" t="str">
        <f t="shared" si="29"/>
        <v/>
      </c>
      <c r="O84" s="38">
        <f t="shared" si="31"/>
        <v>0</v>
      </c>
      <c r="P84" s="806"/>
      <c r="Q84" s="807"/>
      <c r="R84" s="807"/>
      <c r="S84" s="807"/>
      <c r="T84" s="807"/>
      <c r="U84" s="807"/>
      <c r="V84" s="807"/>
      <c r="W84" s="807"/>
      <c r="X84" s="807"/>
      <c r="Y84" s="807"/>
      <c r="Z84" s="807"/>
      <c r="AA84" s="807"/>
      <c r="AB84" s="807"/>
      <c r="AC84" s="807"/>
      <c r="AD84" s="808"/>
      <c r="AE84" s="750">
        <f t="shared" si="32"/>
        <v>0</v>
      </c>
      <c r="AF84" s="749" t="str">
        <f t="shared" si="33"/>
        <v/>
      </c>
    </row>
    <row r="85" spans="2:32" s="38" customFormat="1" ht="12.9" customHeight="1" x14ac:dyDescent="0.25">
      <c r="B85" s="200" t="str">
        <f>IF(ISBLANK('3-Budget + REVISE'!B76),"",'3-Budget + REVISE'!B76)</f>
        <v>500 - EQUIPMENT</v>
      </c>
      <c r="C85" s="912">
        <f>SUM(C86:C95)</f>
        <v>0</v>
      </c>
      <c r="D85" s="912"/>
      <c r="E85" s="912"/>
      <c r="F85" s="912">
        <f t="shared" ref="F85" si="34">SUM(F86:F95)</f>
        <v>0</v>
      </c>
      <c r="G85" s="912"/>
      <c r="H85" s="912"/>
      <c r="I85" s="912">
        <f t="shared" ref="I85" si="35">SUM(I86:I95)</f>
        <v>0</v>
      </c>
      <c r="J85" s="912"/>
      <c r="K85" s="912"/>
      <c r="L85" s="208" t="str">
        <f t="shared" ref="L85:L95" si="36">IF(C85&gt;0,I85/C85,"")</f>
        <v/>
      </c>
      <c r="M85" s="209">
        <f>C85-I85</f>
        <v>0</v>
      </c>
      <c r="N85" s="42" t="str">
        <f t="shared" si="29"/>
        <v/>
      </c>
      <c r="O85" s="38">
        <f t="shared" si="31"/>
        <v>0</v>
      </c>
      <c r="P85" s="784">
        <f>SUM(P86:P95)</f>
        <v>0</v>
      </c>
      <c r="Q85" s="785">
        <f>SUM(Q86:Q95)</f>
        <v>0</v>
      </c>
      <c r="R85" s="785">
        <f t="shared" ref="R85:AC85" si="37">SUM(R86:R95)</f>
        <v>0</v>
      </c>
      <c r="S85" s="785">
        <f t="shared" si="37"/>
        <v>0</v>
      </c>
      <c r="T85" s="785">
        <f t="shared" si="37"/>
        <v>0</v>
      </c>
      <c r="U85" s="785">
        <f t="shared" si="37"/>
        <v>0</v>
      </c>
      <c r="V85" s="785">
        <f t="shared" si="37"/>
        <v>0</v>
      </c>
      <c r="W85" s="785">
        <f t="shared" si="37"/>
        <v>0</v>
      </c>
      <c r="X85" s="785">
        <f t="shared" si="37"/>
        <v>0</v>
      </c>
      <c r="Y85" s="785">
        <f t="shared" si="37"/>
        <v>0</v>
      </c>
      <c r="Z85" s="785">
        <f t="shared" si="37"/>
        <v>0</v>
      </c>
      <c r="AA85" s="785">
        <f t="shared" si="37"/>
        <v>0</v>
      </c>
      <c r="AB85" s="785">
        <f t="shared" si="37"/>
        <v>0</v>
      </c>
      <c r="AC85" s="785">
        <f t="shared" si="37"/>
        <v>0</v>
      </c>
      <c r="AD85" s="786">
        <f>SUM(AD86:AD95)</f>
        <v>0</v>
      </c>
      <c r="AE85" s="750">
        <f t="shared" si="32"/>
        <v>0</v>
      </c>
      <c r="AF85" s="749" t="str">
        <f t="shared" si="33"/>
        <v/>
      </c>
    </row>
    <row r="86" spans="2:32" s="38" customFormat="1" ht="12" customHeight="1" x14ac:dyDescent="0.25">
      <c r="B86" s="51">
        <f>IF(ISBLANK('3-Budget + REVISE'!B77),"",'3-Budget + REVISE'!B77)</f>
        <v>0</v>
      </c>
      <c r="C86" s="969">
        <f>IF('3-Budget + REVISE'!Z77=1,'3-Budget + REVISE'!F77,' 5-EXPENSE 2nd Period'!C86)</f>
        <v>0</v>
      </c>
      <c r="D86" s="910"/>
      <c r="E86" s="911"/>
      <c r="F86" s="900">
        <f>AE86</f>
        <v>0</v>
      </c>
      <c r="G86" s="901"/>
      <c r="H86" s="970"/>
      <c r="I86" s="969">
        <f>F86+' 5-EXPENSE 2nd Period'!I86</f>
        <v>0</v>
      </c>
      <c r="J86" s="910"/>
      <c r="K86" s="911"/>
      <c r="L86" s="46" t="str">
        <f t="shared" si="36"/>
        <v/>
      </c>
      <c r="M86" s="74">
        <f t="shared" ref="M86:M95" si="38">C86-I86</f>
        <v>0</v>
      </c>
      <c r="N86" s="43" t="str">
        <f t="shared" ref="N86:N96" si="39">IF(M86&lt;0, "!", "")</f>
        <v/>
      </c>
      <c r="O86" s="38">
        <f t="shared" si="31"/>
        <v>0</v>
      </c>
      <c r="P86" s="806"/>
      <c r="Q86" s="807"/>
      <c r="R86" s="807"/>
      <c r="S86" s="807"/>
      <c r="T86" s="807"/>
      <c r="U86" s="807"/>
      <c r="V86" s="807"/>
      <c r="W86" s="807"/>
      <c r="X86" s="807"/>
      <c r="Y86" s="807"/>
      <c r="Z86" s="807"/>
      <c r="AA86" s="807"/>
      <c r="AB86" s="807"/>
      <c r="AC86" s="807"/>
      <c r="AD86" s="808"/>
      <c r="AE86" s="750">
        <f t="shared" si="32"/>
        <v>0</v>
      </c>
      <c r="AF86" s="749" t="str">
        <f t="shared" si="33"/>
        <v/>
      </c>
    </row>
    <row r="87" spans="2:32" s="38" customFormat="1" ht="12" customHeight="1" x14ac:dyDescent="0.25">
      <c r="B87" s="53">
        <f>IF(ISBLANK('3-Budget + REVISE'!B78),"",'3-Budget + REVISE'!B78)</f>
        <v>0</v>
      </c>
      <c r="C87" s="969">
        <f>IF('3-Budget + REVISE'!Z78=1,'3-Budget + REVISE'!F78,' 5-EXPENSE 2nd Period'!C87)</f>
        <v>0</v>
      </c>
      <c r="D87" s="910"/>
      <c r="E87" s="911"/>
      <c r="F87" s="900">
        <f t="shared" ref="F87:F95" si="40">AE87</f>
        <v>0</v>
      </c>
      <c r="G87" s="901"/>
      <c r="H87" s="970"/>
      <c r="I87" s="974">
        <f>F87+' 5-EXPENSE 2nd Period'!I87</f>
        <v>0</v>
      </c>
      <c r="J87" s="937"/>
      <c r="K87" s="938"/>
      <c r="L87" s="52" t="str">
        <f t="shared" si="36"/>
        <v/>
      </c>
      <c r="M87" s="75">
        <f t="shared" si="38"/>
        <v>0</v>
      </c>
      <c r="N87" s="43" t="str">
        <f t="shared" si="39"/>
        <v/>
      </c>
      <c r="O87" s="38">
        <f t="shared" si="31"/>
        <v>0</v>
      </c>
      <c r="P87" s="806"/>
      <c r="Q87" s="807"/>
      <c r="R87" s="807"/>
      <c r="S87" s="807"/>
      <c r="T87" s="807"/>
      <c r="U87" s="807"/>
      <c r="V87" s="807"/>
      <c r="W87" s="807"/>
      <c r="X87" s="807"/>
      <c r="Y87" s="807"/>
      <c r="Z87" s="807"/>
      <c r="AA87" s="807"/>
      <c r="AB87" s="807"/>
      <c r="AC87" s="807"/>
      <c r="AD87" s="808"/>
      <c r="AE87" s="750">
        <f t="shared" si="32"/>
        <v>0</v>
      </c>
      <c r="AF87" s="749" t="str">
        <f t="shared" si="33"/>
        <v/>
      </c>
    </row>
    <row r="88" spans="2:32" s="38" customFormat="1" ht="12" customHeight="1" x14ac:dyDescent="0.25">
      <c r="B88" s="53">
        <f>IF(ISBLANK('3-Budget + REVISE'!B79),"",'3-Budget + REVISE'!B79)</f>
        <v>0</v>
      </c>
      <c r="C88" s="969">
        <f>IF('3-Budget + REVISE'!Z79=1,'3-Budget + REVISE'!F79,' 5-EXPENSE 2nd Period'!C88)</f>
        <v>0</v>
      </c>
      <c r="D88" s="910"/>
      <c r="E88" s="911"/>
      <c r="F88" s="900">
        <f t="shared" si="40"/>
        <v>0</v>
      </c>
      <c r="G88" s="901"/>
      <c r="H88" s="970"/>
      <c r="I88" s="974">
        <f>F88+' 5-EXPENSE 2nd Period'!I88</f>
        <v>0</v>
      </c>
      <c r="J88" s="937"/>
      <c r="K88" s="938"/>
      <c r="L88" s="52" t="str">
        <f t="shared" si="36"/>
        <v/>
      </c>
      <c r="M88" s="75">
        <f t="shared" si="38"/>
        <v>0</v>
      </c>
      <c r="N88" s="43" t="str">
        <f t="shared" si="39"/>
        <v/>
      </c>
      <c r="O88" s="38">
        <f t="shared" si="31"/>
        <v>0</v>
      </c>
      <c r="P88" s="806"/>
      <c r="Q88" s="807"/>
      <c r="R88" s="807"/>
      <c r="S88" s="807"/>
      <c r="T88" s="807"/>
      <c r="U88" s="807"/>
      <c r="V88" s="807"/>
      <c r="W88" s="807"/>
      <c r="X88" s="807"/>
      <c r="Y88" s="807"/>
      <c r="Z88" s="807"/>
      <c r="AA88" s="807"/>
      <c r="AB88" s="807"/>
      <c r="AC88" s="807"/>
      <c r="AD88" s="808"/>
      <c r="AE88" s="750">
        <f t="shared" si="32"/>
        <v>0</v>
      </c>
      <c r="AF88" s="749" t="str">
        <f t="shared" si="33"/>
        <v/>
      </c>
    </row>
    <row r="89" spans="2:32" s="38" customFormat="1" ht="12" customHeight="1" x14ac:dyDescent="0.25">
      <c r="B89" s="53">
        <f>IF(ISBLANK('3-Budget + REVISE'!B80),"",'3-Budget + REVISE'!B80)</f>
        <v>0</v>
      </c>
      <c r="C89" s="969">
        <f>IF('3-Budget + REVISE'!Z80=1,'3-Budget + REVISE'!F80,' 5-EXPENSE 2nd Period'!C89)</f>
        <v>0</v>
      </c>
      <c r="D89" s="910"/>
      <c r="E89" s="911"/>
      <c r="F89" s="900">
        <f t="shared" si="40"/>
        <v>0</v>
      </c>
      <c r="G89" s="901"/>
      <c r="H89" s="970"/>
      <c r="I89" s="974">
        <f>F89+' 5-EXPENSE 2nd Period'!I89</f>
        <v>0</v>
      </c>
      <c r="J89" s="937"/>
      <c r="K89" s="938"/>
      <c r="L89" s="52" t="str">
        <f t="shared" si="36"/>
        <v/>
      </c>
      <c r="M89" s="75">
        <f t="shared" si="38"/>
        <v>0</v>
      </c>
      <c r="N89" s="43" t="str">
        <f t="shared" si="39"/>
        <v/>
      </c>
      <c r="O89" s="38">
        <f t="shared" si="31"/>
        <v>0</v>
      </c>
      <c r="P89" s="806"/>
      <c r="Q89" s="807"/>
      <c r="R89" s="807"/>
      <c r="S89" s="807"/>
      <c r="T89" s="807"/>
      <c r="U89" s="807"/>
      <c r="V89" s="807"/>
      <c r="W89" s="807"/>
      <c r="X89" s="807"/>
      <c r="Y89" s="807"/>
      <c r="Z89" s="807"/>
      <c r="AA89" s="807"/>
      <c r="AB89" s="807"/>
      <c r="AC89" s="807"/>
      <c r="AD89" s="808"/>
      <c r="AE89" s="750">
        <f t="shared" si="32"/>
        <v>0</v>
      </c>
      <c r="AF89" s="749" t="str">
        <f t="shared" si="33"/>
        <v/>
      </c>
    </row>
    <row r="90" spans="2:32" s="38" customFormat="1" ht="12" customHeight="1" x14ac:dyDescent="0.25">
      <c r="B90" s="53">
        <f>IF(ISBLANK('3-Budget + REVISE'!B81),"",'3-Budget + REVISE'!B81)</f>
        <v>0</v>
      </c>
      <c r="C90" s="969">
        <f>IF('3-Budget + REVISE'!Z81=1,'3-Budget + REVISE'!F81,' 5-EXPENSE 2nd Period'!C90)</f>
        <v>0</v>
      </c>
      <c r="D90" s="910"/>
      <c r="E90" s="911"/>
      <c r="F90" s="900">
        <f t="shared" si="40"/>
        <v>0</v>
      </c>
      <c r="G90" s="901"/>
      <c r="H90" s="970"/>
      <c r="I90" s="974">
        <f>F90+' 5-EXPENSE 2nd Period'!I90</f>
        <v>0</v>
      </c>
      <c r="J90" s="937"/>
      <c r="K90" s="938"/>
      <c r="L90" s="52" t="str">
        <f t="shared" si="36"/>
        <v/>
      </c>
      <c r="M90" s="75">
        <f t="shared" si="38"/>
        <v>0</v>
      </c>
      <c r="N90" s="43" t="str">
        <f t="shared" si="39"/>
        <v/>
      </c>
      <c r="O90" s="38">
        <f t="shared" si="31"/>
        <v>0</v>
      </c>
      <c r="P90" s="806"/>
      <c r="Q90" s="807"/>
      <c r="R90" s="807"/>
      <c r="S90" s="807"/>
      <c r="T90" s="807"/>
      <c r="U90" s="807"/>
      <c r="V90" s="807"/>
      <c r="W90" s="807"/>
      <c r="X90" s="807"/>
      <c r="Y90" s="807"/>
      <c r="Z90" s="807"/>
      <c r="AA90" s="807"/>
      <c r="AB90" s="807"/>
      <c r="AC90" s="807"/>
      <c r="AD90" s="808"/>
      <c r="AE90" s="750">
        <f t="shared" si="32"/>
        <v>0</v>
      </c>
      <c r="AF90" s="749" t="str">
        <f t="shared" si="33"/>
        <v/>
      </c>
    </row>
    <row r="91" spans="2:32" s="38" customFormat="1" ht="12" customHeight="1" x14ac:dyDescent="0.25">
      <c r="B91" s="53">
        <f>IF(ISBLANK('3-Budget + REVISE'!B82),"",'3-Budget + REVISE'!B82)</f>
        <v>0</v>
      </c>
      <c r="C91" s="969">
        <f>IF('3-Budget + REVISE'!Z82=1,'3-Budget + REVISE'!F82,' 5-EXPENSE 2nd Period'!C91)</f>
        <v>0</v>
      </c>
      <c r="D91" s="910"/>
      <c r="E91" s="911"/>
      <c r="F91" s="900">
        <f t="shared" si="40"/>
        <v>0</v>
      </c>
      <c r="G91" s="901"/>
      <c r="H91" s="970"/>
      <c r="I91" s="974">
        <f>F91+' 5-EXPENSE 2nd Period'!I91</f>
        <v>0</v>
      </c>
      <c r="J91" s="937"/>
      <c r="K91" s="938"/>
      <c r="L91" s="52" t="str">
        <f t="shared" si="36"/>
        <v/>
      </c>
      <c r="M91" s="75">
        <f t="shared" si="38"/>
        <v>0</v>
      </c>
      <c r="N91" s="43" t="str">
        <f t="shared" si="39"/>
        <v/>
      </c>
      <c r="O91" s="38">
        <f t="shared" si="31"/>
        <v>0</v>
      </c>
      <c r="P91" s="806"/>
      <c r="Q91" s="807"/>
      <c r="R91" s="807"/>
      <c r="S91" s="807"/>
      <c r="T91" s="807"/>
      <c r="U91" s="807"/>
      <c r="V91" s="807"/>
      <c r="W91" s="807"/>
      <c r="X91" s="807"/>
      <c r="Y91" s="807"/>
      <c r="Z91" s="807"/>
      <c r="AA91" s="807"/>
      <c r="AB91" s="807"/>
      <c r="AC91" s="807"/>
      <c r="AD91" s="808"/>
      <c r="AE91" s="750">
        <f t="shared" si="32"/>
        <v>0</v>
      </c>
      <c r="AF91" s="749" t="str">
        <f t="shared" si="33"/>
        <v/>
      </c>
    </row>
    <row r="92" spans="2:32" s="38" customFormat="1" ht="12" customHeight="1" x14ac:dyDescent="0.25">
      <c r="B92" s="53">
        <f>IF(ISBLANK('3-Budget + REVISE'!B83),"",'3-Budget + REVISE'!B83)</f>
        <v>0</v>
      </c>
      <c r="C92" s="969">
        <f>IF('3-Budget + REVISE'!Z83=1,'3-Budget + REVISE'!F83,' 5-EXPENSE 2nd Period'!C92)</f>
        <v>0</v>
      </c>
      <c r="D92" s="910"/>
      <c r="E92" s="911"/>
      <c r="F92" s="900">
        <f t="shared" si="40"/>
        <v>0</v>
      </c>
      <c r="G92" s="901"/>
      <c r="H92" s="970"/>
      <c r="I92" s="974">
        <f>F92+' 5-EXPENSE 2nd Period'!I92</f>
        <v>0</v>
      </c>
      <c r="J92" s="937"/>
      <c r="K92" s="938"/>
      <c r="L92" s="52" t="str">
        <f t="shared" si="36"/>
        <v/>
      </c>
      <c r="M92" s="75">
        <f t="shared" si="38"/>
        <v>0</v>
      </c>
      <c r="N92" s="43" t="str">
        <f t="shared" si="39"/>
        <v/>
      </c>
      <c r="O92" s="38">
        <f t="shared" si="31"/>
        <v>0</v>
      </c>
      <c r="P92" s="806"/>
      <c r="Q92" s="807"/>
      <c r="R92" s="807"/>
      <c r="S92" s="807"/>
      <c r="T92" s="807"/>
      <c r="U92" s="807"/>
      <c r="V92" s="807"/>
      <c r="W92" s="807"/>
      <c r="X92" s="807"/>
      <c r="Y92" s="807"/>
      <c r="Z92" s="807"/>
      <c r="AA92" s="807"/>
      <c r="AB92" s="807"/>
      <c r="AC92" s="807"/>
      <c r="AD92" s="808"/>
      <c r="AE92" s="750">
        <f t="shared" si="32"/>
        <v>0</v>
      </c>
      <c r="AF92" s="749" t="str">
        <f t="shared" si="33"/>
        <v/>
      </c>
    </row>
    <row r="93" spans="2:32" s="38" customFormat="1" ht="12" customHeight="1" x14ac:dyDescent="0.25">
      <c r="B93" s="53">
        <f>IF(ISBLANK('3-Budget + REVISE'!B84),"",'3-Budget + REVISE'!B84)</f>
        <v>0</v>
      </c>
      <c r="C93" s="969">
        <f>IF('3-Budget + REVISE'!Z84=1,'3-Budget + REVISE'!F84,' 5-EXPENSE 2nd Period'!C93)</f>
        <v>0</v>
      </c>
      <c r="D93" s="910"/>
      <c r="E93" s="911"/>
      <c r="F93" s="900">
        <f t="shared" si="40"/>
        <v>0</v>
      </c>
      <c r="G93" s="901"/>
      <c r="H93" s="970"/>
      <c r="I93" s="974">
        <f>F93+' 5-EXPENSE 2nd Period'!I93</f>
        <v>0</v>
      </c>
      <c r="J93" s="937"/>
      <c r="K93" s="938"/>
      <c r="L93" s="52" t="str">
        <f t="shared" si="36"/>
        <v/>
      </c>
      <c r="M93" s="75">
        <f t="shared" si="38"/>
        <v>0</v>
      </c>
      <c r="N93" s="43" t="str">
        <f t="shared" si="39"/>
        <v/>
      </c>
      <c r="O93" s="38">
        <f t="shared" si="31"/>
        <v>0</v>
      </c>
      <c r="P93" s="806"/>
      <c r="Q93" s="807"/>
      <c r="R93" s="807"/>
      <c r="S93" s="807"/>
      <c r="T93" s="807"/>
      <c r="U93" s="807"/>
      <c r="V93" s="807"/>
      <c r="W93" s="807"/>
      <c r="X93" s="807"/>
      <c r="Y93" s="807"/>
      <c r="Z93" s="807"/>
      <c r="AA93" s="807"/>
      <c r="AB93" s="807"/>
      <c r="AC93" s="807"/>
      <c r="AD93" s="808"/>
      <c r="AE93" s="750">
        <f t="shared" si="32"/>
        <v>0</v>
      </c>
      <c r="AF93" s="749" t="str">
        <f t="shared" si="33"/>
        <v/>
      </c>
    </row>
    <row r="94" spans="2:32" s="38" customFormat="1" ht="12" customHeight="1" x14ac:dyDescent="0.25">
      <c r="B94" s="53">
        <f>IF(ISBLANK('3-Budget + REVISE'!B85),"",'3-Budget + REVISE'!B85)</f>
        <v>0</v>
      </c>
      <c r="C94" s="969">
        <f>IF('3-Budget + REVISE'!Z85=1,'3-Budget + REVISE'!F85,' 5-EXPENSE 2nd Period'!C94)</f>
        <v>0</v>
      </c>
      <c r="D94" s="910"/>
      <c r="E94" s="911"/>
      <c r="F94" s="900">
        <f t="shared" si="40"/>
        <v>0</v>
      </c>
      <c r="G94" s="901"/>
      <c r="H94" s="970"/>
      <c r="I94" s="974">
        <f>F94+' 5-EXPENSE 2nd Period'!I94</f>
        <v>0</v>
      </c>
      <c r="J94" s="937"/>
      <c r="K94" s="938"/>
      <c r="L94" s="52" t="str">
        <f t="shared" si="36"/>
        <v/>
      </c>
      <c r="M94" s="75">
        <f t="shared" si="38"/>
        <v>0</v>
      </c>
      <c r="N94" s="43" t="str">
        <f t="shared" si="39"/>
        <v/>
      </c>
      <c r="O94" s="38">
        <f t="shared" si="31"/>
        <v>0</v>
      </c>
      <c r="P94" s="806"/>
      <c r="Q94" s="807"/>
      <c r="R94" s="807"/>
      <c r="S94" s="807"/>
      <c r="T94" s="807"/>
      <c r="U94" s="807"/>
      <c r="V94" s="807"/>
      <c r="W94" s="807"/>
      <c r="X94" s="807"/>
      <c r="Y94" s="807"/>
      <c r="Z94" s="807"/>
      <c r="AA94" s="807"/>
      <c r="AB94" s="807"/>
      <c r="AC94" s="807"/>
      <c r="AD94" s="808"/>
      <c r="AE94" s="750">
        <f t="shared" si="32"/>
        <v>0</v>
      </c>
      <c r="AF94" s="749" t="str">
        <f t="shared" si="33"/>
        <v/>
      </c>
    </row>
    <row r="95" spans="2:32" s="38" customFormat="1" ht="12" customHeight="1" x14ac:dyDescent="0.25">
      <c r="B95" s="48">
        <f>IF(ISBLANK('3-Budget + REVISE'!B86),"",'3-Budget + REVISE'!B86)</f>
        <v>0</v>
      </c>
      <c r="C95" s="969">
        <f>IF('3-Budget + REVISE'!Z86=1,'3-Budget + REVISE'!F86,' 5-EXPENSE 2nd Period'!C95)</f>
        <v>0</v>
      </c>
      <c r="D95" s="910"/>
      <c r="E95" s="911"/>
      <c r="F95" s="900">
        <f t="shared" si="40"/>
        <v>0</v>
      </c>
      <c r="G95" s="901"/>
      <c r="H95" s="970"/>
      <c r="I95" s="975">
        <f>F95+' 5-EXPENSE 2nd Period'!I95</f>
        <v>0</v>
      </c>
      <c r="J95" s="976"/>
      <c r="K95" s="977"/>
      <c r="L95" s="54" t="str">
        <f t="shared" si="36"/>
        <v/>
      </c>
      <c r="M95" s="76">
        <f t="shared" si="38"/>
        <v>0</v>
      </c>
      <c r="N95" s="43" t="str">
        <f t="shared" si="39"/>
        <v/>
      </c>
      <c r="O95" s="38">
        <f t="shared" si="31"/>
        <v>0</v>
      </c>
      <c r="P95" s="806"/>
      <c r="Q95" s="807"/>
      <c r="R95" s="807"/>
      <c r="S95" s="807"/>
      <c r="T95" s="807"/>
      <c r="U95" s="807"/>
      <c r="V95" s="807"/>
      <c r="W95" s="807"/>
      <c r="X95" s="807"/>
      <c r="Y95" s="807"/>
      <c r="Z95" s="807"/>
      <c r="AA95" s="807"/>
      <c r="AB95" s="807"/>
      <c r="AC95" s="807"/>
      <c r="AD95" s="808"/>
      <c r="AE95" s="750">
        <f t="shared" si="32"/>
        <v>0</v>
      </c>
      <c r="AF95" s="749" t="str">
        <f t="shared" si="33"/>
        <v/>
      </c>
    </row>
    <row r="96" spans="2:32" s="38" customFormat="1" ht="12.9" customHeight="1" x14ac:dyDescent="0.25">
      <c r="B96" s="200" t="str">
        <f>IF(ISBLANK('3-Budget + REVISE'!B87),"",'3-Budget + REVISE'!B87)</f>
        <v>600 - CONTRACTUAL</v>
      </c>
      <c r="C96" s="912">
        <f>SUM(C97:C106)</f>
        <v>0</v>
      </c>
      <c r="D96" s="912"/>
      <c r="E96" s="912"/>
      <c r="F96" s="912">
        <f t="shared" ref="F96" si="41">SUM(F97:F106)</f>
        <v>0</v>
      </c>
      <c r="G96" s="912"/>
      <c r="H96" s="912"/>
      <c r="I96" s="912">
        <f t="shared" ref="I96" si="42">SUM(I97:I106)</f>
        <v>0</v>
      </c>
      <c r="J96" s="912"/>
      <c r="K96" s="912"/>
      <c r="L96" s="208" t="str">
        <f t="shared" ref="L96:L106" si="43">IF(C96&gt;0,I96/C96,"")</f>
        <v/>
      </c>
      <c r="M96" s="209">
        <f>C96-I96</f>
        <v>0</v>
      </c>
      <c r="N96" s="42" t="str">
        <f t="shared" si="39"/>
        <v/>
      </c>
      <c r="O96" s="38">
        <f t="shared" si="31"/>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2"/>
        <v>0</v>
      </c>
      <c r="AF96" s="749" t="str">
        <f t="shared" si="33"/>
        <v/>
      </c>
    </row>
    <row r="97" spans="2:32" s="38" customFormat="1" ht="12" customHeight="1" x14ac:dyDescent="0.25">
      <c r="B97" s="51">
        <f>IF(ISBLANK('3-Budget + REVISE'!B88),"",'3-Budget + REVISE'!B88)</f>
        <v>0</v>
      </c>
      <c r="C97" s="969">
        <f>IF('3-Budget + REVISE'!Z88=1,'3-Budget + REVISE'!F88,' 5-EXPENSE 2nd Period'!C97)</f>
        <v>0</v>
      </c>
      <c r="D97" s="910"/>
      <c r="E97" s="911"/>
      <c r="F97" s="900">
        <f>AE97</f>
        <v>0</v>
      </c>
      <c r="G97" s="901"/>
      <c r="H97" s="970"/>
      <c r="I97" s="969">
        <f>F97+' 5-EXPENSE 2nd Period'!I97</f>
        <v>0</v>
      </c>
      <c r="J97" s="910"/>
      <c r="K97" s="911"/>
      <c r="L97" s="46" t="str">
        <f t="shared" si="43"/>
        <v/>
      </c>
      <c r="M97" s="74">
        <f t="shared" ref="M97:M106" si="45">C97-I97</f>
        <v>0</v>
      </c>
      <c r="N97" s="43" t="str">
        <f t="shared" ref="N97:N107" si="46">IF(M97&lt;0, "!", "")</f>
        <v/>
      </c>
      <c r="O97" s="38">
        <f t="shared" si="31"/>
        <v>0</v>
      </c>
      <c r="P97" s="806"/>
      <c r="Q97" s="807"/>
      <c r="R97" s="807"/>
      <c r="S97" s="807"/>
      <c r="T97" s="807"/>
      <c r="U97" s="807"/>
      <c r="V97" s="807"/>
      <c r="W97" s="807"/>
      <c r="X97" s="807"/>
      <c r="Y97" s="807"/>
      <c r="Z97" s="807"/>
      <c r="AA97" s="807"/>
      <c r="AB97" s="807"/>
      <c r="AC97" s="807"/>
      <c r="AD97" s="808"/>
      <c r="AE97" s="750">
        <f t="shared" si="32"/>
        <v>0</v>
      </c>
      <c r="AF97" s="749" t="str">
        <f t="shared" si="33"/>
        <v/>
      </c>
    </row>
    <row r="98" spans="2:32" s="38" customFormat="1" ht="12" customHeight="1" x14ac:dyDescent="0.25">
      <c r="B98" s="53">
        <f>IF(ISBLANK('3-Budget + REVISE'!B89),"",'3-Budget + REVISE'!B89)</f>
        <v>0</v>
      </c>
      <c r="C98" s="969">
        <f>IF('3-Budget + REVISE'!Z89=1,'3-Budget + REVISE'!F89,' 5-EXPENSE 2nd Period'!C98)</f>
        <v>0</v>
      </c>
      <c r="D98" s="910"/>
      <c r="E98" s="911"/>
      <c r="F98" s="900">
        <f t="shared" ref="F98:F106" si="47">AE98</f>
        <v>0</v>
      </c>
      <c r="G98" s="901"/>
      <c r="H98" s="970"/>
      <c r="I98" s="974">
        <f>F98+' 5-EXPENSE 2nd Period'!I98</f>
        <v>0</v>
      </c>
      <c r="J98" s="937"/>
      <c r="K98" s="938"/>
      <c r="L98" s="52" t="str">
        <f t="shared" si="43"/>
        <v/>
      </c>
      <c r="M98" s="75">
        <f t="shared" si="45"/>
        <v>0</v>
      </c>
      <c r="N98" s="43" t="str">
        <f t="shared" si="46"/>
        <v/>
      </c>
      <c r="O98" s="38">
        <f t="shared" si="31"/>
        <v>0</v>
      </c>
      <c r="P98" s="806"/>
      <c r="Q98" s="807"/>
      <c r="R98" s="807"/>
      <c r="S98" s="807"/>
      <c r="T98" s="807"/>
      <c r="U98" s="807"/>
      <c r="V98" s="807"/>
      <c r="W98" s="807"/>
      <c r="X98" s="807"/>
      <c r="Y98" s="807"/>
      <c r="Z98" s="807"/>
      <c r="AA98" s="807"/>
      <c r="AB98" s="807"/>
      <c r="AC98" s="807"/>
      <c r="AD98" s="808"/>
      <c r="AE98" s="750">
        <f t="shared" si="32"/>
        <v>0</v>
      </c>
      <c r="AF98" s="749" t="str">
        <f t="shared" si="33"/>
        <v/>
      </c>
    </row>
    <row r="99" spans="2:32" s="38" customFormat="1" ht="12" customHeight="1" x14ac:dyDescent="0.25">
      <c r="B99" s="53">
        <f>IF(ISBLANK('3-Budget + REVISE'!B90),"",'3-Budget + REVISE'!B90)</f>
        <v>0</v>
      </c>
      <c r="C99" s="969">
        <f>IF('3-Budget + REVISE'!Z90=1,'3-Budget + REVISE'!F90,' 5-EXPENSE 2nd Period'!C99)</f>
        <v>0</v>
      </c>
      <c r="D99" s="910"/>
      <c r="E99" s="911"/>
      <c r="F99" s="900">
        <f t="shared" si="47"/>
        <v>0</v>
      </c>
      <c r="G99" s="901"/>
      <c r="H99" s="970"/>
      <c r="I99" s="974">
        <f>F99+' 5-EXPENSE 2nd Period'!I99</f>
        <v>0</v>
      </c>
      <c r="J99" s="937"/>
      <c r="K99" s="938"/>
      <c r="L99" s="52" t="str">
        <f t="shared" si="43"/>
        <v/>
      </c>
      <c r="M99" s="75">
        <f t="shared" si="45"/>
        <v>0</v>
      </c>
      <c r="N99" s="43" t="str">
        <f t="shared" si="46"/>
        <v/>
      </c>
      <c r="O99" s="38">
        <f t="shared" si="31"/>
        <v>0</v>
      </c>
      <c r="P99" s="806"/>
      <c r="Q99" s="807"/>
      <c r="R99" s="807"/>
      <c r="S99" s="807"/>
      <c r="T99" s="807"/>
      <c r="U99" s="807"/>
      <c r="V99" s="807"/>
      <c r="W99" s="807"/>
      <c r="X99" s="807"/>
      <c r="Y99" s="807"/>
      <c r="Z99" s="807"/>
      <c r="AA99" s="807"/>
      <c r="AB99" s="807"/>
      <c r="AC99" s="807"/>
      <c r="AD99" s="808"/>
      <c r="AE99" s="750">
        <f t="shared" si="32"/>
        <v>0</v>
      </c>
      <c r="AF99" s="749" t="str">
        <f t="shared" si="33"/>
        <v/>
      </c>
    </row>
    <row r="100" spans="2:32" s="38" customFormat="1" ht="12" customHeight="1" x14ac:dyDescent="0.25">
      <c r="B100" s="53">
        <f>IF(ISBLANK('3-Budget + REVISE'!B91),"",'3-Budget + REVISE'!B91)</f>
        <v>0</v>
      </c>
      <c r="C100" s="969">
        <f>IF('3-Budget + REVISE'!Z91=1,'3-Budget + REVISE'!F91,' 5-EXPENSE 2nd Period'!C100)</f>
        <v>0</v>
      </c>
      <c r="D100" s="910"/>
      <c r="E100" s="911"/>
      <c r="F100" s="900">
        <f t="shared" si="47"/>
        <v>0</v>
      </c>
      <c r="G100" s="901"/>
      <c r="H100" s="970"/>
      <c r="I100" s="974">
        <f>F100+' 5-EXPENSE 2nd Period'!I100</f>
        <v>0</v>
      </c>
      <c r="J100" s="937"/>
      <c r="K100" s="938"/>
      <c r="L100" s="52" t="str">
        <f t="shared" si="43"/>
        <v/>
      </c>
      <c r="M100" s="75">
        <f t="shared" si="45"/>
        <v>0</v>
      </c>
      <c r="N100" s="43" t="str">
        <f t="shared" si="46"/>
        <v/>
      </c>
      <c r="O100" s="38">
        <f t="shared" si="31"/>
        <v>0</v>
      </c>
      <c r="P100" s="806"/>
      <c r="Q100" s="807"/>
      <c r="R100" s="807"/>
      <c r="S100" s="807"/>
      <c r="T100" s="807"/>
      <c r="U100" s="807"/>
      <c r="V100" s="807"/>
      <c r="W100" s="807"/>
      <c r="X100" s="807"/>
      <c r="Y100" s="807"/>
      <c r="Z100" s="807"/>
      <c r="AA100" s="807"/>
      <c r="AB100" s="807"/>
      <c r="AC100" s="807"/>
      <c r="AD100" s="808"/>
      <c r="AE100" s="750">
        <f t="shared" si="32"/>
        <v>0</v>
      </c>
      <c r="AF100" s="749" t="str">
        <f t="shared" si="33"/>
        <v/>
      </c>
    </row>
    <row r="101" spans="2:32" s="38" customFormat="1" ht="12" customHeight="1" x14ac:dyDescent="0.25">
      <c r="B101" s="53">
        <f>IF(ISBLANK('3-Budget + REVISE'!B92),"",'3-Budget + REVISE'!B92)</f>
        <v>0</v>
      </c>
      <c r="C101" s="969">
        <f>IF('3-Budget + REVISE'!Z92=1,'3-Budget + REVISE'!F92,' 5-EXPENSE 2nd Period'!C101)</f>
        <v>0</v>
      </c>
      <c r="D101" s="910"/>
      <c r="E101" s="911"/>
      <c r="F101" s="900">
        <f t="shared" si="47"/>
        <v>0</v>
      </c>
      <c r="G101" s="901"/>
      <c r="H101" s="970"/>
      <c r="I101" s="974">
        <f>F101+' 5-EXPENSE 2nd Period'!I101</f>
        <v>0</v>
      </c>
      <c r="J101" s="937"/>
      <c r="K101" s="938"/>
      <c r="L101" s="52" t="str">
        <f t="shared" si="43"/>
        <v/>
      </c>
      <c r="M101" s="75">
        <f t="shared" si="45"/>
        <v>0</v>
      </c>
      <c r="N101" s="43" t="str">
        <f t="shared" si="46"/>
        <v/>
      </c>
      <c r="O101" s="38">
        <f t="shared" si="31"/>
        <v>0</v>
      </c>
      <c r="P101" s="806"/>
      <c r="Q101" s="807"/>
      <c r="R101" s="807"/>
      <c r="S101" s="807"/>
      <c r="T101" s="807"/>
      <c r="U101" s="807"/>
      <c r="V101" s="807"/>
      <c r="W101" s="807"/>
      <c r="X101" s="807"/>
      <c r="Y101" s="807"/>
      <c r="Z101" s="807"/>
      <c r="AA101" s="807"/>
      <c r="AB101" s="807"/>
      <c r="AC101" s="807"/>
      <c r="AD101" s="808"/>
      <c r="AE101" s="750">
        <f t="shared" si="32"/>
        <v>0</v>
      </c>
      <c r="AF101" s="749" t="str">
        <f t="shared" si="33"/>
        <v/>
      </c>
    </row>
    <row r="102" spans="2:32" s="38" customFormat="1" ht="12" customHeight="1" x14ac:dyDescent="0.25">
      <c r="B102" s="53">
        <f>IF(ISBLANK('3-Budget + REVISE'!B93),"",'3-Budget + REVISE'!B93)</f>
        <v>0</v>
      </c>
      <c r="C102" s="969">
        <f>IF('3-Budget + REVISE'!Z93=1,'3-Budget + REVISE'!F93,' 5-EXPENSE 2nd Period'!C102)</f>
        <v>0</v>
      </c>
      <c r="D102" s="910"/>
      <c r="E102" s="911"/>
      <c r="F102" s="900">
        <f t="shared" si="47"/>
        <v>0</v>
      </c>
      <c r="G102" s="901"/>
      <c r="H102" s="970"/>
      <c r="I102" s="974">
        <f>F102+' 5-EXPENSE 2nd Period'!I102</f>
        <v>0</v>
      </c>
      <c r="J102" s="937"/>
      <c r="K102" s="938"/>
      <c r="L102" s="52" t="str">
        <f t="shared" si="43"/>
        <v/>
      </c>
      <c r="M102" s="75">
        <f t="shared" si="45"/>
        <v>0</v>
      </c>
      <c r="N102" s="43" t="str">
        <f t="shared" si="46"/>
        <v/>
      </c>
      <c r="O102" s="38">
        <f t="shared" si="31"/>
        <v>0</v>
      </c>
      <c r="P102" s="806"/>
      <c r="Q102" s="807"/>
      <c r="R102" s="807"/>
      <c r="S102" s="807"/>
      <c r="T102" s="807"/>
      <c r="U102" s="807"/>
      <c r="V102" s="807"/>
      <c r="W102" s="807"/>
      <c r="X102" s="807"/>
      <c r="Y102" s="807"/>
      <c r="Z102" s="807"/>
      <c r="AA102" s="807"/>
      <c r="AB102" s="807"/>
      <c r="AC102" s="807"/>
      <c r="AD102" s="808"/>
      <c r="AE102" s="750">
        <f t="shared" si="32"/>
        <v>0</v>
      </c>
      <c r="AF102" s="749" t="str">
        <f t="shared" si="33"/>
        <v/>
      </c>
    </row>
    <row r="103" spans="2:32" s="38" customFormat="1" ht="12" customHeight="1" x14ac:dyDescent="0.25">
      <c r="B103" s="53">
        <f>IF(ISBLANK('3-Budget + REVISE'!B94),"",'3-Budget + REVISE'!B94)</f>
        <v>0</v>
      </c>
      <c r="C103" s="969">
        <f>IF('3-Budget + REVISE'!Z94=1,'3-Budget + REVISE'!F94,' 5-EXPENSE 2nd Period'!C103)</f>
        <v>0</v>
      </c>
      <c r="D103" s="910"/>
      <c r="E103" s="911"/>
      <c r="F103" s="900">
        <f t="shared" si="47"/>
        <v>0</v>
      </c>
      <c r="G103" s="901"/>
      <c r="H103" s="970"/>
      <c r="I103" s="974">
        <f>F103+' 5-EXPENSE 2nd Period'!I103</f>
        <v>0</v>
      </c>
      <c r="J103" s="937"/>
      <c r="K103" s="938"/>
      <c r="L103" s="52" t="str">
        <f t="shared" si="43"/>
        <v/>
      </c>
      <c r="M103" s="75">
        <f t="shared" si="45"/>
        <v>0</v>
      </c>
      <c r="N103" s="43" t="str">
        <f t="shared" si="46"/>
        <v/>
      </c>
      <c r="O103" s="38">
        <f t="shared" si="31"/>
        <v>0</v>
      </c>
      <c r="P103" s="806"/>
      <c r="Q103" s="807"/>
      <c r="R103" s="807"/>
      <c r="S103" s="807"/>
      <c r="T103" s="807"/>
      <c r="U103" s="807"/>
      <c r="V103" s="807"/>
      <c r="W103" s="807"/>
      <c r="X103" s="807"/>
      <c r="Y103" s="807"/>
      <c r="Z103" s="807"/>
      <c r="AA103" s="807"/>
      <c r="AB103" s="807"/>
      <c r="AC103" s="807"/>
      <c r="AD103" s="808"/>
      <c r="AE103" s="750">
        <f t="shared" si="32"/>
        <v>0</v>
      </c>
      <c r="AF103" s="749" t="str">
        <f t="shared" si="33"/>
        <v/>
      </c>
    </row>
    <row r="104" spans="2:32" s="38" customFormat="1" ht="12" customHeight="1" x14ac:dyDescent="0.25">
      <c r="B104" s="53">
        <f>IF(ISBLANK('3-Budget + REVISE'!B95),"",'3-Budget + REVISE'!B95)</f>
        <v>0</v>
      </c>
      <c r="C104" s="969">
        <f>IF('3-Budget + REVISE'!Z95=1,'3-Budget + REVISE'!F95,' 5-EXPENSE 2nd Period'!C104)</f>
        <v>0</v>
      </c>
      <c r="D104" s="910"/>
      <c r="E104" s="911"/>
      <c r="F104" s="900">
        <f t="shared" si="47"/>
        <v>0</v>
      </c>
      <c r="G104" s="901"/>
      <c r="H104" s="970"/>
      <c r="I104" s="974">
        <f>F104+' 5-EXPENSE 2nd Period'!I104</f>
        <v>0</v>
      </c>
      <c r="J104" s="937"/>
      <c r="K104" s="938"/>
      <c r="L104" s="52" t="str">
        <f t="shared" si="43"/>
        <v/>
      </c>
      <c r="M104" s="75">
        <f t="shared" si="45"/>
        <v>0</v>
      </c>
      <c r="N104" s="43" t="str">
        <f t="shared" si="46"/>
        <v/>
      </c>
      <c r="O104" s="38">
        <f t="shared" si="31"/>
        <v>0</v>
      </c>
      <c r="P104" s="806"/>
      <c r="Q104" s="807"/>
      <c r="R104" s="807"/>
      <c r="S104" s="807"/>
      <c r="T104" s="807"/>
      <c r="U104" s="807"/>
      <c r="V104" s="807"/>
      <c r="W104" s="807"/>
      <c r="X104" s="807"/>
      <c r="Y104" s="807"/>
      <c r="Z104" s="807"/>
      <c r="AA104" s="807"/>
      <c r="AB104" s="807"/>
      <c r="AC104" s="807"/>
      <c r="AD104" s="808"/>
      <c r="AE104" s="750">
        <f t="shared" si="32"/>
        <v>0</v>
      </c>
      <c r="AF104" s="749" t="str">
        <f t="shared" si="33"/>
        <v/>
      </c>
    </row>
    <row r="105" spans="2:32" s="38" customFormat="1" ht="12" customHeight="1" x14ac:dyDescent="0.25">
      <c r="B105" s="53">
        <f>IF(ISBLANK('3-Budget + REVISE'!B96),"",'3-Budget + REVISE'!B96)</f>
        <v>0</v>
      </c>
      <c r="C105" s="969">
        <f>IF('3-Budget + REVISE'!Z96=1,'3-Budget + REVISE'!F96,' 5-EXPENSE 2nd Period'!C105)</f>
        <v>0</v>
      </c>
      <c r="D105" s="910"/>
      <c r="E105" s="911"/>
      <c r="F105" s="900">
        <f t="shared" si="47"/>
        <v>0</v>
      </c>
      <c r="G105" s="901"/>
      <c r="H105" s="970"/>
      <c r="I105" s="974">
        <f>F105+' 5-EXPENSE 2nd Period'!I105</f>
        <v>0</v>
      </c>
      <c r="J105" s="937"/>
      <c r="K105" s="938"/>
      <c r="L105" s="52" t="str">
        <f t="shared" si="43"/>
        <v/>
      </c>
      <c r="M105" s="75">
        <f t="shared" si="45"/>
        <v>0</v>
      </c>
      <c r="N105" s="43" t="str">
        <f t="shared" si="46"/>
        <v/>
      </c>
      <c r="O105" s="38">
        <f t="shared" si="31"/>
        <v>0</v>
      </c>
      <c r="P105" s="806"/>
      <c r="Q105" s="807"/>
      <c r="R105" s="807"/>
      <c r="S105" s="807"/>
      <c r="T105" s="807"/>
      <c r="U105" s="807"/>
      <c r="V105" s="807"/>
      <c r="W105" s="807"/>
      <c r="X105" s="807"/>
      <c r="Y105" s="807"/>
      <c r="Z105" s="807"/>
      <c r="AA105" s="807"/>
      <c r="AB105" s="807"/>
      <c r="AC105" s="807"/>
      <c r="AD105" s="808"/>
      <c r="AE105" s="750">
        <f t="shared" si="32"/>
        <v>0</v>
      </c>
      <c r="AF105" s="749" t="str">
        <f t="shared" si="33"/>
        <v/>
      </c>
    </row>
    <row r="106" spans="2:32" s="38" customFormat="1" ht="12" customHeight="1" x14ac:dyDescent="0.25">
      <c r="B106" s="48">
        <f>IF(ISBLANK('3-Budget + REVISE'!B97),"",'3-Budget + REVISE'!B97)</f>
        <v>0</v>
      </c>
      <c r="C106" s="969">
        <f>IF('3-Budget + REVISE'!Z97=1,'3-Budget + REVISE'!F97,' 5-EXPENSE 2nd Period'!C106)</f>
        <v>0</v>
      </c>
      <c r="D106" s="910"/>
      <c r="E106" s="911"/>
      <c r="F106" s="900">
        <f t="shared" si="47"/>
        <v>0</v>
      </c>
      <c r="G106" s="901"/>
      <c r="H106" s="970"/>
      <c r="I106" s="975">
        <f>F106+' 5-EXPENSE 2nd Period'!I106</f>
        <v>0</v>
      </c>
      <c r="J106" s="976"/>
      <c r="K106" s="977"/>
      <c r="L106" s="54" t="str">
        <f t="shared" si="43"/>
        <v/>
      </c>
      <c r="M106" s="76">
        <f t="shared" si="45"/>
        <v>0</v>
      </c>
      <c r="N106" s="43" t="str">
        <f t="shared" si="46"/>
        <v/>
      </c>
      <c r="O106" s="38">
        <f t="shared" si="31"/>
        <v>0</v>
      </c>
      <c r="P106" s="806"/>
      <c r="Q106" s="807"/>
      <c r="R106" s="807"/>
      <c r="S106" s="807"/>
      <c r="T106" s="807"/>
      <c r="U106" s="807"/>
      <c r="V106" s="807"/>
      <c r="W106" s="807"/>
      <c r="X106" s="807"/>
      <c r="Y106" s="807"/>
      <c r="Z106" s="807"/>
      <c r="AA106" s="807"/>
      <c r="AB106" s="807"/>
      <c r="AC106" s="807"/>
      <c r="AD106" s="808"/>
      <c r="AE106" s="750">
        <f t="shared" si="32"/>
        <v>0</v>
      </c>
      <c r="AF106" s="749" t="str">
        <f t="shared" si="33"/>
        <v/>
      </c>
    </row>
    <row r="107" spans="2:32" s="38" customFormat="1" ht="12.9" customHeight="1" x14ac:dyDescent="0.25">
      <c r="B107" s="200" t="str">
        <f>IF(ISBLANK('3-Budget + REVISE'!B98),"",'3-Budget + REVISE'!B98)</f>
        <v>700 - OPERATIONAL</v>
      </c>
      <c r="C107" s="920">
        <f>SUM(C108:C117)</f>
        <v>0</v>
      </c>
      <c r="D107" s="920"/>
      <c r="E107" s="920"/>
      <c r="F107" s="912">
        <f t="shared" ref="F107" si="48">SUM(F108:F117)</f>
        <v>0</v>
      </c>
      <c r="G107" s="912"/>
      <c r="H107" s="912"/>
      <c r="I107" s="912">
        <f t="shared" ref="I107" si="49">SUM(I108:I117)</f>
        <v>0</v>
      </c>
      <c r="J107" s="912"/>
      <c r="K107" s="912"/>
      <c r="L107" s="208" t="str">
        <f t="shared" ref="L107:L117" si="50">IF(C107&gt;0,I107/C107,"")</f>
        <v/>
      </c>
      <c r="M107" s="209">
        <f>C107-I107</f>
        <v>0</v>
      </c>
      <c r="N107" s="42" t="str">
        <f t="shared" si="46"/>
        <v/>
      </c>
      <c r="O107" s="38">
        <f t="shared" si="31"/>
        <v>0</v>
      </c>
      <c r="P107" s="784">
        <f>SUM(P108:P117)</f>
        <v>0</v>
      </c>
      <c r="Q107" s="785">
        <f>SUM(Q108:Q117)</f>
        <v>0</v>
      </c>
      <c r="R107" s="785">
        <f t="shared" ref="R107:AC107" si="51">SUM(R108:R117)</f>
        <v>0</v>
      </c>
      <c r="S107" s="785">
        <f t="shared" si="51"/>
        <v>0</v>
      </c>
      <c r="T107" s="785">
        <f t="shared" si="51"/>
        <v>0</v>
      </c>
      <c r="U107" s="785">
        <f t="shared" si="51"/>
        <v>0</v>
      </c>
      <c r="V107" s="785">
        <f t="shared" si="51"/>
        <v>0</v>
      </c>
      <c r="W107" s="785">
        <f t="shared" si="51"/>
        <v>0</v>
      </c>
      <c r="X107" s="785">
        <f t="shared" si="51"/>
        <v>0</v>
      </c>
      <c r="Y107" s="785">
        <f t="shared" si="51"/>
        <v>0</v>
      </c>
      <c r="Z107" s="785">
        <f t="shared" si="51"/>
        <v>0</v>
      </c>
      <c r="AA107" s="785">
        <f t="shared" si="51"/>
        <v>0</v>
      </c>
      <c r="AB107" s="785">
        <f t="shared" si="51"/>
        <v>0</v>
      </c>
      <c r="AC107" s="785">
        <f t="shared" si="51"/>
        <v>0</v>
      </c>
      <c r="AD107" s="786">
        <f>SUM(AD108:AD117)</f>
        <v>0</v>
      </c>
      <c r="AE107" s="750">
        <f t="shared" si="32"/>
        <v>0</v>
      </c>
      <c r="AF107" s="749" t="str">
        <f t="shared" si="33"/>
        <v/>
      </c>
    </row>
    <row r="108" spans="2:32" s="38" customFormat="1" ht="12" customHeight="1" x14ac:dyDescent="0.25">
      <c r="B108" s="51">
        <f>IF(ISBLANK('3-Budget + REVISE'!B99),"",'3-Budget + REVISE'!B99)</f>
        <v>0</v>
      </c>
      <c r="C108" s="969">
        <f>IF('3-Budget + REVISE'!Z99=1,'3-Budget + REVISE'!F99,' 5-EXPENSE 2nd Period'!C108)</f>
        <v>0</v>
      </c>
      <c r="D108" s="910"/>
      <c r="E108" s="911"/>
      <c r="F108" s="900">
        <f>AE108</f>
        <v>0</v>
      </c>
      <c r="G108" s="901"/>
      <c r="H108" s="970"/>
      <c r="I108" s="969">
        <f>F108+' 5-EXPENSE 2nd Period'!I108</f>
        <v>0</v>
      </c>
      <c r="J108" s="910"/>
      <c r="K108" s="911"/>
      <c r="L108" s="46" t="str">
        <f t="shared" si="50"/>
        <v/>
      </c>
      <c r="M108" s="74">
        <f t="shared" ref="M108:M117" si="52">C108-I108</f>
        <v>0</v>
      </c>
      <c r="N108" s="43" t="str">
        <f t="shared" ref="N108:N118" si="53">IF(M108&lt;0, "!", "")</f>
        <v/>
      </c>
      <c r="O108" s="38">
        <f t="shared" si="31"/>
        <v>0</v>
      </c>
      <c r="P108" s="806"/>
      <c r="Q108" s="807"/>
      <c r="R108" s="807"/>
      <c r="S108" s="807"/>
      <c r="T108" s="807"/>
      <c r="U108" s="807"/>
      <c r="V108" s="807"/>
      <c r="W108" s="807"/>
      <c r="X108" s="807"/>
      <c r="Y108" s="807"/>
      <c r="Z108" s="807"/>
      <c r="AA108" s="807"/>
      <c r="AB108" s="807"/>
      <c r="AC108" s="807"/>
      <c r="AD108" s="808"/>
      <c r="AE108" s="750">
        <f t="shared" si="32"/>
        <v>0</v>
      </c>
      <c r="AF108" s="749" t="str">
        <f t="shared" si="33"/>
        <v/>
      </c>
    </row>
    <row r="109" spans="2:32" s="38" customFormat="1" ht="12" customHeight="1" x14ac:dyDescent="0.25">
      <c r="B109" s="53">
        <f>IF(ISBLANK('3-Budget + REVISE'!B100),"",'3-Budget + REVISE'!B100)</f>
        <v>0</v>
      </c>
      <c r="C109" s="969">
        <f>IF('3-Budget + REVISE'!Z100=1,'3-Budget + REVISE'!F100,' 5-EXPENSE 2nd Period'!C109)</f>
        <v>0</v>
      </c>
      <c r="D109" s="910"/>
      <c r="E109" s="911"/>
      <c r="F109" s="900">
        <f t="shared" ref="F109:F117" si="54">AE109</f>
        <v>0</v>
      </c>
      <c r="G109" s="901"/>
      <c r="H109" s="970"/>
      <c r="I109" s="974">
        <f>F109+' 5-EXPENSE 2nd Period'!I109</f>
        <v>0</v>
      </c>
      <c r="J109" s="937"/>
      <c r="K109" s="938"/>
      <c r="L109" s="52" t="str">
        <f t="shared" si="50"/>
        <v/>
      </c>
      <c r="M109" s="75">
        <f t="shared" si="52"/>
        <v>0</v>
      </c>
      <c r="N109" s="43" t="str">
        <f t="shared" si="53"/>
        <v/>
      </c>
      <c r="O109" s="38">
        <f t="shared" si="31"/>
        <v>0</v>
      </c>
      <c r="P109" s="806"/>
      <c r="Q109" s="807"/>
      <c r="R109" s="807"/>
      <c r="S109" s="807"/>
      <c r="T109" s="807"/>
      <c r="U109" s="807"/>
      <c r="V109" s="807"/>
      <c r="W109" s="807"/>
      <c r="X109" s="807"/>
      <c r="Y109" s="807"/>
      <c r="Z109" s="807"/>
      <c r="AA109" s="807"/>
      <c r="AB109" s="807"/>
      <c r="AC109" s="807"/>
      <c r="AD109" s="808"/>
      <c r="AE109" s="750">
        <f t="shared" si="32"/>
        <v>0</v>
      </c>
      <c r="AF109" s="749" t="str">
        <f t="shared" si="33"/>
        <v/>
      </c>
    </row>
    <row r="110" spans="2:32" s="38" customFormat="1" ht="12" customHeight="1" x14ac:dyDescent="0.25">
      <c r="B110" s="53">
        <f>IF(ISBLANK('3-Budget + REVISE'!B101),"",'3-Budget + REVISE'!B101)</f>
        <v>0</v>
      </c>
      <c r="C110" s="969">
        <f>IF('3-Budget + REVISE'!Z101=1,'3-Budget + REVISE'!F101,' 5-EXPENSE 2nd Period'!C110)</f>
        <v>0</v>
      </c>
      <c r="D110" s="910"/>
      <c r="E110" s="911"/>
      <c r="F110" s="900">
        <f t="shared" si="54"/>
        <v>0</v>
      </c>
      <c r="G110" s="901"/>
      <c r="H110" s="970"/>
      <c r="I110" s="974">
        <f>F110+' 5-EXPENSE 2nd Period'!I110</f>
        <v>0</v>
      </c>
      <c r="J110" s="937"/>
      <c r="K110" s="938"/>
      <c r="L110" s="52" t="str">
        <f t="shared" si="50"/>
        <v/>
      </c>
      <c r="M110" s="75">
        <f t="shared" si="52"/>
        <v>0</v>
      </c>
      <c r="N110" s="43" t="str">
        <f t="shared" si="53"/>
        <v/>
      </c>
      <c r="O110" s="38">
        <f t="shared" si="31"/>
        <v>0</v>
      </c>
      <c r="P110" s="806"/>
      <c r="Q110" s="807"/>
      <c r="R110" s="807"/>
      <c r="S110" s="807"/>
      <c r="T110" s="807"/>
      <c r="U110" s="807"/>
      <c r="V110" s="807"/>
      <c r="W110" s="807"/>
      <c r="X110" s="807"/>
      <c r="Y110" s="807"/>
      <c r="Z110" s="807"/>
      <c r="AA110" s="807"/>
      <c r="AB110" s="807"/>
      <c r="AC110" s="807"/>
      <c r="AD110" s="808"/>
      <c r="AE110" s="750">
        <f t="shared" si="32"/>
        <v>0</v>
      </c>
      <c r="AF110" s="749" t="str">
        <f t="shared" si="33"/>
        <v/>
      </c>
    </row>
    <row r="111" spans="2:32" s="38" customFormat="1" ht="12" customHeight="1" x14ac:dyDescent="0.25">
      <c r="B111" s="53">
        <f>IF(ISBLANK('3-Budget + REVISE'!B102),"",'3-Budget + REVISE'!B102)</f>
        <v>0</v>
      </c>
      <c r="C111" s="969">
        <f>IF('3-Budget + REVISE'!Z102=1,'3-Budget + REVISE'!F102,' 5-EXPENSE 2nd Period'!C111)</f>
        <v>0</v>
      </c>
      <c r="D111" s="910"/>
      <c r="E111" s="911"/>
      <c r="F111" s="900">
        <f t="shared" si="54"/>
        <v>0</v>
      </c>
      <c r="G111" s="901"/>
      <c r="H111" s="970"/>
      <c r="I111" s="974">
        <f>F111+' 5-EXPENSE 2nd Period'!I111</f>
        <v>0</v>
      </c>
      <c r="J111" s="937"/>
      <c r="K111" s="938"/>
      <c r="L111" s="52" t="str">
        <f t="shared" si="50"/>
        <v/>
      </c>
      <c r="M111" s="75">
        <f t="shared" si="52"/>
        <v>0</v>
      </c>
      <c r="N111" s="43" t="str">
        <f t="shared" si="53"/>
        <v/>
      </c>
      <c r="O111" s="38">
        <f t="shared" si="31"/>
        <v>0</v>
      </c>
      <c r="P111" s="806"/>
      <c r="Q111" s="807"/>
      <c r="R111" s="807"/>
      <c r="S111" s="807"/>
      <c r="T111" s="807"/>
      <c r="U111" s="807"/>
      <c r="V111" s="807"/>
      <c r="W111" s="807"/>
      <c r="X111" s="807"/>
      <c r="Y111" s="807"/>
      <c r="Z111" s="807"/>
      <c r="AA111" s="807"/>
      <c r="AB111" s="807"/>
      <c r="AC111" s="807"/>
      <c r="AD111" s="808"/>
      <c r="AE111" s="750">
        <f t="shared" si="32"/>
        <v>0</v>
      </c>
      <c r="AF111" s="749" t="str">
        <f t="shared" si="33"/>
        <v/>
      </c>
    </row>
    <row r="112" spans="2:32" s="38" customFormat="1" ht="12" customHeight="1" x14ac:dyDescent="0.25">
      <c r="B112" s="53">
        <f>IF(ISBLANK('3-Budget + REVISE'!B103),"",'3-Budget + REVISE'!B103)</f>
        <v>0</v>
      </c>
      <c r="C112" s="969">
        <f>IF('3-Budget + REVISE'!Z103=1,'3-Budget + REVISE'!F103,' 5-EXPENSE 2nd Period'!C112)</f>
        <v>0</v>
      </c>
      <c r="D112" s="910"/>
      <c r="E112" s="911"/>
      <c r="F112" s="900">
        <f t="shared" si="54"/>
        <v>0</v>
      </c>
      <c r="G112" s="901"/>
      <c r="H112" s="970"/>
      <c r="I112" s="974">
        <f>F112+' 5-EXPENSE 2nd Period'!I112</f>
        <v>0</v>
      </c>
      <c r="J112" s="937"/>
      <c r="K112" s="938"/>
      <c r="L112" s="52" t="str">
        <f t="shared" si="50"/>
        <v/>
      </c>
      <c r="M112" s="75">
        <f t="shared" si="52"/>
        <v>0</v>
      </c>
      <c r="N112" s="43" t="str">
        <f t="shared" si="53"/>
        <v/>
      </c>
      <c r="O112" s="38">
        <f t="shared" si="31"/>
        <v>0</v>
      </c>
      <c r="P112" s="806"/>
      <c r="Q112" s="807"/>
      <c r="R112" s="807"/>
      <c r="S112" s="807"/>
      <c r="T112" s="807"/>
      <c r="U112" s="807"/>
      <c r="V112" s="807"/>
      <c r="W112" s="807"/>
      <c r="X112" s="807"/>
      <c r="Y112" s="807"/>
      <c r="Z112" s="807"/>
      <c r="AA112" s="807"/>
      <c r="AB112" s="807"/>
      <c r="AC112" s="807"/>
      <c r="AD112" s="808"/>
      <c r="AE112" s="750">
        <f t="shared" si="32"/>
        <v>0</v>
      </c>
      <c r="AF112" s="749" t="str">
        <f t="shared" si="33"/>
        <v/>
      </c>
    </row>
    <row r="113" spans="2:32" s="38" customFormat="1" ht="12" customHeight="1" x14ac:dyDescent="0.25">
      <c r="B113" s="53">
        <f>IF(ISBLANK('3-Budget + REVISE'!B104),"",'3-Budget + REVISE'!B104)</f>
        <v>0</v>
      </c>
      <c r="C113" s="969">
        <f>IF('3-Budget + REVISE'!Z104=1,'3-Budget + REVISE'!F104,' 5-EXPENSE 2nd Period'!C113)</f>
        <v>0</v>
      </c>
      <c r="D113" s="910"/>
      <c r="E113" s="911"/>
      <c r="F113" s="900">
        <f t="shared" si="54"/>
        <v>0</v>
      </c>
      <c r="G113" s="901"/>
      <c r="H113" s="970"/>
      <c r="I113" s="974">
        <f>F113+' 5-EXPENSE 2nd Period'!I113</f>
        <v>0</v>
      </c>
      <c r="J113" s="937"/>
      <c r="K113" s="938"/>
      <c r="L113" s="52" t="str">
        <f t="shared" si="50"/>
        <v/>
      </c>
      <c r="M113" s="75">
        <f t="shared" si="52"/>
        <v>0</v>
      </c>
      <c r="N113" s="43" t="str">
        <f t="shared" si="53"/>
        <v/>
      </c>
      <c r="O113" s="38">
        <f t="shared" si="31"/>
        <v>0</v>
      </c>
      <c r="P113" s="806"/>
      <c r="Q113" s="807"/>
      <c r="R113" s="807"/>
      <c r="S113" s="807"/>
      <c r="T113" s="807"/>
      <c r="U113" s="807"/>
      <c r="V113" s="807"/>
      <c r="W113" s="807"/>
      <c r="X113" s="807"/>
      <c r="Y113" s="807"/>
      <c r="Z113" s="807"/>
      <c r="AA113" s="807"/>
      <c r="AB113" s="807"/>
      <c r="AC113" s="807"/>
      <c r="AD113" s="808"/>
      <c r="AE113" s="750">
        <f t="shared" si="32"/>
        <v>0</v>
      </c>
      <c r="AF113" s="749" t="str">
        <f t="shared" si="33"/>
        <v/>
      </c>
    </row>
    <row r="114" spans="2:32" s="38" customFormat="1" ht="12" customHeight="1" x14ac:dyDescent="0.25">
      <c r="B114" s="53">
        <f>IF(ISBLANK('3-Budget + REVISE'!B105),"",'3-Budget + REVISE'!B105)</f>
        <v>0</v>
      </c>
      <c r="C114" s="969">
        <f>IF('3-Budget + REVISE'!Z105=1,'3-Budget + REVISE'!F105,' 5-EXPENSE 2nd Period'!C114)</f>
        <v>0</v>
      </c>
      <c r="D114" s="910"/>
      <c r="E114" s="911"/>
      <c r="F114" s="900">
        <f t="shared" si="54"/>
        <v>0</v>
      </c>
      <c r="G114" s="901"/>
      <c r="H114" s="970"/>
      <c r="I114" s="974">
        <f>F114+' 5-EXPENSE 2nd Period'!I114</f>
        <v>0</v>
      </c>
      <c r="J114" s="937"/>
      <c r="K114" s="938"/>
      <c r="L114" s="52" t="str">
        <f t="shared" si="50"/>
        <v/>
      </c>
      <c r="M114" s="75">
        <f t="shared" si="52"/>
        <v>0</v>
      </c>
      <c r="N114" s="43" t="str">
        <f t="shared" si="53"/>
        <v/>
      </c>
      <c r="O114" s="38">
        <f t="shared" si="31"/>
        <v>0</v>
      </c>
      <c r="P114" s="806"/>
      <c r="Q114" s="807"/>
      <c r="R114" s="807"/>
      <c r="S114" s="807"/>
      <c r="T114" s="807"/>
      <c r="U114" s="807"/>
      <c r="V114" s="807"/>
      <c r="W114" s="807"/>
      <c r="X114" s="807"/>
      <c r="Y114" s="807"/>
      <c r="Z114" s="807"/>
      <c r="AA114" s="807"/>
      <c r="AB114" s="807"/>
      <c r="AC114" s="807"/>
      <c r="AD114" s="808"/>
      <c r="AE114" s="750">
        <f t="shared" si="32"/>
        <v>0</v>
      </c>
      <c r="AF114" s="749" t="str">
        <f t="shared" si="33"/>
        <v/>
      </c>
    </row>
    <row r="115" spans="2:32" s="38" customFormat="1" ht="12" customHeight="1" x14ac:dyDescent="0.25">
      <c r="B115" s="53">
        <f>IF(ISBLANK('3-Budget + REVISE'!B106),"",'3-Budget + REVISE'!B106)</f>
        <v>0</v>
      </c>
      <c r="C115" s="969">
        <f>IF('3-Budget + REVISE'!Z106=1,'3-Budget + REVISE'!F106,' 5-EXPENSE 2nd Period'!C115)</f>
        <v>0</v>
      </c>
      <c r="D115" s="910"/>
      <c r="E115" s="911"/>
      <c r="F115" s="900">
        <f t="shared" si="54"/>
        <v>0</v>
      </c>
      <c r="G115" s="901"/>
      <c r="H115" s="970"/>
      <c r="I115" s="974">
        <f>F115+' 5-EXPENSE 2nd Period'!I115</f>
        <v>0</v>
      </c>
      <c r="J115" s="937"/>
      <c r="K115" s="938"/>
      <c r="L115" s="52" t="str">
        <f t="shared" si="50"/>
        <v/>
      </c>
      <c r="M115" s="75">
        <f t="shared" si="52"/>
        <v>0</v>
      </c>
      <c r="N115" s="43" t="str">
        <f t="shared" si="53"/>
        <v/>
      </c>
      <c r="O115" s="38">
        <f t="shared" si="31"/>
        <v>0</v>
      </c>
      <c r="P115" s="806"/>
      <c r="Q115" s="807"/>
      <c r="R115" s="807"/>
      <c r="S115" s="807"/>
      <c r="T115" s="807"/>
      <c r="U115" s="807"/>
      <c r="V115" s="807"/>
      <c r="W115" s="807"/>
      <c r="X115" s="807"/>
      <c r="Y115" s="807"/>
      <c r="Z115" s="807"/>
      <c r="AA115" s="807"/>
      <c r="AB115" s="807"/>
      <c r="AC115" s="807"/>
      <c r="AD115" s="808"/>
      <c r="AE115" s="750">
        <f t="shared" si="32"/>
        <v>0</v>
      </c>
      <c r="AF115" s="749" t="str">
        <f t="shared" si="33"/>
        <v/>
      </c>
    </row>
    <row r="116" spans="2:32" s="38" customFormat="1" ht="12" customHeight="1" x14ac:dyDescent="0.25">
      <c r="B116" s="53">
        <f>IF(ISBLANK('3-Budget + REVISE'!B107),"",'3-Budget + REVISE'!B107)</f>
        <v>0</v>
      </c>
      <c r="C116" s="969">
        <f>IF('3-Budget + REVISE'!Z107=1,'3-Budget + REVISE'!F107,' 5-EXPENSE 2nd Period'!C116)</f>
        <v>0</v>
      </c>
      <c r="D116" s="910"/>
      <c r="E116" s="911"/>
      <c r="F116" s="900">
        <f t="shared" si="54"/>
        <v>0</v>
      </c>
      <c r="G116" s="901"/>
      <c r="H116" s="970"/>
      <c r="I116" s="974">
        <f>F116+' 5-EXPENSE 2nd Period'!I116</f>
        <v>0</v>
      </c>
      <c r="J116" s="937"/>
      <c r="K116" s="938"/>
      <c r="L116" s="52" t="str">
        <f t="shared" si="50"/>
        <v/>
      </c>
      <c r="M116" s="75">
        <f t="shared" si="52"/>
        <v>0</v>
      </c>
      <c r="N116" s="43" t="str">
        <f t="shared" si="53"/>
        <v/>
      </c>
      <c r="O116" s="38">
        <f t="shared" si="31"/>
        <v>0</v>
      </c>
      <c r="P116" s="806"/>
      <c r="Q116" s="807"/>
      <c r="R116" s="807"/>
      <c r="S116" s="807"/>
      <c r="T116" s="807"/>
      <c r="U116" s="807"/>
      <c r="V116" s="807"/>
      <c r="W116" s="807"/>
      <c r="X116" s="807"/>
      <c r="Y116" s="807"/>
      <c r="Z116" s="807"/>
      <c r="AA116" s="807"/>
      <c r="AB116" s="807"/>
      <c r="AC116" s="807"/>
      <c r="AD116" s="808"/>
      <c r="AE116" s="750">
        <f t="shared" si="32"/>
        <v>0</v>
      </c>
      <c r="AF116" s="749" t="str">
        <f t="shared" si="33"/>
        <v/>
      </c>
    </row>
    <row r="117" spans="2:32" s="38" customFormat="1" ht="12" customHeight="1" x14ac:dyDescent="0.25">
      <c r="B117" s="48">
        <f>IF(ISBLANK('3-Budget + REVISE'!B108),"",'3-Budget + REVISE'!B108)</f>
        <v>0</v>
      </c>
      <c r="C117" s="969">
        <f>IF('3-Budget + REVISE'!Z108=1,'3-Budget + REVISE'!F108,' 5-EXPENSE 2nd Period'!C117)</f>
        <v>0</v>
      </c>
      <c r="D117" s="910"/>
      <c r="E117" s="911"/>
      <c r="F117" s="900">
        <f t="shared" si="54"/>
        <v>0</v>
      </c>
      <c r="G117" s="901"/>
      <c r="H117" s="970"/>
      <c r="I117" s="975">
        <f>F117+' 5-EXPENSE 2nd Period'!I117</f>
        <v>0</v>
      </c>
      <c r="J117" s="976"/>
      <c r="K117" s="977"/>
      <c r="L117" s="54" t="str">
        <f t="shared" si="50"/>
        <v/>
      </c>
      <c r="M117" s="76">
        <f t="shared" si="52"/>
        <v>0</v>
      </c>
      <c r="N117" s="43" t="str">
        <f t="shared" si="53"/>
        <v/>
      </c>
      <c r="O117" s="38">
        <f t="shared" si="31"/>
        <v>0</v>
      </c>
      <c r="P117" s="806"/>
      <c r="Q117" s="807"/>
      <c r="R117" s="807"/>
      <c r="S117" s="807"/>
      <c r="T117" s="807"/>
      <c r="U117" s="807"/>
      <c r="V117" s="807"/>
      <c r="W117" s="807"/>
      <c r="X117" s="807"/>
      <c r="Y117" s="807"/>
      <c r="Z117" s="807"/>
      <c r="AA117" s="807"/>
      <c r="AB117" s="807"/>
      <c r="AC117" s="807"/>
      <c r="AD117" s="808"/>
      <c r="AE117" s="750">
        <f t="shared" si="32"/>
        <v>0</v>
      </c>
      <c r="AF117" s="749" t="str">
        <f t="shared" si="33"/>
        <v/>
      </c>
    </row>
    <row r="118" spans="2:32" s="38" customFormat="1" ht="12.9" customHeight="1" x14ac:dyDescent="0.25">
      <c r="B118" s="200" t="str">
        <f>IF(ISBLANK('3-Budget + REVISE'!B109),"",'3-Budget + REVISE'!B109)</f>
        <v>800 - (identify category)</v>
      </c>
      <c r="C118" s="920">
        <f>SUM(C119:C128)</f>
        <v>0</v>
      </c>
      <c r="D118" s="920"/>
      <c r="E118" s="920"/>
      <c r="F118" s="912">
        <f t="shared" ref="F118" si="55">SUM(F119:F128)</f>
        <v>0</v>
      </c>
      <c r="G118" s="912"/>
      <c r="H118" s="912"/>
      <c r="I118" s="912">
        <f t="shared" ref="I118" si="56">SUM(I119:I128)</f>
        <v>0</v>
      </c>
      <c r="J118" s="912"/>
      <c r="K118" s="912"/>
      <c r="L118" s="208" t="str">
        <f t="shared" ref="L118:L128" si="57">IF(C118&gt;0,I118/C118,"")</f>
        <v/>
      </c>
      <c r="M118" s="209">
        <f>C118-I118</f>
        <v>0</v>
      </c>
      <c r="N118" s="42" t="str">
        <f t="shared" si="53"/>
        <v/>
      </c>
      <c r="O118" s="38">
        <f t="shared" si="31"/>
        <v>0</v>
      </c>
      <c r="P118" s="784">
        <f>SUM(P119:P128)</f>
        <v>0</v>
      </c>
      <c r="Q118" s="785">
        <f>SUM(Q119:Q128)</f>
        <v>0</v>
      </c>
      <c r="R118" s="785">
        <f t="shared" ref="R118:AC118" si="58">SUM(R119:R128)</f>
        <v>0</v>
      </c>
      <c r="S118" s="785">
        <f t="shared" si="58"/>
        <v>0</v>
      </c>
      <c r="T118" s="785">
        <f t="shared" si="58"/>
        <v>0</v>
      </c>
      <c r="U118" s="785">
        <f t="shared" si="58"/>
        <v>0</v>
      </c>
      <c r="V118" s="785">
        <f t="shared" si="58"/>
        <v>0</v>
      </c>
      <c r="W118" s="785">
        <f t="shared" si="58"/>
        <v>0</v>
      </c>
      <c r="X118" s="785">
        <f t="shared" si="58"/>
        <v>0</v>
      </c>
      <c r="Y118" s="785">
        <f t="shared" si="58"/>
        <v>0</v>
      </c>
      <c r="Z118" s="785">
        <f t="shared" si="58"/>
        <v>0</v>
      </c>
      <c r="AA118" s="785">
        <f t="shared" si="58"/>
        <v>0</v>
      </c>
      <c r="AB118" s="785">
        <f t="shared" si="58"/>
        <v>0</v>
      </c>
      <c r="AC118" s="785">
        <f t="shared" si="58"/>
        <v>0</v>
      </c>
      <c r="AD118" s="786">
        <f>SUM(AD119:AD128)</f>
        <v>0</v>
      </c>
      <c r="AE118" s="750">
        <f t="shared" si="32"/>
        <v>0</v>
      </c>
      <c r="AF118" s="749" t="str">
        <f t="shared" si="33"/>
        <v/>
      </c>
    </row>
    <row r="119" spans="2:32" s="38" customFormat="1" ht="12" customHeight="1" x14ac:dyDescent="0.25">
      <c r="B119" s="51">
        <f>IF(ISBLANK('3-Budget + REVISE'!B110),"",'3-Budget + REVISE'!B110)</f>
        <v>0</v>
      </c>
      <c r="C119" s="969">
        <f>IF('3-Budget + REVISE'!Z110=1,'3-Budget + REVISE'!F110,' 5-EXPENSE 2nd Period'!C119)</f>
        <v>0</v>
      </c>
      <c r="D119" s="910"/>
      <c r="E119" s="911"/>
      <c r="F119" s="900">
        <f>AE119</f>
        <v>0</v>
      </c>
      <c r="G119" s="901"/>
      <c r="H119" s="970"/>
      <c r="I119" s="969">
        <f>F119+' 5-EXPENSE 2nd Period'!I119</f>
        <v>0</v>
      </c>
      <c r="J119" s="910"/>
      <c r="K119" s="911"/>
      <c r="L119" s="46" t="str">
        <f t="shared" si="57"/>
        <v/>
      </c>
      <c r="M119" s="74">
        <f t="shared" ref="M119:M128" si="59">C119-I119</f>
        <v>0</v>
      </c>
      <c r="N119" s="43" t="str">
        <f t="shared" ref="N119:N129" si="60">IF(M119&lt;0, "!", "")</f>
        <v/>
      </c>
      <c r="O119" s="38">
        <f t="shared" si="31"/>
        <v>0</v>
      </c>
      <c r="P119" s="806"/>
      <c r="Q119" s="807"/>
      <c r="R119" s="807"/>
      <c r="S119" s="807"/>
      <c r="T119" s="807"/>
      <c r="U119" s="807"/>
      <c r="V119" s="807"/>
      <c r="W119" s="807"/>
      <c r="X119" s="807"/>
      <c r="Y119" s="807"/>
      <c r="Z119" s="807"/>
      <c r="AA119" s="807"/>
      <c r="AB119" s="807"/>
      <c r="AC119" s="807"/>
      <c r="AD119" s="808"/>
      <c r="AE119" s="750">
        <f t="shared" si="32"/>
        <v>0</v>
      </c>
      <c r="AF119" s="749" t="str">
        <f t="shared" si="33"/>
        <v/>
      </c>
    </row>
    <row r="120" spans="2:32" s="38" customFormat="1" ht="12" customHeight="1" x14ac:dyDescent="0.25">
      <c r="B120" s="53">
        <f>IF(ISBLANK('3-Budget + REVISE'!B111),"",'3-Budget + REVISE'!B111)</f>
        <v>0</v>
      </c>
      <c r="C120" s="969">
        <f>IF('3-Budget + REVISE'!Z111=1,'3-Budget + REVISE'!F111,' 5-EXPENSE 2nd Period'!C120)</f>
        <v>0</v>
      </c>
      <c r="D120" s="910"/>
      <c r="E120" s="911"/>
      <c r="F120" s="900">
        <f t="shared" ref="F120:F128" si="61">AE120</f>
        <v>0</v>
      </c>
      <c r="G120" s="901"/>
      <c r="H120" s="970"/>
      <c r="I120" s="974">
        <f>F120+' 5-EXPENSE 2nd Period'!I120</f>
        <v>0</v>
      </c>
      <c r="J120" s="937"/>
      <c r="K120" s="938"/>
      <c r="L120" s="52" t="str">
        <f t="shared" si="57"/>
        <v/>
      </c>
      <c r="M120" s="75">
        <f t="shared" si="59"/>
        <v>0</v>
      </c>
      <c r="N120" s="43" t="str">
        <f t="shared" si="60"/>
        <v/>
      </c>
      <c r="O120" s="38">
        <f t="shared" si="31"/>
        <v>0</v>
      </c>
      <c r="P120" s="806"/>
      <c r="Q120" s="807"/>
      <c r="R120" s="807"/>
      <c r="S120" s="807"/>
      <c r="T120" s="807"/>
      <c r="U120" s="807"/>
      <c r="V120" s="807"/>
      <c r="W120" s="807"/>
      <c r="X120" s="807"/>
      <c r="Y120" s="807"/>
      <c r="Z120" s="807"/>
      <c r="AA120" s="807"/>
      <c r="AB120" s="807"/>
      <c r="AC120" s="807"/>
      <c r="AD120" s="808"/>
      <c r="AE120" s="750">
        <f t="shared" si="32"/>
        <v>0</v>
      </c>
      <c r="AF120" s="749" t="str">
        <f t="shared" si="33"/>
        <v/>
      </c>
    </row>
    <row r="121" spans="2:32" s="38" customFormat="1" ht="12" customHeight="1" x14ac:dyDescent="0.25">
      <c r="B121" s="53">
        <f>IF(ISBLANK('3-Budget + REVISE'!B112),"",'3-Budget + REVISE'!B112)</f>
        <v>0</v>
      </c>
      <c r="C121" s="969">
        <f>IF('3-Budget + REVISE'!Z112=1,'3-Budget + REVISE'!F112,' 5-EXPENSE 2nd Period'!C121)</f>
        <v>0</v>
      </c>
      <c r="D121" s="910"/>
      <c r="E121" s="911"/>
      <c r="F121" s="900">
        <f t="shared" si="61"/>
        <v>0</v>
      </c>
      <c r="G121" s="901"/>
      <c r="H121" s="970"/>
      <c r="I121" s="974">
        <f>F121+' 5-EXPENSE 2nd Period'!I121</f>
        <v>0</v>
      </c>
      <c r="J121" s="937"/>
      <c r="K121" s="938"/>
      <c r="L121" s="52" t="str">
        <f t="shared" si="57"/>
        <v/>
      </c>
      <c r="M121" s="75">
        <f t="shared" si="59"/>
        <v>0</v>
      </c>
      <c r="N121" s="43" t="str">
        <f t="shared" si="60"/>
        <v/>
      </c>
      <c r="O121" s="38">
        <f t="shared" si="31"/>
        <v>0</v>
      </c>
      <c r="P121" s="806"/>
      <c r="Q121" s="807"/>
      <c r="R121" s="807"/>
      <c r="S121" s="807"/>
      <c r="T121" s="807"/>
      <c r="U121" s="807"/>
      <c r="V121" s="807"/>
      <c r="W121" s="807"/>
      <c r="X121" s="807"/>
      <c r="Y121" s="807"/>
      <c r="Z121" s="807"/>
      <c r="AA121" s="807"/>
      <c r="AB121" s="807"/>
      <c r="AC121" s="807"/>
      <c r="AD121" s="808"/>
      <c r="AE121" s="750">
        <f t="shared" si="32"/>
        <v>0</v>
      </c>
      <c r="AF121" s="749" t="str">
        <f t="shared" si="33"/>
        <v/>
      </c>
    </row>
    <row r="122" spans="2:32" s="38" customFormat="1" ht="12" customHeight="1" x14ac:dyDescent="0.25">
      <c r="B122" s="53">
        <f>IF(ISBLANK('3-Budget + REVISE'!B113),"",'3-Budget + REVISE'!B113)</f>
        <v>0</v>
      </c>
      <c r="C122" s="969">
        <f>IF('3-Budget + REVISE'!Z113=1,'3-Budget + REVISE'!F113,' 5-EXPENSE 2nd Period'!C122)</f>
        <v>0</v>
      </c>
      <c r="D122" s="910"/>
      <c r="E122" s="911"/>
      <c r="F122" s="900">
        <f t="shared" si="61"/>
        <v>0</v>
      </c>
      <c r="G122" s="901"/>
      <c r="H122" s="970"/>
      <c r="I122" s="974">
        <f>F122+' 5-EXPENSE 2nd Period'!I122</f>
        <v>0</v>
      </c>
      <c r="J122" s="937"/>
      <c r="K122" s="938"/>
      <c r="L122" s="52" t="str">
        <f t="shared" si="57"/>
        <v/>
      </c>
      <c r="M122" s="75">
        <f t="shared" si="59"/>
        <v>0</v>
      </c>
      <c r="N122" s="43" t="str">
        <f t="shared" si="60"/>
        <v/>
      </c>
      <c r="O122" s="38">
        <f t="shared" si="31"/>
        <v>0</v>
      </c>
      <c r="P122" s="806"/>
      <c r="Q122" s="807"/>
      <c r="R122" s="807"/>
      <c r="S122" s="807"/>
      <c r="T122" s="807"/>
      <c r="U122" s="807"/>
      <c r="V122" s="807"/>
      <c r="W122" s="807"/>
      <c r="X122" s="807"/>
      <c r="Y122" s="807"/>
      <c r="Z122" s="807"/>
      <c r="AA122" s="807"/>
      <c r="AB122" s="807"/>
      <c r="AC122" s="807"/>
      <c r="AD122" s="808"/>
      <c r="AE122" s="750">
        <f t="shared" si="32"/>
        <v>0</v>
      </c>
      <c r="AF122" s="749" t="str">
        <f t="shared" si="33"/>
        <v/>
      </c>
    </row>
    <row r="123" spans="2:32" s="38" customFormat="1" ht="12" customHeight="1" x14ac:dyDescent="0.25">
      <c r="B123" s="53">
        <f>IF(ISBLANK('3-Budget + REVISE'!B114),"",'3-Budget + REVISE'!B114)</f>
        <v>0</v>
      </c>
      <c r="C123" s="969">
        <f>IF('3-Budget + REVISE'!Z114=1,'3-Budget + REVISE'!F114,' 5-EXPENSE 2nd Period'!C123)</f>
        <v>0</v>
      </c>
      <c r="D123" s="910"/>
      <c r="E123" s="911"/>
      <c r="F123" s="900">
        <f t="shared" si="61"/>
        <v>0</v>
      </c>
      <c r="G123" s="901"/>
      <c r="H123" s="970"/>
      <c r="I123" s="974">
        <f>F123+' 5-EXPENSE 2nd Period'!I123</f>
        <v>0</v>
      </c>
      <c r="J123" s="937"/>
      <c r="K123" s="938"/>
      <c r="L123" s="52" t="str">
        <f t="shared" si="57"/>
        <v/>
      </c>
      <c r="M123" s="75">
        <f t="shared" si="59"/>
        <v>0</v>
      </c>
      <c r="N123" s="43" t="str">
        <f t="shared" si="60"/>
        <v/>
      </c>
      <c r="O123" s="38">
        <f t="shared" si="31"/>
        <v>0</v>
      </c>
      <c r="P123" s="806"/>
      <c r="Q123" s="807"/>
      <c r="R123" s="807"/>
      <c r="S123" s="807"/>
      <c r="T123" s="807"/>
      <c r="U123" s="807"/>
      <c r="V123" s="807"/>
      <c r="W123" s="807"/>
      <c r="X123" s="807"/>
      <c r="Y123" s="807"/>
      <c r="Z123" s="807"/>
      <c r="AA123" s="807"/>
      <c r="AB123" s="807"/>
      <c r="AC123" s="807"/>
      <c r="AD123" s="808"/>
      <c r="AE123" s="750">
        <f t="shared" si="32"/>
        <v>0</v>
      </c>
      <c r="AF123" s="749" t="str">
        <f t="shared" si="33"/>
        <v/>
      </c>
    </row>
    <row r="124" spans="2:32" s="38" customFormat="1" ht="12" customHeight="1" x14ac:dyDescent="0.25">
      <c r="B124" s="53">
        <f>IF(ISBLANK('3-Budget + REVISE'!B115),"",'3-Budget + REVISE'!B115)</f>
        <v>0</v>
      </c>
      <c r="C124" s="969">
        <f>IF('3-Budget + REVISE'!Z115=1,'3-Budget + REVISE'!F115,' 5-EXPENSE 2nd Period'!C124)</f>
        <v>0</v>
      </c>
      <c r="D124" s="910"/>
      <c r="E124" s="911"/>
      <c r="F124" s="900">
        <f t="shared" si="61"/>
        <v>0</v>
      </c>
      <c r="G124" s="901"/>
      <c r="H124" s="970"/>
      <c r="I124" s="974">
        <f>F124+' 5-EXPENSE 2nd Period'!I124</f>
        <v>0</v>
      </c>
      <c r="J124" s="937"/>
      <c r="K124" s="938"/>
      <c r="L124" s="52" t="str">
        <f t="shared" si="57"/>
        <v/>
      </c>
      <c r="M124" s="75">
        <f t="shared" si="59"/>
        <v>0</v>
      </c>
      <c r="N124" s="43" t="str">
        <f t="shared" si="60"/>
        <v/>
      </c>
      <c r="O124" s="38">
        <f t="shared" si="31"/>
        <v>0</v>
      </c>
      <c r="P124" s="806"/>
      <c r="Q124" s="807"/>
      <c r="R124" s="807"/>
      <c r="S124" s="807"/>
      <c r="T124" s="807"/>
      <c r="U124" s="807"/>
      <c r="V124" s="807"/>
      <c r="W124" s="807"/>
      <c r="X124" s="807"/>
      <c r="Y124" s="807"/>
      <c r="Z124" s="807"/>
      <c r="AA124" s="807"/>
      <c r="AB124" s="807"/>
      <c r="AC124" s="807"/>
      <c r="AD124" s="808"/>
      <c r="AE124" s="750">
        <f t="shared" si="32"/>
        <v>0</v>
      </c>
      <c r="AF124" s="749" t="str">
        <f t="shared" si="33"/>
        <v/>
      </c>
    </row>
    <row r="125" spans="2:32" s="38" customFormat="1" ht="12" customHeight="1" x14ac:dyDescent="0.25">
      <c r="B125" s="53">
        <f>IF(ISBLANK('3-Budget + REVISE'!B116),"",'3-Budget + REVISE'!B116)</f>
        <v>0</v>
      </c>
      <c r="C125" s="969">
        <f>IF('3-Budget + REVISE'!Z116=1,'3-Budget + REVISE'!F116,' 5-EXPENSE 2nd Period'!C125)</f>
        <v>0</v>
      </c>
      <c r="D125" s="910"/>
      <c r="E125" s="911"/>
      <c r="F125" s="900">
        <f t="shared" si="61"/>
        <v>0</v>
      </c>
      <c r="G125" s="901"/>
      <c r="H125" s="970"/>
      <c r="I125" s="974">
        <f>F125+' 5-EXPENSE 2nd Period'!I125</f>
        <v>0</v>
      </c>
      <c r="J125" s="937"/>
      <c r="K125" s="938"/>
      <c r="L125" s="52" t="str">
        <f t="shared" si="57"/>
        <v/>
      </c>
      <c r="M125" s="75">
        <f t="shared" si="59"/>
        <v>0</v>
      </c>
      <c r="N125" s="43" t="str">
        <f t="shared" si="60"/>
        <v/>
      </c>
      <c r="O125" s="38">
        <f t="shared" si="31"/>
        <v>0</v>
      </c>
      <c r="P125" s="806"/>
      <c r="Q125" s="807"/>
      <c r="R125" s="807"/>
      <c r="S125" s="807"/>
      <c r="T125" s="807"/>
      <c r="U125" s="807"/>
      <c r="V125" s="807"/>
      <c r="W125" s="807"/>
      <c r="X125" s="807"/>
      <c r="Y125" s="807"/>
      <c r="Z125" s="807"/>
      <c r="AA125" s="807"/>
      <c r="AB125" s="807"/>
      <c r="AC125" s="807"/>
      <c r="AD125" s="808"/>
      <c r="AE125" s="750">
        <f t="shared" si="32"/>
        <v>0</v>
      </c>
      <c r="AF125" s="749" t="str">
        <f t="shared" si="33"/>
        <v/>
      </c>
    </row>
    <row r="126" spans="2:32" s="38" customFormat="1" ht="12" customHeight="1" x14ac:dyDescent="0.25">
      <c r="B126" s="53">
        <f>IF(ISBLANK('3-Budget + REVISE'!B117),"",'3-Budget + REVISE'!B117)</f>
        <v>0</v>
      </c>
      <c r="C126" s="969">
        <f>IF('3-Budget + REVISE'!Z117=1,'3-Budget + REVISE'!F117,' 5-EXPENSE 2nd Period'!C126)</f>
        <v>0</v>
      </c>
      <c r="D126" s="910"/>
      <c r="E126" s="911"/>
      <c r="F126" s="900">
        <f t="shared" si="61"/>
        <v>0</v>
      </c>
      <c r="G126" s="901"/>
      <c r="H126" s="970"/>
      <c r="I126" s="974">
        <f>F126+' 5-EXPENSE 2nd Period'!I126</f>
        <v>0</v>
      </c>
      <c r="J126" s="937"/>
      <c r="K126" s="938"/>
      <c r="L126" s="52" t="str">
        <f t="shared" si="57"/>
        <v/>
      </c>
      <c r="M126" s="75">
        <f t="shared" si="59"/>
        <v>0</v>
      </c>
      <c r="N126" s="43" t="str">
        <f t="shared" si="60"/>
        <v/>
      </c>
      <c r="O126" s="38">
        <f t="shared" si="31"/>
        <v>0</v>
      </c>
      <c r="P126" s="806"/>
      <c r="Q126" s="807"/>
      <c r="R126" s="807"/>
      <c r="S126" s="807"/>
      <c r="T126" s="807"/>
      <c r="U126" s="807"/>
      <c r="V126" s="807"/>
      <c r="W126" s="807"/>
      <c r="X126" s="807"/>
      <c r="Y126" s="807"/>
      <c r="Z126" s="807"/>
      <c r="AA126" s="807"/>
      <c r="AB126" s="807"/>
      <c r="AC126" s="807"/>
      <c r="AD126" s="808"/>
      <c r="AE126" s="750">
        <f t="shared" si="32"/>
        <v>0</v>
      </c>
      <c r="AF126" s="749" t="str">
        <f t="shared" si="33"/>
        <v/>
      </c>
    </row>
    <row r="127" spans="2:32" s="38" customFormat="1" ht="12" customHeight="1" x14ac:dyDescent="0.25">
      <c r="B127" s="53">
        <f>IF(ISBLANK('3-Budget + REVISE'!B118),"",'3-Budget + REVISE'!B118)</f>
        <v>0</v>
      </c>
      <c r="C127" s="969">
        <f>IF('3-Budget + REVISE'!Z118=1,'3-Budget + REVISE'!F118,' 5-EXPENSE 2nd Period'!C127)</f>
        <v>0</v>
      </c>
      <c r="D127" s="910"/>
      <c r="E127" s="911"/>
      <c r="F127" s="900">
        <f t="shared" si="61"/>
        <v>0</v>
      </c>
      <c r="G127" s="901"/>
      <c r="H127" s="970"/>
      <c r="I127" s="974">
        <f>F127+' 5-EXPENSE 2nd Period'!I127</f>
        <v>0</v>
      </c>
      <c r="J127" s="937"/>
      <c r="K127" s="938"/>
      <c r="L127" s="52" t="str">
        <f t="shared" si="57"/>
        <v/>
      </c>
      <c r="M127" s="75">
        <f t="shared" si="59"/>
        <v>0</v>
      </c>
      <c r="N127" s="43" t="str">
        <f t="shared" si="60"/>
        <v/>
      </c>
      <c r="O127" s="38">
        <f t="shared" si="31"/>
        <v>0</v>
      </c>
      <c r="P127" s="806"/>
      <c r="Q127" s="807"/>
      <c r="R127" s="807"/>
      <c r="S127" s="807"/>
      <c r="T127" s="807"/>
      <c r="U127" s="807"/>
      <c r="V127" s="807"/>
      <c r="W127" s="807"/>
      <c r="X127" s="807"/>
      <c r="Y127" s="807"/>
      <c r="Z127" s="807"/>
      <c r="AA127" s="807"/>
      <c r="AB127" s="807"/>
      <c r="AC127" s="807"/>
      <c r="AD127" s="808"/>
      <c r="AE127" s="750">
        <f t="shared" si="32"/>
        <v>0</v>
      </c>
      <c r="AF127" s="749" t="str">
        <f t="shared" si="33"/>
        <v/>
      </c>
    </row>
    <row r="128" spans="2:32" s="38" customFormat="1" ht="12" customHeight="1" x14ac:dyDescent="0.25">
      <c r="B128" s="48">
        <f>IF(ISBLANK('3-Budget + REVISE'!B119),"",'3-Budget + REVISE'!B119)</f>
        <v>0</v>
      </c>
      <c r="C128" s="969">
        <f>IF('3-Budget + REVISE'!Z119=1,'3-Budget + REVISE'!F119,' 5-EXPENSE 2nd Period'!C128)</f>
        <v>0</v>
      </c>
      <c r="D128" s="910"/>
      <c r="E128" s="911"/>
      <c r="F128" s="900">
        <f t="shared" si="61"/>
        <v>0</v>
      </c>
      <c r="G128" s="901"/>
      <c r="H128" s="970"/>
      <c r="I128" s="975">
        <f>F128+' 5-EXPENSE 2nd Period'!I128</f>
        <v>0</v>
      </c>
      <c r="J128" s="976"/>
      <c r="K128" s="977"/>
      <c r="L128" s="54" t="str">
        <f t="shared" si="57"/>
        <v/>
      </c>
      <c r="M128" s="76">
        <f t="shared" si="59"/>
        <v>0</v>
      </c>
      <c r="N128" s="43" t="str">
        <f t="shared" si="60"/>
        <v/>
      </c>
      <c r="O128" s="38">
        <f t="shared" si="31"/>
        <v>0</v>
      </c>
      <c r="P128" s="806"/>
      <c r="Q128" s="807"/>
      <c r="R128" s="807"/>
      <c r="S128" s="807"/>
      <c r="T128" s="807"/>
      <c r="U128" s="807"/>
      <c r="V128" s="807"/>
      <c r="W128" s="807"/>
      <c r="X128" s="807"/>
      <c r="Y128" s="807"/>
      <c r="Z128" s="807"/>
      <c r="AA128" s="807"/>
      <c r="AB128" s="807"/>
      <c r="AC128" s="807"/>
      <c r="AD128" s="808"/>
      <c r="AE128" s="750">
        <f t="shared" si="32"/>
        <v>0</v>
      </c>
      <c r="AF128" s="749" t="str">
        <f t="shared" si="33"/>
        <v/>
      </c>
    </row>
    <row r="129" spans="2:32" s="38" customFormat="1" ht="12.9" customHeight="1" x14ac:dyDescent="0.25">
      <c r="B129" s="200" t="str">
        <f>IF(ISBLANK('3-Budget + REVISE'!B120),"",'3-Budget + REVISE'!B120)</f>
        <v>900 - Indirect Costs</v>
      </c>
      <c r="C129" s="912">
        <f>SUM(C130)</f>
        <v>0</v>
      </c>
      <c r="D129" s="912"/>
      <c r="E129" s="912"/>
      <c r="F129" s="912">
        <f t="shared" ref="F129" si="62">SUM(F130)</f>
        <v>0</v>
      </c>
      <c r="G129" s="912"/>
      <c r="H129" s="912"/>
      <c r="I129" s="912">
        <f t="shared" ref="I129" si="63">SUM(I130)</f>
        <v>0</v>
      </c>
      <c r="J129" s="912"/>
      <c r="K129" s="912"/>
      <c r="L129" s="208" t="str">
        <f>IF(C129&gt;0,I129/C129,"")</f>
        <v/>
      </c>
      <c r="M129" s="209">
        <f>C129-I129</f>
        <v>0</v>
      </c>
      <c r="N129" s="42" t="str">
        <f t="shared" si="60"/>
        <v/>
      </c>
      <c r="O129" s="38">
        <f t="shared" si="31"/>
        <v>0</v>
      </c>
      <c r="P129" s="784">
        <f>P130</f>
        <v>0</v>
      </c>
      <c r="Q129" s="785">
        <f>Q130</f>
        <v>0</v>
      </c>
      <c r="R129" s="785">
        <f t="shared" ref="R129:AC129" si="64">R130</f>
        <v>0</v>
      </c>
      <c r="S129" s="785">
        <f t="shared" si="64"/>
        <v>0</v>
      </c>
      <c r="T129" s="785">
        <f t="shared" si="64"/>
        <v>0</v>
      </c>
      <c r="U129" s="785">
        <f t="shared" si="64"/>
        <v>0</v>
      </c>
      <c r="V129" s="785">
        <f t="shared" si="64"/>
        <v>0</v>
      </c>
      <c r="W129" s="785">
        <f t="shared" si="64"/>
        <v>0</v>
      </c>
      <c r="X129" s="785">
        <f t="shared" si="64"/>
        <v>0</v>
      </c>
      <c r="Y129" s="785">
        <f t="shared" si="64"/>
        <v>0</v>
      </c>
      <c r="Z129" s="785">
        <f t="shared" si="64"/>
        <v>0</v>
      </c>
      <c r="AA129" s="785">
        <f t="shared" si="64"/>
        <v>0</v>
      </c>
      <c r="AB129" s="785">
        <f t="shared" si="64"/>
        <v>0</v>
      </c>
      <c r="AC129" s="785">
        <f t="shared" si="64"/>
        <v>0</v>
      </c>
      <c r="AD129" s="786">
        <f>AD130</f>
        <v>0</v>
      </c>
      <c r="AE129" s="750">
        <f t="shared" si="32"/>
        <v>0</v>
      </c>
      <c r="AF129" s="749" t="str">
        <f t="shared" si="33"/>
        <v/>
      </c>
    </row>
    <row r="130" spans="2:32" s="38" customFormat="1" ht="12" customHeight="1" x14ac:dyDescent="0.25">
      <c r="B130" s="51" t="str">
        <f>IF(ISBLANK('3-Budget + REVISE'!B121),"",'3-Budget + REVISE'!B121)</f>
        <v>use "Indirect Cost Calculator"</v>
      </c>
      <c r="C130" s="969">
        <f>IF('3-Budget + REVISE'!Z121=1,'3-Budget + REVISE'!F121,' 5-EXPENSE 2nd Period'!C130)</f>
        <v>0</v>
      </c>
      <c r="D130" s="910"/>
      <c r="E130" s="911"/>
      <c r="F130" s="900">
        <f>AE130</f>
        <v>0</v>
      </c>
      <c r="G130" s="901"/>
      <c r="H130" s="970"/>
      <c r="I130" s="969">
        <f>F130+' 5-EXPENSE 2nd Period'!I130</f>
        <v>0</v>
      </c>
      <c r="J130" s="910"/>
      <c r="K130" s="911"/>
      <c r="L130" s="46" t="str">
        <f>IF(C130&gt;0,I130/C130,"")</f>
        <v/>
      </c>
      <c r="M130" s="74">
        <f>C130-I130</f>
        <v>0</v>
      </c>
      <c r="N130" s="43" t="str">
        <f>IF(M130&lt;0, "!", "")</f>
        <v/>
      </c>
      <c r="O130" s="38">
        <f t="shared" si="31"/>
        <v>0</v>
      </c>
      <c r="P130" s="809"/>
      <c r="Q130" s="810"/>
      <c r="R130" s="810"/>
      <c r="S130" s="810"/>
      <c r="T130" s="810"/>
      <c r="U130" s="810"/>
      <c r="V130" s="810"/>
      <c r="W130" s="810"/>
      <c r="X130" s="810"/>
      <c r="Y130" s="810"/>
      <c r="Z130" s="810"/>
      <c r="AA130" s="810"/>
      <c r="AB130" s="810"/>
      <c r="AC130" s="810"/>
      <c r="AD130" s="811"/>
      <c r="AE130" s="750">
        <f t="shared" si="32"/>
        <v>0</v>
      </c>
      <c r="AF130" s="749" t="str">
        <f t="shared" si="33"/>
        <v/>
      </c>
    </row>
    <row r="131" spans="2:32" s="38" customFormat="1" ht="12.75" customHeight="1" thickBot="1" x14ac:dyDescent="0.3">
      <c r="B131" s="57" t="s">
        <v>69</v>
      </c>
      <c r="C131" s="928">
        <f>C17+C40+C63+C74+C85+C96+C107+C118+C129</f>
        <v>0</v>
      </c>
      <c r="D131" s="929"/>
      <c r="E131" s="930"/>
      <c r="F131" s="960">
        <f t="shared" ref="F131" si="65">F17+F40+F63+F74+F85+F96+F107+F118+F129</f>
        <v>0</v>
      </c>
      <c r="G131" s="961"/>
      <c r="H131" s="962"/>
      <c r="I131" s="928">
        <f>F131+' 5-EXPENSE 2nd Period'!I131</f>
        <v>0</v>
      </c>
      <c r="J131" s="929"/>
      <c r="K131" s="930"/>
      <c r="L131" s="58" t="str">
        <f>IF(C131&gt;0,I131/C131,"")</f>
        <v/>
      </c>
      <c r="M131" s="77">
        <f>C131-I131</f>
        <v>0</v>
      </c>
      <c r="N131" s="43" t="str">
        <f>IF(M131&lt;0, "!", "")</f>
        <v/>
      </c>
      <c r="P131" s="750">
        <f>P17+P40+P63+P74+P85+P96+P107+P118+P129</f>
        <v>0</v>
      </c>
      <c r="Q131" s="750">
        <f t="shared" ref="Q131:AD131" si="66">Q17+Q40+Q63+Q74+Q85+Q96+Q107+Q118+Q129</f>
        <v>0</v>
      </c>
      <c r="R131" s="750">
        <f t="shared" si="66"/>
        <v>0</v>
      </c>
      <c r="S131" s="750">
        <f t="shared" si="66"/>
        <v>0</v>
      </c>
      <c r="T131" s="750">
        <f t="shared" si="66"/>
        <v>0</v>
      </c>
      <c r="U131" s="750">
        <f t="shared" si="66"/>
        <v>0</v>
      </c>
      <c r="V131" s="750">
        <f t="shared" si="66"/>
        <v>0</v>
      </c>
      <c r="W131" s="750">
        <f t="shared" si="66"/>
        <v>0</v>
      </c>
      <c r="X131" s="750">
        <f t="shared" si="66"/>
        <v>0</v>
      </c>
      <c r="Y131" s="750">
        <f t="shared" si="66"/>
        <v>0</v>
      </c>
      <c r="Z131" s="750">
        <f t="shared" si="66"/>
        <v>0</v>
      </c>
      <c r="AA131" s="750">
        <f t="shared" si="66"/>
        <v>0</v>
      </c>
      <c r="AB131" s="750">
        <f t="shared" si="66"/>
        <v>0</v>
      </c>
      <c r="AC131" s="750">
        <f t="shared" si="66"/>
        <v>0</v>
      </c>
      <c r="AD131" s="750">
        <f t="shared" si="66"/>
        <v>0</v>
      </c>
      <c r="AE131" s="750">
        <f t="shared" si="32"/>
        <v>0</v>
      </c>
      <c r="AF131" s="749" t="str">
        <f t="shared" si="33"/>
        <v/>
      </c>
    </row>
    <row r="132" spans="2:32" ht="16.5" customHeight="1" x14ac:dyDescent="0.3">
      <c r="B132" s="60" t="s">
        <v>19</v>
      </c>
      <c r="C132" s="927" t="str">
        <f>IF(C131&gt;0,IF(C131&gt;'3-Budget + REVISE'!C122,"OVER award",IF(C131&lt;'3-Budget + REVISE'!C122,"UNDER award",""))," ")</f>
        <v xml:space="preserve"> </v>
      </c>
      <c r="D132" s="927"/>
      <c r="E132" s="927"/>
      <c r="F132" s="61"/>
      <c r="G132" s="61"/>
      <c r="H132" s="61"/>
      <c r="I132" s="61"/>
      <c r="J132" s="10" t="str">
        <f>J6</f>
        <v>3rd Period</v>
      </c>
      <c r="K132" s="925" t="s">
        <v>13</v>
      </c>
      <c r="L132" s="926"/>
      <c r="M132" s="926"/>
    </row>
    <row r="133" spans="2:32" x14ac:dyDescent="0.3">
      <c r="B133" s="978"/>
      <c r="C133" s="979"/>
      <c r="D133" s="979"/>
      <c r="E133" s="979"/>
      <c r="F133" s="979"/>
      <c r="G133" s="979"/>
      <c r="H133" s="979"/>
      <c r="I133" s="979"/>
      <c r="J133" s="979"/>
      <c r="K133" s="979"/>
      <c r="L133" s="979"/>
      <c r="M133" s="980"/>
    </row>
    <row r="134" spans="2:32" x14ac:dyDescent="0.3">
      <c r="B134" s="981"/>
      <c r="C134" s="982"/>
      <c r="D134" s="982"/>
      <c r="E134" s="982"/>
      <c r="F134" s="982"/>
      <c r="G134" s="982"/>
      <c r="H134" s="982"/>
      <c r="I134" s="982"/>
      <c r="J134" s="982"/>
      <c r="K134" s="982"/>
      <c r="L134" s="982"/>
      <c r="M134" s="983"/>
    </row>
    <row r="135" spans="2:32" x14ac:dyDescent="0.3">
      <c r="B135" s="981"/>
      <c r="C135" s="982"/>
      <c r="D135" s="982"/>
      <c r="E135" s="982"/>
      <c r="F135" s="982"/>
      <c r="G135" s="982"/>
      <c r="H135" s="982"/>
      <c r="I135" s="982"/>
      <c r="J135" s="982"/>
      <c r="K135" s="982"/>
      <c r="L135" s="982"/>
      <c r="M135" s="983"/>
    </row>
    <row r="136" spans="2:32" x14ac:dyDescent="0.3">
      <c r="B136" s="984"/>
      <c r="C136" s="985"/>
      <c r="D136" s="985"/>
      <c r="E136" s="985"/>
      <c r="F136" s="985"/>
      <c r="G136" s="985"/>
      <c r="H136" s="985"/>
      <c r="I136" s="985"/>
      <c r="J136" s="985"/>
      <c r="K136" s="985"/>
      <c r="L136" s="985"/>
      <c r="M136" s="986"/>
    </row>
  </sheetData>
  <sheetProtection algorithmName="SHA-512" hashValue="njPCUUaMFVq8diOgflt394JTo4GHipq1HCS88/cOb8w6gGe72FMGZTtORHKkRTmIvMVPjLMjFzRx4wepE8JZ2Q==" saltValue="gQHcHwIhTUrDgmyi4wVS7A==" spinCount="100000" sheet="1" formatRows="0"/>
  <mergeCells count="380">
    <mergeCell ref="B15:D15"/>
    <mergeCell ref="F15:M15"/>
    <mergeCell ref="B13:D13"/>
    <mergeCell ref="F13:M13"/>
    <mergeCell ref="C2:F2"/>
    <mergeCell ref="M1:M3"/>
    <mergeCell ref="F11:L11"/>
    <mergeCell ref="I131:K131"/>
    <mergeCell ref="I125:K125"/>
    <mergeCell ref="I126:K126"/>
    <mergeCell ref="I127:K127"/>
    <mergeCell ref="I128:K128"/>
    <mergeCell ref="I130:K130"/>
    <mergeCell ref="I120:K120"/>
    <mergeCell ref="I121:K121"/>
    <mergeCell ref="I122:K122"/>
    <mergeCell ref="I123:K123"/>
    <mergeCell ref="I124:K124"/>
    <mergeCell ref="I115:K115"/>
    <mergeCell ref="I116:K116"/>
    <mergeCell ref="I117:K117"/>
    <mergeCell ref="I119:K119"/>
    <mergeCell ref="I109:K109"/>
    <mergeCell ref="I110:K110"/>
    <mergeCell ref="I111:K111"/>
    <mergeCell ref="I112:K112"/>
    <mergeCell ref="I113:K113"/>
    <mergeCell ref="I114:K114"/>
    <mergeCell ref="I118:K118"/>
    <mergeCell ref="I104:K104"/>
    <mergeCell ref="I106:K106"/>
    <mergeCell ref="I105:K105"/>
    <mergeCell ref="I108:K108"/>
    <mergeCell ref="I99:K99"/>
    <mergeCell ref="I100:K100"/>
    <mergeCell ref="I101:K101"/>
    <mergeCell ref="I102:K102"/>
    <mergeCell ref="I103:K103"/>
    <mergeCell ref="I107:K107"/>
    <mergeCell ref="I94:K94"/>
    <mergeCell ref="I95:K95"/>
    <mergeCell ref="I98:K98"/>
    <mergeCell ref="I97:K97"/>
    <mergeCell ref="I89:K89"/>
    <mergeCell ref="I90:K90"/>
    <mergeCell ref="I91:K91"/>
    <mergeCell ref="I92:K92"/>
    <mergeCell ref="I93:K93"/>
    <mergeCell ref="I96:K96"/>
    <mergeCell ref="I83:K83"/>
    <mergeCell ref="I84:K84"/>
    <mergeCell ref="I86:K86"/>
    <mergeCell ref="I87:K87"/>
    <mergeCell ref="I88:K88"/>
    <mergeCell ref="I78:K78"/>
    <mergeCell ref="I79:K79"/>
    <mergeCell ref="I80:K80"/>
    <mergeCell ref="I81:K81"/>
    <mergeCell ref="I82:K82"/>
    <mergeCell ref="I85:K85"/>
    <mergeCell ref="I72:K72"/>
    <mergeCell ref="I73:K73"/>
    <mergeCell ref="I75:K75"/>
    <mergeCell ref="I76:K76"/>
    <mergeCell ref="I77:K77"/>
    <mergeCell ref="I67:K67"/>
    <mergeCell ref="I68:K68"/>
    <mergeCell ref="I69:K69"/>
    <mergeCell ref="I70:K70"/>
    <mergeCell ref="I71:K71"/>
    <mergeCell ref="I61:K61"/>
    <mergeCell ref="I62:K62"/>
    <mergeCell ref="I64:K64"/>
    <mergeCell ref="I65:K65"/>
    <mergeCell ref="I66:K66"/>
    <mergeCell ref="I56:K56"/>
    <mergeCell ref="I57:K57"/>
    <mergeCell ref="I58:K58"/>
    <mergeCell ref="I59:K59"/>
    <mergeCell ref="I60:K60"/>
    <mergeCell ref="F128:H128"/>
    <mergeCell ref="F130:H130"/>
    <mergeCell ref="F131:H131"/>
    <mergeCell ref="I18:K18"/>
    <mergeCell ref="I31:K31"/>
    <mergeCell ref="I32:K32"/>
    <mergeCell ref="I33:K33"/>
    <mergeCell ref="I34:K34"/>
    <mergeCell ref="I35:K35"/>
    <mergeCell ref="I36:K36"/>
    <mergeCell ref="I37:K37"/>
    <mergeCell ref="I38:K38"/>
    <mergeCell ref="I39:K39"/>
    <mergeCell ref="I41:K41"/>
    <mergeCell ref="I54:K54"/>
    <mergeCell ref="I55:K55"/>
    <mergeCell ref="F123:H123"/>
    <mergeCell ref="F124:H124"/>
    <mergeCell ref="F125:H125"/>
    <mergeCell ref="F126:H126"/>
    <mergeCell ref="F127:H127"/>
    <mergeCell ref="F117:H117"/>
    <mergeCell ref="F119:H119"/>
    <mergeCell ref="F120:H120"/>
    <mergeCell ref="F121:H121"/>
    <mergeCell ref="F122:H122"/>
    <mergeCell ref="F112:H112"/>
    <mergeCell ref="F113:H113"/>
    <mergeCell ref="F114:H114"/>
    <mergeCell ref="F115:H115"/>
    <mergeCell ref="F116:H116"/>
    <mergeCell ref="F106:H106"/>
    <mergeCell ref="F108:H108"/>
    <mergeCell ref="F109:H109"/>
    <mergeCell ref="F110:H110"/>
    <mergeCell ref="F111:H111"/>
    <mergeCell ref="F107:H107"/>
    <mergeCell ref="F118:H118"/>
    <mergeCell ref="F101:H101"/>
    <mergeCell ref="F102:H102"/>
    <mergeCell ref="F103:H103"/>
    <mergeCell ref="F104:H104"/>
    <mergeCell ref="F105:H105"/>
    <mergeCell ref="F95:H95"/>
    <mergeCell ref="F97:H97"/>
    <mergeCell ref="F98:H98"/>
    <mergeCell ref="F99:H99"/>
    <mergeCell ref="F100:H100"/>
    <mergeCell ref="F96:H96"/>
    <mergeCell ref="F90:H90"/>
    <mergeCell ref="F91:H91"/>
    <mergeCell ref="F92:H92"/>
    <mergeCell ref="F93:H93"/>
    <mergeCell ref="F94:H94"/>
    <mergeCell ref="F84:H84"/>
    <mergeCell ref="F86:H86"/>
    <mergeCell ref="F87:H87"/>
    <mergeCell ref="F88:H88"/>
    <mergeCell ref="F89:H89"/>
    <mergeCell ref="F85:H85"/>
    <mergeCell ref="F79:H79"/>
    <mergeCell ref="F80:H80"/>
    <mergeCell ref="F81:H81"/>
    <mergeCell ref="F82:H82"/>
    <mergeCell ref="F83:H83"/>
    <mergeCell ref="F73:H73"/>
    <mergeCell ref="F75:H75"/>
    <mergeCell ref="F76:H76"/>
    <mergeCell ref="F77:H77"/>
    <mergeCell ref="F78:H78"/>
    <mergeCell ref="F68:H68"/>
    <mergeCell ref="F69:H69"/>
    <mergeCell ref="F70:H70"/>
    <mergeCell ref="F71:H71"/>
    <mergeCell ref="F72:H72"/>
    <mergeCell ref="F62:H62"/>
    <mergeCell ref="F64:H64"/>
    <mergeCell ref="F65:H65"/>
    <mergeCell ref="F66:H66"/>
    <mergeCell ref="F67:H67"/>
    <mergeCell ref="F57:H57"/>
    <mergeCell ref="F58:H58"/>
    <mergeCell ref="F59:H59"/>
    <mergeCell ref="F60:H60"/>
    <mergeCell ref="F61:H61"/>
    <mergeCell ref="C130:E130"/>
    <mergeCell ref="C131:E131"/>
    <mergeCell ref="F18:H18"/>
    <mergeCell ref="F31:H31"/>
    <mergeCell ref="F32:H32"/>
    <mergeCell ref="F33:H33"/>
    <mergeCell ref="F34:H34"/>
    <mergeCell ref="F35:H35"/>
    <mergeCell ref="F36:H36"/>
    <mergeCell ref="F37:H37"/>
    <mergeCell ref="F38:H38"/>
    <mergeCell ref="F39:H39"/>
    <mergeCell ref="F41:H41"/>
    <mergeCell ref="F54:H54"/>
    <mergeCell ref="F55:H55"/>
    <mergeCell ref="F56:H56"/>
    <mergeCell ref="C124:E124"/>
    <mergeCell ref="C125:E125"/>
    <mergeCell ref="C126:E126"/>
    <mergeCell ref="C127:E127"/>
    <mergeCell ref="C128:E128"/>
    <mergeCell ref="C119:E119"/>
    <mergeCell ref="C120:E120"/>
    <mergeCell ref="C121:E121"/>
    <mergeCell ref="C122:E122"/>
    <mergeCell ref="C123:E123"/>
    <mergeCell ref="C113:E113"/>
    <mergeCell ref="C114:E114"/>
    <mergeCell ref="C115:E115"/>
    <mergeCell ref="C116:E116"/>
    <mergeCell ref="C117:E117"/>
    <mergeCell ref="C118:E118"/>
    <mergeCell ref="C108:E108"/>
    <mergeCell ref="C109:E109"/>
    <mergeCell ref="C110:E110"/>
    <mergeCell ref="C111:E111"/>
    <mergeCell ref="C112:E112"/>
    <mergeCell ref="C102:E102"/>
    <mergeCell ref="C103:E103"/>
    <mergeCell ref="C104:E104"/>
    <mergeCell ref="C105:E105"/>
    <mergeCell ref="C106:E106"/>
    <mergeCell ref="C107:E107"/>
    <mergeCell ref="C97:E97"/>
    <mergeCell ref="C98:E98"/>
    <mergeCell ref="C99:E99"/>
    <mergeCell ref="C100:E100"/>
    <mergeCell ref="C101:E101"/>
    <mergeCell ref="C91:E91"/>
    <mergeCell ref="C92:E92"/>
    <mergeCell ref="C93:E93"/>
    <mergeCell ref="C94:E94"/>
    <mergeCell ref="C95:E95"/>
    <mergeCell ref="C96:E96"/>
    <mergeCell ref="C86:E86"/>
    <mergeCell ref="C87:E87"/>
    <mergeCell ref="C88:E88"/>
    <mergeCell ref="C89:E89"/>
    <mergeCell ref="C90:E90"/>
    <mergeCell ref="C80:E80"/>
    <mergeCell ref="C81:E81"/>
    <mergeCell ref="C82:E82"/>
    <mergeCell ref="C83:E83"/>
    <mergeCell ref="C84:E84"/>
    <mergeCell ref="C85:E85"/>
    <mergeCell ref="C76:E76"/>
    <mergeCell ref="C77:E77"/>
    <mergeCell ref="C78:E78"/>
    <mergeCell ref="C79:E79"/>
    <mergeCell ref="C69:E69"/>
    <mergeCell ref="C70:E70"/>
    <mergeCell ref="C71:E71"/>
    <mergeCell ref="C72:E72"/>
    <mergeCell ref="C73:E73"/>
    <mergeCell ref="C75:E75"/>
    <mergeCell ref="C16:E16"/>
    <mergeCell ref="F16:H16"/>
    <mergeCell ref="I16:K16"/>
    <mergeCell ref="C26:E26"/>
    <mergeCell ref="C27:E27"/>
    <mergeCell ref="F19:H19"/>
    <mergeCell ref="F20:H20"/>
    <mergeCell ref="F21:H21"/>
    <mergeCell ref="F22:H22"/>
    <mergeCell ref="F23:H23"/>
    <mergeCell ref="F24:H24"/>
    <mergeCell ref="F25:H25"/>
    <mergeCell ref="F26:H26"/>
    <mergeCell ref="F27:H27"/>
    <mergeCell ref="I19:K19"/>
    <mergeCell ref="I20:K20"/>
    <mergeCell ref="I21:K21"/>
    <mergeCell ref="I22:K22"/>
    <mergeCell ref="B9:E9"/>
    <mergeCell ref="J4:M4"/>
    <mergeCell ref="C18:E18"/>
    <mergeCell ref="C31:E31"/>
    <mergeCell ref="B8:D8"/>
    <mergeCell ref="F8:M8"/>
    <mergeCell ref="F9:M9"/>
    <mergeCell ref="B10:D10"/>
    <mergeCell ref="F10:M10"/>
    <mergeCell ref="B4:D4"/>
    <mergeCell ref="F4:H4"/>
    <mergeCell ref="B5:D5"/>
    <mergeCell ref="F5:H5"/>
    <mergeCell ref="B6:D6"/>
    <mergeCell ref="F6:G6"/>
    <mergeCell ref="B12:D12"/>
    <mergeCell ref="B14:D14"/>
    <mergeCell ref="F7:G7"/>
    <mergeCell ref="C20:E20"/>
    <mergeCell ref="C21:E21"/>
    <mergeCell ref="C22:E22"/>
    <mergeCell ref="C23:E23"/>
    <mergeCell ref="C24:E24"/>
    <mergeCell ref="C25:E25"/>
    <mergeCell ref="B1:B2"/>
    <mergeCell ref="F12:M12"/>
    <mergeCell ref="F14:M14"/>
    <mergeCell ref="B133:M136"/>
    <mergeCell ref="J5:M5"/>
    <mergeCell ref="J7:M7"/>
    <mergeCell ref="J6:M6"/>
    <mergeCell ref="C32:E32"/>
    <mergeCell ref="C33:E33"/>
    <mergeCell ref="C34:E34"/>
    <mergeCell ref="K132:M132"/>
    <mergeCell ref="C41:E41"/>
    <mergeCell ref="C54:E54"/>
    <mergeCell ref="C55:E55"/>
    <mergeCell ref="C56:E56"/>
    <mergeCell ref="C57:E57"/>
    <mergeCell ref="C35:E35"/>
    <mergeCell ref="C36:E36"/>
    <mergeCell ref="C37:E37"/>
    <mergeCell ref="C38:E38"/>
    <mergeCell ref="C39:E39"/>
    <mergeCell ref="C64:E64"/>
    <mergeCell ref="C132:E132"/>
    <mergeCell ref="C129:E129"/>
    <mergeCell ref="F129:H129"/>
    <mergeCell ref="I129:K129"/>
    <mergeCell ref="F17:H17"/>
    <mergeCell ref="I17:K17"/>
    <mergeCell ref="C40:E40"/>
    <mergeCell ref="F40:H40"/>
    <mergeCell ref="I40:K40"/>
    <mergeCell ref="C63:E63"/>
    <mergeCell ref="F63:H63"/>
    <mergeCell ref="I63:K63"/>
    <mergeCell ref="C74:E74"/>
    <mergeCell ref="F74:H74"/>
    <mergeCell ref="I74:K74"/>
    <mergeCell ref="C67:E67"/>
    <mergeCell ref="C68:E68"/>
    <mergeCell ref="C58:E58"/>
    <mergeCell ref="C59:E59"/>
    <mergeCell ref="C60:E60"/>
    <mergeCell ref="C61:E61"/>
    <mergeCell ref="C62:E62"/>
    <mergeCell ref="C65:E65"/>
    <mergeCell ref="C66:E66"/>
    <mergeCell ref="C17:E17"/>
    <mergeCell ref="C19:E19"/>
    <mergeCell ref="I23:K23"/>
    <mergeCell ref="I24:K24"/>
    <mergeCell ref="I25:K25"/>
    <mergeCell ref="I26:K26"/>
    <mergeCell ref="I27:K27"/>
    <mergeCell ref="I28:K28"/>
    <mergeCell ref="I29:K29"/>
    <mergeCell ref="I30:K30"/>
    <mergeCell ref="C42:E42"/>
    <mergeCell ref="C28:E28"/>
    <mergeCell ref="C29:E29"/>
    <mergeCell ref="C30:E30"/>
    <mergeCell ref="F28:H28"/>
    <mergeCell ref="F29:H29"/>
    <mergeCell ref="F30:H30"/>
    <mergeCell ref="I42:K42"/>
    <mergeCell ref="I44:K44"/>
    <mergeCell ref="I45:K45"/>
    <mergeCell ref="I46:K46"/>
    <mergeCell ref="I47:K47"/>
    <mergeCell ref="F42:H42"/>
    <mergeCell ref="F43:H43"/>
    <mergeCell ref="F44:H44"/>
    <mergeCell ref="F45:H45"/>
    <mergeCell ref="F46:H46"/>
    <mergeCell ref="F47:H47"/>
    <mergeCell ref="I48:K48"/>
    <mergeCell ref="I49:K49"/>
    <mergeCell ref="I50:K50"/>
    <mergeCell ref="I51:K51"/>
    <mergeCell ref="I52:K52"/>
    <mergeCell ref="I53:K53"/>
    <mergeCell ref="C43:E43"/>
    <mergeCell ref="C44:E44"/>
    <mergeCell ref="C45:E45"/>
    <mergeCell ref="C46:E46"/>
    <mergeCell ref="C47:E47"/>
    <mergeCell ref="C48:E48"/>
    <mergeCell ref="C49:E49"/>
    <mergeCell ref="C50:E50"/>
    <mergeCell ref="C51:E51"/>
    <mergeCell ref="C52:E52"/>
    <mergeCell ref="C53:E53"/>
    <mergeCell ref="F51:H51"/>
    <mergeCell ref="F52:H52"/>
    <mergeCell ref="F53:H53"/>
    <mergeCell ref="F48:H48"/>
    <mergeCell ref="F49:H49"/>
    <mergeCell ref="F50:H50"/>
    <mergeCell ref="I43:K43"/>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F8 B8"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843"/>
    <pageSetUpPr fitToPage="1"/>
  </sheetPr>
  <dimension ref="A1:AF136"/>
  <sheetViews>
    <sheetView showZeros="0" zoomScaleNormal="100" zoomScaleSheetLayoutView="100" workbookViewId="0">
      <pane ySplit="16" topLeftCell="A17" activePane="bottomLeft" state="frozen"/>
      <selection pane="bottomLeft"/>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4.453125" style="22" customWidth="1"/>
    <col min="15" max="15" width="0" style="19" hidden="1" customWidth="1"/>
    <col min="16" max="31" width="12.81640625" style="19" customWidth="1"/>
    <col min="32" max="16384" width="9.08984375" style="19"/>
  </cols>
  <sheetData>
    <row r="1" spans="1:31" ht="18" customHeight="1" x14ac:dyDescent="0.3">
      <c r="A1" s="307"/>
      <c r="B1" s="913" t="s">
        <v>13</v>
      </c>
      <c r="M1" s="923"/>
    </row>
    <row r="2" spans="1:31" ht="18" customHeight="1" x14ac:dyDescent="0.35">
      <c r="A2" s="307"/>
      <c r="B2" s="913"/>
      <c r="C2" s="1015" t="str">
        <f>'3-Budget + REVISE'!$B$3</f>
        <v>Project Name</v>
      </c>
      <c r="D2" s="1015"/>
      <c r="E2" s="1015"/>
      <c r="F2" s="1015"/>
      <c r="G2" s="222"/>
      <c r="H2" s="222"/>
      <c r="I2" s="222"/>
      <c r="J2" s="222"/>
      <c r="K2" s="222"/>
      <c r="L2" s="222"/>
      <c r="M2" s="923"/>
    </row>
    <row r="3" spans="1:31" ht="13.25" customHeight="1" x14ac:dyDescent="0.3">
      <c r="A3" s="23"/>
      <c r="B3" s="223"/>
      <c r="C3" s="223"/>
      <c r="D3" s="223"/>
      <c r="E3" s="223"/>
      <c r="F3" s="223"/>
      <c r="G3" s="223"/>
      <c r="H3" s="223"/>
      <c r="I3" s="223"/>
      <c r="J3" s="223"/>
      <c r="K3" s="223"/>
      <c r="L3" s="223"/>
      <c r="M3" s="923"/>
      <c r="N3" s="24"/>
    </row>
    <row r="4" spans="1:31" x14ac:dyDescent="0.3">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5">
      <c r="B5" s="30" t="s">
        <v>3</v>
      </c>
      <c r="C5" s="30"/>
      <c r="D5" s="30"/>
      <c r="E5" s="30"/>
      <c r="F5" s="1006" t="s">
        <v>148</v>
      </c>
      <c r="G5" s="1006"/>
      <c r="H5" s="1006"/>
      <c r="I5" s="30"/>
      <c r="J5" s="1004" t="s">
        <v>70</v>
      </c>
      <c r="K5" s="1004"/>
      <c r="L5" s="1004"/>
      <c r="M5" s="1004"/>
      <c r="N5" s="31"/>
    </row>
    <row r="6" spans="1:31" ht="12.75" customHeight="1" x14ac:dyDescent="0.3">
      <c r="B6" s="916" t="str">
        <f>IF(ISBLANK('4-EXPENSE 1st Period'!B6:E6),"",'4-EXPENSE 1st Period'!B6:E6)</f>
        <v/>
      </c>
      <c r="C6" s="916"/>
      <c r="D6" s="916"/>
      <c r="E6" s="32"/>
      <c r="F6" s="1019">
        <f>'4-EXPENSE 1st Period'!$F$6</f>
        <v>0</v>
      </c>
      <c r="G6" s="1019"/>
      <c r="H6" s="80" t="s">
        <v>14</v>
      </c>
      <c r="I6" s="28"/>
      <c r="J6" s="914" t="s">
        <v>62</v>
      </c>
      <c r="K6" s="914"/>
      <c r="L6" s="914"/>
      <c r="M6" s="914"/>
    </row>
    <row r="7" spans="1:31" s="29" customFormat="1" ht="13.5" customHeight="1" x14ac:dyDescent="0.25">
      <c r="B7" s="918" t="s">
        <v>4</v>
      </c>
      <c r="C7" s="918"/>
      <c r="D7" s="918"/>
      <c r="E7" s="30"/>
      <c r="F7" s="918" t="s">
        <v>2</v>
      </c>
      <c r="G7" s="918"/>
      <c r="H7" s="918"/>
      <c r="I7" s="30"/>
      <c r="J7" s="918" t="s">
        <v>1</v>
      </c>
      <c r="K7" s="918"/>
      <c r="L7" s="918"/>
      <c r="M7" s="918"/>
      <c r="N7" s="31"/>
    </row>
    <row r="8" spans="1:31" ht="14" customHeight="1" x14ac:dyDescent="0.3">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5">
      <c r="B9" s="915" t="s">
        <v>5</v>
      </c>
      <c r="C9" s="915"/>
      <c r="D9" s="915"/>
      <c r="E9" s="915"/>
      <c r="F9" s="915" t="s">
        <v>6</v>
      </c>
      <c r="G9" s="915"/>
      <c r="H9" s="30"/>
      <c r="I9" s="30"/>
      <c r="J9" s="30"/>
      <c r="K9" s="30"/>
      <c r="L9" s="30"/>
      <c r="M9" s="30"/>
      <c r="N9" s="31"/>
    </row>
    <row r="10" spans="1:31" ht="18" customHeight="1" thickBot="1" x14ac:dyDescent="0.35">
      <c r="B10" s="987"/>
      <c r="C10" s="987"/>
      <c r="D10" s="987"/>
      <c r="E10" s="68"/>
      <c r="F10" s="1017"/>
      <c r="G10" s="1017"/>
      <c r="H10" s="1017"/>
      <c r="I10" s="1017"/>
      <c r="J10" s="1017"/>
      <c r="K10" s="1017"/>
      <c r="L10" s="1017"/>
      <c r="M10" s="1017"/>
    </row>
    <row r="11" spans="1:31" s="29" customFormat="1" ht="13.5" customHeight="1" x14ac:dyDescent="0.25">
      <c r="B11" s="78" t="s">
        <v>7</v>
      </c>
      <c r="C11" s="30" t="s">
        <v>8</v>
      </c>
      <c r="E11" s="30"/>
      <c r="F11" s="1002" t="s">
        <v>7</v>
      </c>
      <c r="G11" s="1002"/>
      <c r="H11" s="1002"/>
      <c r="I11" s="1002"/>
      <c r="J11" s="1002"/>
      <c r="K11" s="1002"/>
      <c r="L11" s="1002"/>
      <c r="M11" s="30" t="s">
        <v>8</v>
      </c>
      <c r="N11" s="31"/>
    </row>
    <row r="12" spans="1:31" ht="12.75" customHeight="1" x14ac:dyDescent="0.3">
      <c r="B12" s="949" t="s">
        <v>170</v>
      </c>
      <c r="C12" s="949"/>
      <c r="D12" s="949"/>
      <c r="E12" s="37"/>
      <c r="F12" s="950" t="s">
        <v>166</v>
      </c>
      <c r="G12" s="950"/>
      <c r="H12" s="950"/>
      <c r="I12" s="950"/>
      <c r="J12" s="950"/>
      <c r="K12" s="950"/>
      <c r="L12" s="950"/>
      <c r="M12" s="950"/>
    </row>
    <row r="13" spans="1:31" s="29" customFormat="1" ht="13.5" customHeight="1" x14ac:dyDescent="0.25">
      <c r="B13" s="1006" t="s">
        <v>9</v>
      </c>
      <c r="C13" s="1006"/>
      <c r="D13" s="1006"/>
      <c r="E13" s="30"/>
      <c r="F13" s="915" t="s">
        <v>9</v>
      </c>
      <c r="G13" s="915"/>
      <c r="H13" s="915"/>
      <c r="I13" s="915"/>
      <c r="J13" s="915"/>
      <c r="K13" s="915"/>
      <c r="L13" s="915"/>
      <c r="M13" s="915"/>
      <c r="N13" s="31"/>
    </row>
    <row r="14" spans="1:31" ht="12.75" customHeight="1" x14ac:dyDescent="0.3">
      <c r="B14" s="949" t="s">
        <v>171</v>
      </c>
      <c r="C14" s="949"/>
      <c r="D14" s="949"/>
      <c r="E14" s="37"/>
      <c r="F14" s="950" t="s">
        <v>168</v>
      </c>
      <c r="G14" s="950"/>
      <c r="H14" s="950"/>
      <c r="I14" s="950"/>
      <c r="J14" s="950"/>
      <c r="K14" s="950"/>
      <c r="L14" s="950"/>
      <c r="M14" s="950"/>
    </row>
    <row r="15" spans="1:31" s="29" customFormat="1" ht="13.5" customHeight="1" thickBot="1" x14ac:dyDescent="0.35">
      <c r="B15" s="918" t="s">
        <v>10</v>
      </c>
      <c r="C15" s="918"/>
      <c r="D15" s="918"/>
      <c r="E15" s="67"/>
      <c r="F15" s="1022" t="s">
        <v>10</v>
      </c>
      <c r="G15" s="1022"/>
      <c r="H15" s="1022"/>
      <c r="I15" s="1022"/>
      <c r="J15" s="1022"/>
      <c r="K15" s="1022"/>
      <c r="L15" s="1022"/>
      <c r="M15" s="1022"/>
      <c r="N15" s="31"/>
      <c r="P15" s="752" t="str">
        <f>'4-EXPENSE 1st Period'!P15</f>
        <v>Funding Source</v>
      </c>
    </row>
    <row r="16" spans="1:31" ht="32" thickBot="1" x14ac:dyDescent="0.35">
      <c r="B16" s="70" t="s">
        <v>0</v>
      </c>
      <c r="C16" s="990" t="s">
        <v>16</v>
      </c>
      <c r="D16" s="1020"/>
      <c r="E16" s="1021"/>
      <c r="F16" s="993" t="s">
        <v>74</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 customHeight="1" x14ac:dyDescent="0.25">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39"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5">
      <c r="B18" s="51" t="str">
        <f>IF(ISBLANK('3-Budget + REVISE'!B9),"",'3-Budget + REVISE'!B9)</f>
        <v/>
      </c>
      <c r="C18" s="969">
        <f>IF('3-Budget + REVISE'!AC9=1,'3-Budget + REVISE'!G9,'6-EXPENSE 3rd Period'!C18)</f>
        <v>0</v>
      </c>
      <c r="D18" s="910"/>
      <c r="E18" s="911"/>
      <c r="F18" s="900">
        <f>AE18</f>
        <v>0</v>
      </c>
      <c r="G18" s="901"/>
      <c r="H18" s="970"/>
      <c r="I18" s="969">
        <f>F18+'6-EXPENSE 3rd Period'!I18</f>
        <v>0</v>
      </c>
      <c r="J18" s="910"/>
      <c r="K18" s="911"/>
      <c r="L18" s="46" t="str">
        <f t="shared" si="2"/>
        <v/>
      </c>
      <c r="M18" s="74">
        <f t="shared" ref="M18:M40"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5">
      <c r="B19" s="53" t="str">
        <f>IF(ISBLANK('3-Budget + REVISE'!B10),"",'3-Budget + REVISE'!B10)</f>
        <v/>
      </c>
      <c r="C19" s="969">
        <f>IF('3-Budget + REVISE'!AC10=1,'3-Budget + REVISE'!G10,'6-EXPENSE 3rd Period'!C19)</f>
        <v>0</v>
      </c>
      <c r="D19" s="910"/>
      <c r="E19" s="911"/>
      <c r="F19" s="900">
        <f t="shared" ref="F19:F39" si="9">AE19</f>
        <v>0</v>
      </c>
      <c r="G19" s="901"/>
      <c r="H19" s="970"/>
      <c r="I19" s="969">
        <f>F19+'6-EXPENSE 3rd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5">
      <c r="B20" s="53" t="str">
        <f>IF(ISBLANK('3-Budget + REVISE'!B11),"",'3-Budget + REVISE'!B11)</f>
        <v/>
      </c>
      <c r="C20" s="969">
        <f>IF('3-Budget + REVISE'!AC11=1,'3-Budget + REVISE'!G11,'6-EXPENSE 3rd Period'!C20)</f>
        <v>0</v>
      </c>
      <c r="D20" s="910"/>
      <c r="E20" s="911"/>
      <c r="F20" s="900">
        <f t="shared" si="9"/>
        <v>0</v>
      </c>
      <c r="G20" s="901"/>
      <c r="H20" s="970"/>
      <c r="I20" s="969">
        <f>F20+'6-EXPENSE 3rd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5">
      <c r="B21" s="53" t="str">
        <f>IF(ISBLANK('3-Budget + REVISE'!B12),"",'3-Budget + REVISE'!B12)</f>
        <v/>
      </c>
      <c r="C21" s="969">
        <f>IF('3-Budget + REVISE'!AC12=1,'3-Budget + REVISE'!G12,'6-EXPENSE 3rd Period'!C21)</f>
        <v>0</v>
      </c>
      <c r="D21" s="910"/>
      <c r="E21" s="911"/>
      <c r="F21" s="900">
        <f t="shared" si="9"/>
        <v>0</v>
      </c>
      <c r="G21" s="901"/>
      <c r="H21" s="970"/>
      <c r="I21" s="969">
        <f>F21+'6-EXPENSE 3rd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5">
      <c r="B22" s="53" t="str">
        <f>IF(ISBLANK('3-Budget + REVISE'!B13),"",'3-Budget + REVISE'!B13)</f>
        <v/>
      </c>
      <c r="C22" s="969">
        <f>IF('3-Budget + REVISE'!AC13=1,'3-Budget + REVISE'!G13,'6-EXPENSE 3rd Period'!C22)</f>
        <v>0</v>
      </c>
      <c r="D22" s="910"/>
      <c r="E22" s="911"/>
      <c r="F22" s="900">
        <f t="shared" si="9"/>
        <v>0</v>
      </c>
      <c r="G22" s="901"/>
      <c r="H22" s="970"/>
      <c r="I22" s="969">
        <f>F22+'6-EXPENSE 3rd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5">
      <c r="B23" s="53" t="str">
        <f>IF(ISBLANK('3-Budget + REVISE'!B14),"",'3-Budget + REVISE'!B14)</f>
        <v/>
      </c>
      <c r="C23" s="969">
        <f>IF('3-Budget + REVISE'!AC14=1,'3-Budget + REVISE'!G14,'6-EXPENSE 3rd Period'!C23)</f>
        <v>0</v>
      </c>
      <c r="D23" s="910"/>
      <c r="E23" s="911"/>
      <c r="F23" s="900">
        <f t="shared" si="9"/>
        <v>0</v>
      </c>
      <c r="G23" s="901"/>
      <c r="H23" s="970"/>
      <c r="I23" s="969">
        <f>F23+'6-EXPENSE 3rd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5">
      <c r="B24" s="53" t="str">
        <f>IF(ISBLANK('3-Budget + REVISE'!B15),"",'3-Budget + REVISE'!B15)</f>
        <v/>
      </c>
      <c r="C24" s="969">
        <f>IF('3-Budget + REVISE'!AC15=1,'3-Budget + REVISE'!G15,'6-EXPENSE 3rd Period'!C24)</f>
        <v>0</v>
      </c>
      <c r="D24" s="910"/>
      <c r="E24" s="911"/>
      <c r="F24" s="900">
        <f t="shared" si="9"/>
        <v>0</v>
      </c>
      <c r="G24" s="901"/>
      <c r="H24" s="970"/>
      <c r="I24" s="969">
        <f>F24+'6-EXPENSE 3rd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5">
      <c r="B25" s="53" t="str">
        <f>IF(ISBLANK('3-Budget + REVISE'!B16),"",'3-Budget + REVISE'!B16)</f>
        <v/>
      </c>
      <c r="C25" s="969">
        <f>IF('3-Budget + REVISE'!AC16=1,'3-Budget + REVISE'!G16,'6-EXPENSE 3rd Period'!C25)</f>
        <v>0</v>
      </c>
      <c r="D25" s="910"/>
      <c r="E25" s="911"/>
      <c r="F25" s="900">
        <f t="shared" si="9"/>
        <v>0</v>
      </c>
      <c r="G25" s="901"/>
      <c r="H25" s="970"/>
      <c r="I25" s="969">
        <f>F25+'6-EXPENSE 3rd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5">
      <c r="B26" s="53" t="str">
        <f>IF(ISBLANK('3-Budget + REVISE'!B17),"",'3-Budget + REVISE'!B17)</f>
        <v/>
      </c>
      <c r="C26" s="969">
        <f>IF('3-Budget + REVISE'!AC17=1,'3-Budget + REVISE'!G17,'6-EXPENSE 3rd Period'!C26)</f>
        <v>0</v>
      </c>
      <c r="D26" s="910"/>
      <c r="E26" s="911"/>
      <c r="F26" s="900">
        <f t="shared" si="9"/>
        <v>0</v>
      </c>
      <c r="G26" s="901"/>
      <c r="H26" s="970"/>
      <c r="I26" s="969">
        <f>F26+'6-EXPENSE 3rd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5">
      <c r="B27" s="53" t="str">
        <f>IF(ISBLANK('3-Budget + REVISE'!B18),"",'3-Budget + REVISE'!B18)</f>
        <v/>
      </c>
      <c r="C27" s="969">
        <f>IF('3-Budget + REVISE'!AC18=1,'3-Budget + REVISE'!G18,'6-EXPENSE 3rd Period'!C27)</f>
        <v>0</v>
      </c>
      <c r="D27" s="910"/>
      <c r="E27" s="911"/>
      <c r="F27" s="900">
        <f t="shared" si="9"/>
        <v>0</v>
      </c>
      <c r="G27" s="901"/>
      <c r="H27" s="970"/>
      <c r="I27" s="969">
        <f>F27+'6-EXPENSE 3rd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5">
      <c r="B28" s="53" t="str">
        <f>IF(ISBLANK('3-Budget + REVISE'!B19),"",'3-Budget + REVISE'!B19)</f>
        <v/>
      </c>
      <c r="C28" s="969">
        <f>IF('3-Budget + REVISE'!AC19=1,'3-Budget + REVISE'!G19,'6-EXPENSE 3rd Period'!C28)</f>
        <v>0</v>
      </c>
      <c r="D28" s="910"/>
      <c r="E28" s="911"/>
      <c r="F28" s="900">
        <f t="shared" si="9"/>
        <v>0</v>
      </c>
      <c r="G28" s="901"/>
      <c r="H28" s="970"/>
      <c r="I28" s="969">
        <f>F28+'6-EXPENSE 3rd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5">
      <c r="B29" s="53" t="str">
        <f>IF(ISBLANK('3-Budget + REVISE'!B20),"",'3-Budget + REVISE'!B20)</f>
        <v/>
      </c>
      <c r="C29" s="969">
        <f>IF('3-Budget + REVISE'!AC20=1,'3-Budget + REVISE'!G20,'6-EXPENSE 3rd Period'!C29)</f>
        <v>0</v>
      </c>
      <c r="D29" s="910"/>
      <c r="E29" s="911"/>
      <c r="F29" s="900">
        <f t="shared" si="9"/>
        <v>0</v>
      </c>
      <c r="G29" s="901"/>
      <c r="H29" s="970"/>
      <c r="I29" s="969">
        <f>F29+'6-EXPENSE 3rd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5">
      <c r="B30" s="53" t="str">
        <f>IF(ISBLANK('3-Budget + REVISE'!B21),"",'3-Budget + REVISE'!B21)</f>
        <v/>
      </c>
      <c r="C30" s="969">
        <f>IF('3-Budget + REVISE'!AC21=1,'3-Budget + REVISE'!G21,'6-EXPENSE 3rd Period'!C30)</f>
        <v>0</v>
      </c>
      <c r="D30" s="910"/>
      <c r="E30" s="911"/>
      <c r="F30" s="900">
        <f t="shared" si="9"/>
        <v>0</v>
      </c>
      <c r="G30" s="901"/>
      <c r="H30" s="970"/>
      <c r="I30" s="969">
        <f>F30+'6-EXPENSE 3rd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5">
      <c r="B31" s="53" t="str">
        <f>IF(ISBLANK('3-Budget + REVISE'!B22),"",'3-Budget + REVISE'!B22)</f>
        <v/>
      </c>
      <c r="C31" s="969">
        <f>IF('3-Budget + REVISE'!AC22=1,'3-Budget + REVISE'!G22,'6-EXPENSE 3rd Period'!C31)</f>
        <v>0</v>
      </c>
      <c r="D31" s="910"/>
      <c r="E31" s="911"/>
      <c r="F31" s="900">
        <f t="shared" si="9"/>
        <v>0</v>
      </c>
      <c r="G31" s="901"/>
      <c r="H31" s="970"/>
      <c r="I31" s="969">
        <f>F31+'6-EXPENSE 3rd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5">
      <c r="B32" s="53" t="str">
        <f>IF(ISBLANK('3-Budget + REVISE'!B23),"",'3-Budget + REVISE'!B23)</f>
        <v/>
      </c>
      <c r="C32" s="969">
        <f>IF('3-Budget + REVISE'!AC23=1,'3-Budget + REVISE'!G23,'6-EXPENSE 3rd Period'!C32)</f>
        <v>0</v>
      </c>
      <c r="D32" s="910"/>
      <c r="E32" s="911"/>
      <c r="F32" s="900">
        <f t="shared" si="9"/>
        <v>0</v>
      </c>
      <c r="G32" s="901"/>
      <c r="H32" s="970"/>
      <c r="I32" s="969">
        <f>F32+'6-EXPENSE 3rd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5">
      <c r="B33" s="53">
        <f>IF(ISBLANK('3-Budget + REVISE'!B24),"",'3-Budget + REVISE'!B24)</f>
        <v>0</v>
      </c>
      <c r="C33" s="969">
        <f>IF('3-Budget + REVISE'!AC24=1,'3-Budget + REVISE'!G24,'6-EXPENSE 3rd Period'!C33)</f>
        <v>0</v>
      </c>
      <c r="D33" s="910"/>
      <c r="E33" s="911"/>
      <c r="F33" s="900">
        <f t="shared" si="9"/>
        <v>0</v>
      </c>
      <c r="G33" s="901"/>
      <c r="H33" s="970"/>
      <c r="I33" s="969">
        <f>F33+'6-EXPENSE 3rd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5">
      <c r="B34" s="53">
        <f>IF(ISBLANK('3-Budget + REVISE'!B25),"",'3-Budget + REVISE'!B25)</f>
        <v>0</v>
      </c>
      <c r="C34" s="969">
        <f>IF('3-Budget + REVISE'!AC25=1,'3-Budget + REVISE'!G25,'6-EXPENSE 3rd Period'!C34)</f>
        <v>0</v>
      </c>
      <c r="D34" s="910"/>
      <c r="E34" s="911"/>
      <c r="F34" s="900">
        <f t="shared" si="9"/>
        <v>0</v>
      </c>
      <c r="G34" s="901"/>
      <c r="H34" s="970"/>
      <c r="I34" s="969">
        <f>F34+'6-EXPENSE 3rd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5">
      <c r="B35" s="53">
        <f>IF(ISBLANK('3-Budget + REVISE'!B26),"",'3-Budget + REVISE'!B26)</f>
        <v>0</v>
      </c>
      <c r="C35" s="969">
        <f>IF('3-Budget + REVISE'!AC26=1,'3-Budget + REVISE'!G26,'6-EXPENSE 3rd Period'!C35)</f>
        <v>0</v>
      </c>
      <c r="D35" s="910"/>
      <c r="E35" s="911"/>
      <c r="F35" s="900">
        <f t="shared" si="9"/>
        <v>0</v>
      </c>
      <c r="G35" s="901"/>
      <c r="H35" s="970"/>
      <c r="I35" s="969">
        <f>F35+'6-EXPENSE 3rd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5">
      <c r="B36" s="53">
        <f>IF(ISBLANK('3-Budget + REVISE'!B27),"",'3-Budget + REVISE'!B27)</f>
        <v>0</v>
      </c>
      <c r="C36" s="969">
        <f>IF('3-Budget + REVISE'!AC27=1,'3-Budget + REVISE'!G27,'6-EXPENSE 3rd Period'!C36)</f>
        <v>0</v>
      </c>
      <c r="D36" s="910"/>
      <c r="E36" s="911"/>
      <c r="F36" s="900">
        <f t="shared" si="9"/>
        <v>0</v>
      </c>
      <c r="G36" s="901"/>
      <c r="H36" s="970"/>
      <c r="I36" s="969">
        <f>F36+'6-EXPENSE 3rd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5">
      <c r="B37" s="53">
        <f>IF(ISBLANK('3-Budget + REVISE'!B28),"",'3-Budget + REVISE'!B28)</f>
        <v>0</v>
      </c>
      <c r="C37" s="969">
        <f>IF('3-Budget + REVISE'!AC28=1,'3-Budget + REVISE'!G28,'6-EXPENSE 3rd Period'!C37)</f>
        <v>0</v>
      </c>
      <c r="D37" s="910"/>
      <c r="E37" s="911"/>
      <c r="F37" s="900">
        <f t="shared" si="9"/>
        <v>0</v>
      </c>
      <c r="G37" s="901"/>
      <c r="H37" s="970"/>
      <c r="I37" s="969">
        <f>F37+'6-EXPENSE 3rd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5">
      <c r="B38" s="53">
        <f>IF(ISBLANK('3-Budget + REVISE'!B29),"",'3-Budget + REVISE'!B29)</f>
        <v>0</v>
      </c>
      <c r="C38" s="969">
        <f>IF('3-Budget + REVISE'!AC29=1,'3-Budget + REVISE'!G29,'6-EXPENSE 3rd Period'!C38)</f>
        <v>0</v>
      </c>
      <c r="D38" s="910"/>
      <c r="E38" s="911"/>
      <c r="F38" s="900">
        <f t="shared" si="9"/>
        <v>0</v>
      </c>
      <c r="G38" s="901"/>
      <c r="H38" s="970"/>
      <c r="I38" s="969">
        <f>F38+'6-EXPENSE 3rd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5">
      <c r="B39" s="53">
        <f>IF(ISBLANK('3-Budget + REVISE'!B30),"",'3-Budget + REVISE'!B30)</f>
        <v>0</v>
      </c>
      <c r="C39" s="969">
        <f>IF('3-Budget + REVISE'!AC30=1,'3-Budget + REVISE'!G30,'6-EXPENSE 3rd Period'!C39)</f>
        <v>0</v>
      </c>
      <c r="D39" s="910"/>
      <c r="E39" s="911"/>
      <c r="F39" s="900">
        <f t="shared" si="9"/>
        <v>0</v>
      </c>
      <c r="G39" s="901"/>
      <c r="H39" s="970"/>
      <c r="I39" s="969">
        <f>F39+'6-EXPENSE 3rd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 customHeight="1" x14ac:dyDescent="0.25">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ref="L40:L62" si="12">IF(C40&gt;0,I40/C40,"")</f>
        <v/>
      </c>
      <c r="M40" s="211">
        <f t="shared" si="5"/>
        <v>0</v>
      </c>
      <c r="N40" s="43" t="str">
        <f t="shared" si="3"/>
        <v/>
      </c>
      <c r="O40" s="38">
        <f t="shared" si="6"/>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8"/>
        <v/>
      </c>
    </row>
    <row r="41" spans="2:32" s="38" customFormat="1" ht="12" customHeight="1" x14ac:dyDescent="0.25">
      <c r="B41" s="51" t="str">
        <f>IF(ISBLANK('3-Budget + REVISE'!B32),"",'3-Budget + REVISE'!B32)</f>
        <v/>
      </c>
      <c r="C41" s="969">
        <f>IF('3-Budget + REVISE'!AC32=1,'3-Budget + REVISE'!G32,'6-EXPENSE 3rd Period'!C41)</f>
        <v>0</v>
      </c>
      <c r="D41" s="910"/>
      <c r="E41" s="911"/>
      <c r="F41" s="900">
        <f>AE41</f>
        <v>0</v>
      </c>
      <c r="G41" s="901"/>
      <c r="H41" s="970"/>
      <c r="I41" s="969">
        <f>F41+'6-EXPENSE 3rd Period'!I41</f>
        <v>0</v>
      </c>
      <c r="J41" s="910"/>
      <c r="K41" s="911"/>
      <c r="L41" s="46" t="str">
        <f t="shared" si="12"/>
        <v/>
      </c>
      <c r="M41" s="74">
        <f t="shared" ref="M41:M63" si="14">C41-I41</f>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5">
      <c r="B42" s="51" t="str">
        <f>IF(ISBLANK('3-Budget + REVISE'!B33),"",'3-Budget + REVISE'!B33)</f>
        <v/>
      </c>
      <c r="C42" s="969">
        <f>IF('3-Budget + REVISE'!AC33=1,'3-Budget + REVISE'!G33,'6-EXPENSE 3rd Period'!C42)</f>
        <v>0</v>
      </c>
      <c r="D42" s="910"/>
      <c r="E42" s="911"/>
      <c r="F42" s="900">
        <f t="shared" ref="F42:F62" si="15">AE42</f>
        <v>0</v>
      </c>
      <c r="G42" s="901"/>
      <c r="H42" s="970"/>
      <c r="I42" s="969">
        <f>F42+'6-EXPENSE 3rd Period'!I42</f>
        <v>0</v>
      </c>
      <c r="J42" s="910"/>
      <c r="K42" s="911"/>
      <c r="L42" s="46" t="str">
        <f t="shared" si="12"/>
        <v/>
      </c>
      <c r="M42" s="74">
        <f t="shared" si="14"/>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5">
      <c r="B43" s="51" t="str">
        <f>IF(ISBLANK('3-Budget + REVISE'!B34),"",'3-Budget + REVISE'!B34)</f>
        <v/>
      </c>
      <c r="C43" s="969">
        <f>IF('3-Budget + REVISE'!AC34=1,'3-Budget + REVISE'!G34,'6-EXPENSE 3rd Period'!C43)</f>
        <v>0</v>
      </c>
      <c r="D43" s="910"/>
      <c r="E43" s="911"/>
      <c r="F43" s="900">
        <f t="shared" si="15"/>
        <v>0</v>
      </c>
      <c r="G43" s="901"/>
      <c r="H43" s="970"/>
      <c r="I43" s="969">
        <f>F43+'6-EXPENSE 3rd Period'!I43</f>
        <v>0</v>
      </c>
      <c r="J43" s="910"/>
      <c r="K43" s="911"/>
      <c r="L43" s="46" t="str">
        <f t="shared" si="12"/>
        <v/>
      </c>
      <c r="M43" s="74">
        <f t="shared" si="14"/>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5">
      <c r="B44" s="51" t="str">
        <f>IF(ISBLANK('3-Budget + REVISE'!B35),"",'3-Budget + REVISE'!B35)</f>
        <v/>
      </c>
      <c r="C44" s="969">
        <f>IF('3-Budget + REVISE'!AC35=1,'3-Budget + REVISE'!G35,'6-EXPENSE 3rd Period'!C44)</f>
        <v>0</v>
      </c>
      <c r="D44" s="910"/>
      <c r="E44" s="911"/>
      <c r="F44" s="900">
        <f t="shared" si="15"/>
        <v>0</v>
      </c>
      <c r="G44" s="901"/>
      <c r="H44" s="970"/>
      <c r="I44" s="969">
        <f>F44+'6-EXPENSE 3rd Period'!I44</f>
        <v>0</v>
      </c>
      <c r="J44" s="910"/>
      <c r="K44" s="911"/>
      <c r="L44" s="46" t="str">
        <f t="shared" si="12"/>
        <v/>
      </c>
      <c r="M44" s="74">
        <f t="shared" si="14"/>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5">
      <c r="B45" s="51" t="str">
        <f>IF(ISBLANK('3-Budget + REVISE'!B36),"",'3-Budget + REVISE'!B36)</f>
        <v/>
      </c>
      <c r="C45" s="969">
        <f>IF('3-Budget + REVISE'!AC36=1,'3-Budget + REVISE'!G36,'6-EXPENSE 3rd Period'!C45)</f>
        <v>0</v>
      </c>
      <c r="D45" s="910"/>
      <c r="E45" s="911"/>
      <c r="F45" s="900">
        <f t="shared" si="15"/>
        <v>0</v>
      </c>
      <c r="G45" s="901"/>
      <c r="H45" s="970"/>
      <c r="I45" s="969">
        <f>F45+'6-EXPENSE 3rd Period'!I45</f>
        <v>0</v>
      </c>
      <c r="J45" s="910"/>
      <c r="K45" s="911"/>
      <c r="L45" s="46" t="str">
        <f t="shared" si="12"/>
        <v/>
      </c>
      <c r="M45" s="74">
        <f t="shared" si="14"/>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5">
      <c r="B46" s="51" t="str">
        <f>IF(ISBLANK('3-Budget + REVISE'!B37),"",'3-Budget + REVISE'!B37)</f>
        <v/>
      </c>
      <c r="C46" s="969">
        <f>IF('3-Budget + REVISE'!AC37=1,'3-Budget + REVISE'!G37,'6-EXPENSE 3rd Period'!C46)</f>
        <v>0</v>
      </c>
      <c r="D46" s="910"/>
      <c r="E46" s="911"/>
      <c r="F46" s="900">
        <f t="shared" si="15"/>
        <v>0</v>
      </c>
      <c r="G46" s="901"/>
      <c r="H46" s="970"/>
      <c r="I46" s="969">
        <f>F46+'6-EXPENSE 3rd Period'!I46</f>
        <v>0</v>
      </c>
      <c r="J46" s="910"/>
      <c r="K46" s="911"/>
      <c r="L46" s="46" t="str">
        <f t="shared" si="12"/>
        <v/>
      </c>
      <c r="M46" s="74">
        <f t="shared" si="14"/>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5">
      <c r="B47" s="51" t="str">
        <f>IF(ISBLANK('3-Budget + REVISE'!B38),"",'3-Budget + REVISE'!B38)</f>
        <v/>
      </c>
      <c r="C47" s="969">
        <f>IF('3-Budget + REVISE'!AC38=1,'3-Budget + REVISE'!G38,'6-EXPENSE 3rd Period'!C47)</f>
        <v>0</v>
      </c>
      <c r="D47" s="910"/>
      <c r="E47" s="911"/>
      <c r="F47" s="900">
        <f t="shared" si="15"/>
        <v>0</v>
      </c>
      <c r="G47" s="901"/>
      <c r="H47" s="970"/>
      <c r="I47" s="969">
        <f>F47+'6-EXPENSE 3rd Period'!I47</f>
        <v>0</v>
      </c>
      <c r="J47" s="910"/>
      <c r="K47" s="911"/>
      <c r="L47" s="46" t="str">
        <f t="shared" si="12"/>
        <v/>
      </c>
      <c r="M47" s="74">
        <f t="shared" si="14"/>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5">
      <c r="B48" s="51" t="str">
        <f>IF(ISBLANK('3-Budget + REVISE'!B39),"",'3-Budget + REVISE'!B39)</f>
        <v/>
      </c>
      <c r="C48" s="969">
        <f>IF('3-Budget + REVISE'!AC39=1,'3-Budget + REVISE'!G39,'6-EXPENSE 3rd Period'!C48)</f>
        <v>0</v>
      </c>
      <c r="D48" s="910"/>
      <c r="E48" s="911"/>
      <c r="F48" s="900">
        <f t="shared" si="15"/>
        <v>0</v>
      </c>
      <c r="G48" s="901"/>
      <c r="H48" s="970"/>
      <c r="I48" s="969">
        <f>F48+'6-EXPENSE 3rd Period'!I48</f>
        <v>0</v>
      </c>
      <c r="J48" s="910"/>
      <c r="K48" s="911"/>
      <c r="L48" s="46" t="str">
        <f t="shared" si="12"/>
        <v/>
      </c>
      <c r="M48" s="74">
        <f t="shared" si="14"/>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5">
      <c r="B49" s="51" t="str">
        <f>IF(ISBLANK('3-Budget + REVISE'!B40),"",'3-Budget + REVISE'!B40)</f>
        <v/>
      </c>
      <c r="C49" s="969">
        <f>IF('3-Budget + REVISE'!AC40=1,'3-Budget + REVISE'!G40,'6-EXPENSE 3rd Period'!C49)</f>
        <v>0</v>
      </c>
      <c r="D49" s="910"/>
      <c r="E49" s="911"/>
      <c r="F49" s="900">
        <f t="shared" si="15"/>
        <v>0</v>
      </c>
      <c r="G49" s="901"/>
      <c r="H49" s="970"/>
      <c r="I49" s="969">
        <f>F49+'6-EXPENSE 3rd Period'!I49</f>
        <v>0</v>
      </c>
      <c r="J49" s="910"/>
      <c r="K49" s="911"/>
      <c r="L49" s="46" t="str">
        <f t="shared" si="12"/>
        <v/>
      </c>
      <c r="M49" s="74">
        <f t="shared" si="14"/>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5">
      <c r="B50" s="51" t="str">
        <f>IF(ISBLANK('3-Budget + REVISE'!B41),"",'3-Budget + REVISE'!B41)</f>
        <v/>
      </c>
      <c r="C50" s="969">
        <f>IF('3-Budget + REVISE'!AC41=1,'3-Budget + REVISE'!G41,'6-EXPENSE 3rd Period'!C50)</f>
        <v>0</v>
      </c>
      <c r="D50" s="910"/>
      <c r="E50" s="911"/>
      <c r="F50" s="900">
        <f t="shared" si="15"/>
        <v>0</v>
      </c>
      <c r="G50" s="901"/>
      <c r="H50" s="970"/>
      <c r="I50" s="969">
        <f>F50+'6-EXPENSE 3rd Period'!I50</f>
        <v>0</v>
      </c>
      <c r="J50" s="910"/>
      <c r="K50" s="911"/>
      <c r="L50" s="46" t="str">
        <f t="shared" si="12"/>
        <v/>
      </c>
      <c r="M50" s="74">
        <f t="shared" si="14"/>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5">
      <c r="B51" s="51" t="str">
        <f>IF(ISBLANK('3-Budget + REVISE'!B42),"",'3-Budget + REVISE'!B42)</f>
        <v/>
      </c>
      <c r="C51" s="969">
        <f>IF('3-Budget + REVISE'!AC42=1,'3-Budget + REVISE'!G42,'6-EXPENSE 3rd Period'!C51)</f>
        <v>0</v>
      </c>
      <c r="D51" s="910"/>
      <c r="E51" s="911"/>
      <c r="F51" s="900">
        <f t="shared" si="15"/>
        <v>0</v>
      </c>
      <c r="G51" s="901"/>
      <c r="H51" s="970"/>
      <c r="I51" s="969">
        <f>F51+'6-EXPENSE 3rd Period'!I51</f>
        <v>0</v>
      </c>
      <c r="J51" s="910"/>
      <c r="K51" s="911"/>
      <c r="L51" s="46" t="str">
        <f t="shared" si="12"/>
        <v/>
      </c>
      <c r="M51" s="74">
        <f t="shared" si="14"/>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5">
      <c r="B52" s="51" t="str">
        <f>IF(ISBLANK('3-Budget + REVISE'!B43),"",'3-Budget + REVISE'!B43)</f>
        <v/>
      </c>
      <c r="C52" s="969">
        <f>IF('3-Budget + REVISE'!AC43=1,'3-Budget + REVISE'!G43,'6-EXPENSE 3rd Period'!C52)</f>
        <v>0</v>
      </c>
      <c r="D52" s="910"/>
      <c r="E52" s="911"/>
      <c r="F52" s="900">
        <f t="shared" si="15"/>
        <v>0</v>
      </c>
      <c r="G52" s="901"/>
      <c r="H52" s="970"/>
      <c r="I52" s="969">
        <f>F52+'6-EXPENSE 3rd Period'!I52</f>
        <v>0</v>
      </c>
      <c r="J52" s="910"/>
      <c r="K52" s="911"/>
      <c r="L52" s="46" t="str">
        <f t="shared" si="12"/>
        <v/>
      </c>
      <c r="M52" s="74">
        <f t="shared" si="14"/>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5">
      <c r="B53" s="51" t="str">
        <f>IF(ISBLANK('3-Budget + REVISE'!B44),"",'3-Budget + REVISE'!B44)</f>
        <v/>
      </c>
      <c r="C53" s="969">
        <f>IF('3-Budget + REVISE'!AC44=1,'3-Budget + REVISE'!G44,'6-EXPENSE 3rd Period'!C53)</f>
        <v>0</v>
      </c>
      <c r="D53" s="910"/>
      <c r="E53" s="911"/>
      <c r="F53" s="900">
        <f t="shared" si="15"/>
        <v>0</v>
      </c>
      <c r="G53" s="901"/>
      <c r="H53" s="970"/>
      <c r="I53" s="969">
        <f>F53+'6-EXPENSE 3rd Period'!I53</f>
        <v>0</v>
      </c>
      <c r="J53" s="910"/>
      <c r="K53" s="911"/>
      <c r="L53" s="46" t="str">
        <f t="shared" si="12"/>
        <v/>
      </c>
      <c r="M53" s="74">
        <f t="shared" si="14"/>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5">
      <c r="B54" s="51" t="str">
        <f>IF(ISBLANK('3-Budget + REVISE'!B45),"",'3-Budget + REVISE'!B45)</f>
        <v/>
      </c>
      <c r="C54" s="969">
        <f>IF('3-Budget + REVISE'!AC45=1,'3-Budget + REVISE'!G45,'6-EXPENSE 3rd Period'!C54)</f>
        <v>0</v>
      </c>
      <c r="D54" s="910"/>
      <c r="E54" s="911"/>
      <c r="F54" s="900">
        <f t="shared" si="15"/>
        <v>0</v>
      </c>
      <c r="G54" s="901"/>
      <c r="H54" s="970"/>
      <c r="I54" s="969">
        <f>F54+'6-EXPENSE 3rd Period'!I54</f>
        <v>0</v>
      </c>
      <c r="J54" s="910"/>
      <c r="K54" s="911"/>
      <c r="L54" s="46" t="str">
        <f t="shared" si="12"/>
        <v/>
      </c>
      <c r="M54" s="74">
        <f t="shared" si="14"/>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5">
      <c r="B55" s="51" t="str">
        <f>IF(ISBLANK('3-Budget + REVISE'!B46),"",'3-Budget + REVISE'!B46)</f>
        <v/>
      </c>
      <c r="C55" s="969">
        <f>IF('3-Budget + REVISE'!AC46=1,'3-Budget + REVISE'!G46,'6-EXPENSE 3rd Period'!C55)</f>
        <v>0</v>
      </c>
      <c r="D55" s="910"/>
      <c r="E55" s="911"/>
      <c r="F55" s="900">
        <f t="shared" si="15"/>
        <v>0</v>
      </c>
      <c r="G55" s="901"/>
      <c r="H55" s="970"/>
      <c r="I55" s="969">
        <f>F55+'6-EXPENSE 3rd Period'!I55</f>
        <v>0</v>
      </c>
      <c r="J55" s="910"/>
      <c r="K55" s="911"/>
      <c r="L55" s="46" t="str">
        <f t="shared" si="12"/>
        <v/>
      </c>
      <c r="M55" s="74">
        <f t="shared" si="14"/>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5">
      <c r="B56" s="51">
        <f>IF(ISBLANK('3-Budget + REVISE'!B47),"",'3-Budget + REVISE'!B47)</f>
        <v>0</v>
      </c>
      <c r="C56" s="969">
        <f>IF('3-Budget + REVISE'!AC47=1,'3-Budget + REVISE'!G47,'6-EXPENSE 3rd Period'!C56)</f>
        <v>0</v>
      </c>
      <c r="D56" s="910"/>
      <c r="E56" s="911"/>
      <c r="F56" s="900">
        <f t="shared" si="15"/>
        <v>0</v>
      </c>
      <c r="G56" s="901"/>
      <c r="H56" s="970"/>
      <c r="I56" s="969">
        <f>F56+'6-EXPENSE 3rd Period'!I56</f>
        <v>0</v>
      </c>
      <c r="J56" s="910"/>
      <c r="K56" s="911"/>
      <c r="L56" s="46" t="str">
        <f t="shared" si="12"/>
        <v/>
      </c>
      <c r="M56" s="74">
        <f t="shared" si="14"/>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5">
      <c r="B57" s="51">
        <f>IF(ISBLANK('3-Budget + REVISE'!B48),"",'3-Budget + REVISE'!B48)</f>
        <v>0</v>
      </c>
      <c r="C57" s="969">
        <f>IF('3-Budget + REVISE'!AC48=1,'3-Budget + REVISE'!G48,'6-EXPENSE 3rd Period'!C57)</f>
        <v>0</v>
      </c>
      <c r="D57" s="910"/>
      <c r="E57" s="911"/>
      <c r="F57" s="900">
        <f t="shared" si="15"/>
        <v>0</v>
      </c>
      <c r="G57" s="901"/>
      <c r="H57" s="970"/>
      <c r="I57" s="969">
        <f>F57+'6-EXPENSE 3rd Period'!I57</f>
        <v>0</v>
      </c>
      <c r="J57" s="910"/>
      <c r="K57" s="911"/>
      <c r="L57" s="46" t="str">
        <f t="shared" si="12"/>
        <v/>
      </c>
      <c r="M57" s="74">
        <f t="shared" si="14"/>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5">
      <c r="B58" s="51">
        <f>IF(ISBLANK('3-Budget + REVISE'!B49),"",'3-Budget + REVISE'!B49)</f>
        <v>0</v>
      </c>
      <c r="C58" s="969">
        <f>IF('3-Budget + REVISE'!AC49=1,'3-Budget + REVISE'!G49,'6-EXPENSE 3rd Period'!C58)</f>
        <v>0</v>
      </c>
      <c r="D58" s="910"/>
      <c r="E58" s="911"/>
      <c r="F58" s="900">
        <f t="shared" si="15"/>
        <v>0</v>
      </c>
      <c r="G58" s="901"/>
      <c r="H58" s="970"/>
      <c r="I58" s="969">
        <f>F58+'6-EXPENSE 3rd Period'!I58</f>
        <v>0</v>
      </c>
      <c r="J58" s="910"/>
      <c r="K58" s="911"/>
      <c r="L58" s="46" t="str">
        <f t="shared" si="12"/>
        <v/>
      </c>
      <c r="M58" s="74">
        <f t="shared" si="14"/>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5">
      <c r="B59" s="51">
        <f>IF(ISBLANK('3-Budget + REVISE'!B50),"",'3-Budget + REVISE'!B50)</f>
        <v>0</v>
      </c>
      <c r="C59" s="969">
        <f>IF('3-Budget + REVISE'!AC50=1,'3-Budget + REVISE'!G50,'6-EXPENSE 3rd Period'!C59)</f>
        <v>0</v>
      </c>
      <c r="D59" s="910"/>
      <c r="E59" s="911"/>
      <c r="F59" s="900">
        <f t="shared" si="15"/>
        <v>0</v>
      </c>
      <c r="G59" s="901"/>
      <c r="H59" s="970"/>
      <c r="I59" s="969">
        <f>F59+'6-EXPENSE 3rd Period'!I59</f>
        <v>0</v>
      </c>
      <c r="J59" s="910"/>
      <c r="K59" s="911"/>
      <c r="L59" s="46" t="str">
        <f t="shared" si="12"/>
        <v/>
      </c>
      <c r="M59" s="74">
        <f t="shared" si="14"/>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5">
      <c r="B60" s="51">
        <f>IF(ISBLANK('3-Budget + REVISE'!B51),"",'3-Budget + REVISE'!B51)</f>
        <v>0</v>
      </c>
      <c r="C60" s="969">
        <f>IF('3-Budget + REVISE'!AC51=1,'3-Budget + REVISE'!G51,'6-EXPENSE 3rd Period'!C60)</f>
        <v>0</v>
      </c>
      <c r="D60" s="910"/>
      <c r="E60" s="911"/>
      <c r="F60" s="900">
        <f t="shared" si="15"/>
        <v>0</v>
      </c>
      <c r="G60" s="901"/>
      <c r="H60" s="970"/>
      <c r="I60" s="969">
        <f>F60+'6-EXPENSE 3rd Period'!I60</f>
        <v>0</v>
      </c>
      <c r="J60" s="910"/>
      <c r="K60" s="911"/>
      <c r="L60" s="46" t="str">
        <f t="shared" si="12"/>
        <v/>
      </c>
      <c r="M60" s="74">
        <f t="shared" si="14"/>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5">
      <c r="B61" s="51">
        <f>IF(ISBLANK('3-Budget + REVISE'!B52),"",'3-Budget + REVISE'!B52)</f>
        <v>0</v>
      </c>
      <c r="C61" s="969">
        <f>IF('3-Budget + REVISE'!AC52=1,'3-Budget + REVISE'!G52,'6-EXPENSE 3rd Period'!C61)</f>
        <v>0</v>
      </c>
      <c r="D61" s="910"/>
      <c r="E61" s="911"/>
      <c r="F61" s="900">
        <f t="shared" si="15"/>
        <v>0</v>
      </c>
      <c r="G61" s="901"/>
      <c r="H61" s="970"/>
      <c r="I61" s="969">
        <f>F61+'6-EXPENSE 3rd Period'!I61</f>
        <v>0</v>
      </c>
      <c r="J61" s="910"/>
      <c r="K61" s="911"/>
      <c r="L61" s="46" t="str">
        <f t="shared" si="12"/>
        <v/>
      </c>
      <c r="M61" s="74">
        <f t="shared" si="14"/>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5">
      <c r="B62" s="51">
        <f>IF(ISBLANK('3-Budget + REVISE'!B53),"",'3-Budget + REVISE'!B53)</f>
        <v>0</v>
      </c>
      <c r="C62" s="969">
        <f>IF('3-Budget + REVISE'!AC53=1,'3-Budget + REVISE'!G53,'6-EXPENSE 3rd Period'!C62)</f>
        <v>0</v>
      </c>
      <c r="D62" s="910"/>
      <c r="E62" s="911"/>
      <c r="F62" s="900">
        <f t="shared" si="15"/>
        <v>0</v>
      </c>
      <c r="G62" s="901"/>
      <c r="H62" s="970"/>
      <c r="I62" s="969">
        <f>F62+'6-EXPENSE 3rd Period'!I62</f>
        <v>0</v>
      </c>
      <c r="J62" s="910"/>
      <c r="K62" s="911"/>
      <c r="L62" s="46" t="str">
        <f t="shared" si="12"/>
        <v/>
      </c>
      <c r="M62" s="74">
        <f t="shared" si="14"/>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 customHeight="1" x14ac:dyDescent="0.25">
      <c r="B63" s="200" t="str">
        <f>IF(ISBLANK('3-Budget + REVISE'!B54),"",'3-Budget + REVISE'!B54)</f>
        <v>300 - TRAVEL</v>
      </c>
      <c r="C63" s="912">
        <f>SUM(C64:C73)</f>
        <v>0</v>
      </c>
      <c r="D63" s="912"/>
      <c r="E63" s="912"/>
      <c r="F63" s="912">
        <f t="shared" ref="F63" si="16">SUM(F64:F73)</f>
        <v>0</v>
      </c>
      <c r="G63" s="912"/>
      <c r="H63" s="912"/>
      <c r="I63" s="912">
        <f t="shared" ref="I63" si="17">SUM(I64:I73)</f>
        <v>0</v>
      </c>
      <c r="J63" s="912"/>
      <c r="K63" s="912"/>
      <c r="L63" s="208" t="str">
        <f t="shared" ref="L63:L73" si="18">IF(C63&gt;0,I63/C63,"")</f>
        <v/>
      </c>
      <c r="M63" s="211">
        <f t="shared" si="14"/>
        <v>0</v>
      </c>
      <c r="N63" s="42" t="str">
        <f t="shared" ref="N63" si="19">IF(M63&lt;0, "!", "")</f>
        <v/>
      </c>
      <c r="O63" s="38">
        <f t="shared" si="6"/>
        <v>0</v>
      </c>
      <c r="P63" s="784">
        <f>SUM(P64:P73)</f>
        <v>0</v>
      </c>
      <c r="Q63" s="785">
        <f>SUM(Q64:Q73)</f>
        <v>0</v>
      </c>
      <c r="R63" s="785">
        <f t="shared" ref="R63:AC63" si="20">SUM(R64:R73)</f>
        <v>0</v>
      </c>
      <c r="S63" s="785">
        <f t="shared" si="20"/>
        <v>0</v>
      </c>
      <c r="T63" s="785">
        <f t="shared" si="20"/>
        <v>0</v>
      </c>
      <c r="U63" s="785">
        <f t="shared" si="20"/>
        <v>0</v>
      </c>
      <c r="V63" s="785">
        <f t="shared" si="20"/>
        <v>0</v>
      </c>
      <c r="W63" s="785">
        <f t="shared" si="20"/>
        <v>0</v>
      </c>
      <c r="X63" s="785">
        <f t="shared" si="20"/>
        <v>0</v>
      </c>
      <c r="Y63" s="785">
        <f t="shared" si="20"/>
        <v>0</v>
      </c>
      <c r="Z63" s="785">
        <f t="shared" si="20"/>
        <v>0</v>
      </c>
      <c r="AA63" s="785">
        <f t="shared" si="20"/>
        <v>0</v>
      </c>
      <c r="AB63" s="785">
        <f t="shared" si="20"/>
        <v>0</v>
      </c>
      <c r="AC63" s="785">
        <f t="shared" si="20"/>
        <v>0</v>
      </c>
      <c r="AD63" s="786">
        <f>SUM(AD64:AD73)</f>
        <v>0</v>
      </c>
      <c r="AE63" s="750">
        <f t="shared" si="7"/>
        <v>0</v>
      </c>
      <c r="AF63" s="749" t="str">
        <f t="shared" si="8"/>
        <v/>
      </c>
    </row>
    <row r="64" spans="2:32" s="38" customFormat="1" ht="12" customHeight="1" x14ac:dyDescent="0.25">
      <c r="B64" s="51">
        <f>IF(ISBLANK('3-Budget + REVISE'!B55),"",'3-Budget + REVISE'!B55)</f>
        <v>0</v>
      </c>
      <c r="C64" s="969">
        <f>IF('3-Budget + REVISE'!AC55=1,'3-Budget + REVISE'!G55,'6-EXPENSE 3rd Period'!C64)</f>
        <v>0</v>
      </c>
      <c r="D64" s="910"/>
      <c r="E64" s="911"/>
      <c r="F64" s="900">
        <f>AE64</f>
        <v>0</v>
      </c>
      <c r="G64" s="901"/>
      <c r="H64" s="970"/>
      <c r="I64" s="969">
        <f>F64+'6-EXPENSE 3rd Period'!I64</f>
        <v>0</v>
      </c>
      <c r="J64" s="910"/>
      <c r="K64" s="911"/>
      <c r="L64" s="46" t="str">
        <f t="shared" si="18"/>
        <v/>
      </c>
      <c r="M64" s="74">
        <f t="shared" ref="M64:M74" si="21">C64-I64</f>
        <v>0</v>
      </c>
      <c r="N64" s="43" t="str">
        <f t="shared" ref="N64:N74" si="22">IF(M64&lt;0, "!", "")</f>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5">
      <c r="B65" s="53">
        <f>IF(ISBLANK('3-Budget + REVISE'!B56),"",'3-Budget + REVISE'!B56)</f>
        <v>0</v>
      </c>
      <c r="C65" s="969">
        <f>IF('3-Budget + REVISE'!AC56=1,'3-Budget + REVISE'!G56,'6-EXPENSE 3rd Period'!C65)</f>
        <v>0</v>
      </c>
      <c r="D65" s="910"/>
      <c r="E65" s="911"/>
      <c r="F65" s="900">
        <f t="shared" ref="F65:F73" si="23">AE65</f>
        <v>0</v>
      </c>
      <c r="G65" s="901"/>
      <c r="H65" s="970"/>
      <c r="I65" s="974">
        <f>F65+'6-EXPENSE 3rd Period'!I65</f>
        <v>0</v>
      </c>
      <c r="J65" s="937"/>
      <c r="K65" s="938"/>
      <c r="L65" s="52" t="str">
        <f t="shared" si="18"/>
        <v/>
      </c>
      <c r="M65" s="75">
        <f t="shared" si="21"/>
        <v>0</v>
      </c>
      <c r="N65" s="43" t="str">
        <f t="shared" si="22"/>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5">
      <c r="B66" s="53">
        <f>IF(ISBLANK('3-Budget + REVISE'!B57),"",'3-Budget + REVISE'!B57)</f>
        <v>0</v>
      </c>
      <c r="C66" s="969">
        <f>IF('3-Budget + REVISE'!AC57=1,'3-Budget + REVISE'!G57,'6-EXPENSE 3rd Period'!C66)</f>
        <v>0</v>
      </c>
      <c r="D66" s="910"/>
      <c r="E66" s="911"/>
      <c r="F66" s="900">
        <f t="shared" si="23"/>
        <v>0</v>
      </c>
      <c r="G66" s="901"/>
      <c r="H66" s="970"/>
      <c r="I66" s="974">
        <f>F66+'6-EXPENSE 3rd Period'!I66</f>
        <v>0</v>
      </c>
      <c r="J66" s="937"/>
      <c r="K66" s="938"/>
      <c r="L66" s="52" t="str">
        <f t="shared" si="18"/>
        <v/>
      </c>
      <c r="M66" s="75">
        <f t="shared" si="21"/>
        <v>0</v>
      </c>
      <c r="N66" s="43" t="str">
        <f t="shared" si="22"/>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5">
      <c r="B67" s="53">
        <f>IF(ISBLANK('3-Budget + REVISE'!B58),"",'3-Budget + REVISE'!B58)</f>
        <v>0</v>
      </c>
      <c r="C67" s="969">
        <f>IF('3-Budget + REVISE'!AC58=1,'3-Budget + REVISE'!G58,'6-EXPENSE 3rd Period'!C67)</f>
        <v>0</v>
      </c>
      <c r="D67" s="910"/>
      <c r="E67" s="911"/>
      <c r="F67" s="900">
        <f t="shared" si="23"/>
        <v>0</v>
      </c>
      <c r="G67" s="901"/>
      <c r="H67" s="970"/>
      <c r="I67" s="974">
        <f>F67+'6-EXPENSE 3rd Period'!I67</f>
        <v>0</v>
      </c>
      <c r="J67" s="937"/>
      <c r="K67" s="938"/>
      <c r="L67" s="52" t="str">
        <f t="shared" si="18"/>
        <v/>
      </c>
      <c r="M67" s="75">
        <f t="shared" si="21"/>
        <v>0</v>
      </c>
      <c r="N67" s="43" t="str">
        <f t="shared" si="22"/>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5">
      <c r="B68" s="53">
        <f>IF(ISBLANK('3-Budget + REVISE'!B59),"",'3-Budget + REVISE'!B59)</f>
        <v>0</v>
      </c>
      <c r="C68" s="969">
        <f>IF('3-Budget + REVISE'!AC59=1,'3-Budget + REVISE'!G59,'6-EXPENSE 3rd Period'!C68)</f>
        <v>0</v>
      </c>
      <c r="D68" s="910"/>
      <c r="E68" s="911"/>
      <c r="F68" s="900">
        <f t="shared" si="23"/>
        <v>0</v>
      </c>
      <c r="G68" s="901"/>
      <c r="H68" s="970"/>
      <c r="I68" s="974">
        <f>F68+'6-EXPENSE 3rd Period'!I68</f>
        <v>0</v>
      </c>
      <c r="J68" s="937"/>
      <c r="K68" s="938"/>
      <c r="L68" s="52" t="str">
        <f t="shared" si="18"/>
        <v/>
      </c>
      <c r="M68" s="75">
        <f t="shared" si="21"/>
        <v>0</v>
      </c>
      <c r="N68" s="43" t="str">
        <f t="shared" si="22"/>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5">
      <c r="B69" s="53">
        <f>IF(ISBLANK('3-Budget + REVISE'!B60),"",'3-Budget + REVISE'!B60)</f>
        <v>0</v>
      </c>
      <c r="C69" s="969">
        <f>IF('3-Budget + REVISE'!AC60=1,'3-Budget + REVISE'!G60,'6-EXPENSE 3rd Period'!C69)</f>
        <v>0</v>
      </c>
      <c r="D69" s="910"/>
      <c r="E69" s="911"/>
      <c r="F69" s="900">
        <f t="shared" si="23"/>
        <v>0</v>
      </c>
      <c r="G69" s="901"/>
      <c r="H69" s="970"/>
      <c r="I69" s="974">
        <f>F69+'6-EXPENSE 3rd Period'!I69</f>
        <v>0</v>
      </c>
      <c r="J69" s="937"/>
      <c r="K69" s="938"/>
      <c r="L69" s="52" t="str">
        <f t="shared" si="18"/>
        <v/>
      </c>
      <c r="M69" s="75">
        <f t="shared" si="21"/>
        <v>0</v>
      </c>
      <c r="N69" s="43" t="str">
        <f t="shared" si="22"/>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5">
      <c r="B70" s="53">
        <f>IF(ISBLANK('3-Budget + REVISE'!B61),"",'3-Budget + REVISE'!B61)</f>
        <v>0</v>
      </c>
      <c r="C70" s="969">
        <f>IF('3-Budget + REVISE'!AC61=1,'3-Budget + REVISE'!G61,'6-EXPENSE 3rd Period'!C70)</f>
        <v>0</v>
      </c>
      <c r="D70" s="910"/>
      <c r="E70" s="911"/>
      <c r="F70" s="900">
        <f t="shared" si="23"/>
        <v>0</v>
      </c>
      <c r="G70" s="901"/>
      <c r="H70" s="970"/>
      <c r="I70" s="974">
        <f>F70+'6-EXPENSE 3rd Period'!I70</f>
        <v>0</v>
      </c>
      <c r="J70" s="937"/>
      <c r="K70" s="938"/>
      <c r="L70" s="52" t="str">
        <f t="shared" si="18"/>
        <v/>
      </c>
      <c r="M70" s="75">
        <f t="shared" si="21"/>
        <v>0</v>
      </c>
      <c r="N70" s="43" t="str">
        <f t="shared" si="22"/>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5">
      <c r="B71" s="53">
        <f>IF(ISBLANK('3-Budget + REVISE'!B62),"",'3-Budget + REVISE'!B62)</f>
        <v>0</v>
      </c>
      <c r="C71" s="969">
        <f>IF('3-Budget + REVISE'!AC62=1,'3-Budget + REVISE'!G62,'6-EXPENSE 3rd Period'!C71)</f>
        <v>0</v>
      </c>
      <c r="D71" s="910"/>
      <c r="E71" s="911"/>
      <c r="F71" s="900">
        <f t="shared" si="23"/>
        <v>0</v>
      </c>
      <c r="G71" s="901"/>
      <c r="H71" s="970"/>
      <c r="I71" s="974">
        <f>F71+'6-EXPENSE 3rd Period'!I71</f>
        <v>0</v>
      </c>
      <c r="J71" s="937"/>
      <c r="K71" s="938"/>
      <c r="L71" s="52" t="str">
        <f t="shared" si="18"/>
        <v/>
      </c>
      <c r="M71" s="75">
        <f t="shared" si="21"/>
        <v>0</v>
      </c>
      <c r="N71" s="43" t="str">
        <f t="shared" si="22"/>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5">
      <c r="B72" s="53">
        <f>IF(ISBLANK('3-Budget + REVISE'!B63),"",'3-Budget + REVISE'!B63)</f>
        <v>0</v>
      </c>
      <c r="C72" s="969">
        <f>IF('3-Budget + REVISE'!AC63=1,'3-Budget + REVISE'!G63,'6-EXPENSE 3rd Period'!C72)</f>
        <v>0</v>
      </c>
      <c r="D72" s="910"/>
      <c r="E72" s="911"/>
      <c r="F72" s="900">
        <f t="shared" si="23"/>
        <v>0</v>
      </c>
      <c r="G72" s="901"/>
      <c r="H72" s="970"/>
      <c r="I72" s="974">
        <f>F72+'6-EXPENSE 3rd Period'!I72</f>
        <v>0</v>
      </c>
      <c r="J72" s="937"/>
      <c r="K72" s="938"/>
      <c r="L72" s="52" t="str">
        <f t="shared" si="18"/>
        <v/>
      </c>
      <c r="M72" s="75">
        <f t="shared" si="21"/>
        <v>0</v>
      </c>
      <c r="N72" s="43" t="str">
        <f t="shared" si="22"/>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5">
      <c r="B73" s="48">
        <f>IF(ISBLANK('3-Budget + REVISE'!B64),"",'3-Budget + REVISE'!B64)</f>
        <v>0</v>
      </c>
      <c r="C73" s="969">
        <f>IF('3-Budget + REVISE'!AC64=1,'3-Budget + REVISE'!G64,'6-EXPENSE 3rd Period'!C73)</f>
        <v>0</v>
      </c>
      <c r="D73" s="910"/>
      <c r="E73" s="911"/>
      <c r="F73" s="900">
        <f t="shared" si="23"/>
        <v>0</v>
      </c>
      <c r="G73" s="901"/>
      <c r="H73" s="970"/>
      <c r="I73" s="975">
        <f>F73+'6-EXPENSE 3rd Period'!I73</f>
        <v>0</v>
      </c>
      <c r="J73" s="976"/>
      <c r="K73" s="977"/>
      <c r="L73" s="54" t="str">
        <f t="shared" si="18"/>
        <v/>
      </c>
      <c r="M73" s="76">
        <f t="shared" si="21"/>
        <v>0</v>
      </c>
      <c r="N73" s="43" t="str">
        <f t="shared" si="22"/>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 customHeight="1" x14ac:dyDescent="0.25">
      <c r="B74" s="200" t="str">
        <f>IF(ISBLANK('3-Budget + REVISE'!B65),"",'3-Budget + REVISE'!B65)</f>
        <v>400 - SUPPLIES</v>
      </c>
      <c r="C74" s="912">
        <f>SUM(C75:C84)</f>
        <v>0</v>
      </c>
      <c r="D74" s="912"/>
      <c r="E74" s="912"/>
      <c r="F74" s="912">
        <f t="shared" ref="F74" si="24">SUM(F75:F84)</f>
        <v>0</v>
      </c>
      <c r="G74" s="912"/>
      <c r="H74" s="912"/>
      <c r="I74" s="912">
        <f t="shared" ref="I74" si="25">SUM(I75:I84)</f>
        <v>0</v>
      </c>
      <c r="J74" s="912"/>
      <c r="K74" s="912"/>
      <c r="L74" s="208" t="str">
        <f t="shared" ref="L74:L85" si="26">IF(C74&gt;0,I74/C74,"")</f>
        <v/>
      </c>
      <c r="M74" s="211">
        <f t="shared" si="21"/>
        <v>0</v>
      </c>
      <c r="N74" s="42" t="str">
        <f t="shared" si="22"/>
        <v/>
      </c>
      <c r="O74" s="38">
        <f t="shared" si="6"/>
        <v>0</v>
      </c>
      <c r="P74" s="784">
        <f>SUM(P75:P84)</f>
        <v>0</v>
      </c>
      <c r="Q74" s="785">
        <f>SUM(Q75:Q84)</f>
        <v>0</v>
      </c>
      <c r="R74" s="785">
        <f t="shared" ref="R74:AC74" si="27">SUM(R75:R84)</f>
        <v>0</v>
      </c>
      <c r="S74" s="785">
        <f t="shared" si="27"/>
        <v>0</v>
      </c>
      <c r="T74" s="785">
        <f t="shared" si="27"/>
        <v>0</v>
      </c>
      <c r="U74" s="785">
        <f t="shared" si="27"/>
        <v>0</v>
      </c>
      <c r="V74" s="785">
        <f t="shared" si="27"/>
        <v>0</v>
      </c>
      <c r="W74" s="785">
        <f t="shared" si="27"/>
        <v>0</v>
      </c>
      <c r="X74" s="785">
        <f t="shared" si="27"/>
        <v>0</v>
      </c>
      <c r="Y74" s="785">
        <f t="shared" si="27"/>
        <v>0</v>
      </c>
      <c r="Z74" s="785">
        <f t="shared" si="27"/>
        <v>0</v>
      </c>
      <c r="AA74" s="785">
        <f t="shared" si="27"/>
        <v>0</v>
      </c>
      <c r="AB74" s="785">
        <f t="shared" si="27"/>
        <v>0</v>
      </c>
      <c r="AC74" s="785">
        <f t="shared" si="27"/>
        <v>0</v>
      </c>
      <c r="AD74" s="786">
        <f>SUM(AD75:AD84)</f>
        <v>0</v>
      </c>
      <c r="AE74" s="750">
        <f t="shared" si="7"/>
        <v>0</v>
      </c>
      <c r="AF74" s="749" t="str">
        <f t="shared" si="8"/>
        <v/>
      </c>
    </row>
    <row r="75" spans="2:32" s="38" customFormat="1" ht="12" customHeight="1" x14ac:dyDescent="0.25">
      <c r="B75" s="51">
        <f>IF(ISBLANK('3-Budget + REVISE'!B66),"",'3-Budget + REVISE'!B66)</f>
        <v>0</v>
      </c>
      <c r="C75" s="969">
        <f>IF('3-Budget + REVISE'!AC66=1,'3-Budget + REVISE'!G66,'6-EXPENSE 3rd Period'!C75)</f>
        <v>0</v>
      </c>
      <c r="D75" s="910"/>
      <c r="E75" s="911"/>
      <c r="F75" s="900">
        <f>AE75</f>
        <v>0</v>
      </c>
      <c r="G75" s="901"/>
      <c r="H75" s="970"/>
      <c r="I75" s="969">
        <f>F75+'6-EXPENSE 3rd Period'!I75</f>
        <v>0</v>
      </c>
      <c r="J75" s="910"/>
      <c r="K75" s="911"/>
      <c r="L75" s="46" t="str">
        <f t="shared" si="26"/>
        <v/>
      </c>
      <c r="M75" s="74">
        <f t="shared" ref="M75:M85" si="28">C75-I75</f>
        <v>0</v>
      </c>
      <c r="N75" s="43" t="str">
        <f t="shared" ref="N75:N85" si="29">IF(M75&lt;0, "!", "")</f>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5">
      <c r="B76" s="53">
        <f>IF(ISBLANK('3-Budget + REVISE'!B67),"",'3-Budget + REVISE'!B67)</f>
        <v>0</v>
      </c>
      <c r="C76" s="969">
        <f>IF('3-Budget + REVISE'!AC67=1,'3-Budget + REVISE'!G67,'6-EXPENSE 3rd Period'!C76)</f>
        <v>0</v>
      </c>
      <c r="D76" s="910"/>
      <c r="E76" s="911"/>
      <c r="F76" s="900">
        <f t="shared" ref="F76:F84" si="30">AE76</f>
        <v>0</v>
      </c>
      <c r="G76" s="901"/>
      <c r="H76" s="970"/>
      <c r="I76" s="974">
        <f>F76+'6-EXPENSE 3rd Period'!I76</f>
        <v>0</v>
      </c>
      <c r="J76" s="937"/>
      <c r="K76" s="938"/>
      <c r="L76" s="52" t="str">
        <f t="shared" si="26"/>
        <v/>
      </c>
      <c r="M76" s="75">
        <f t="shared" si="28"/>
        <v>0</v>
      </c>
      <c r="N76" s="43" t="str">
        <f t="shared" si="29"/>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5">
      <c r="B77" s="53">
        <f>IF(ISBLANK('3-Budget + REVISE'!B68),"",'3-Budget + REVISE'!B68)</f>
        <v>0</v>
      </c>
      <c r="C77" s="969">
        <f>IF('3-Budget + REVISE'!AC68=1,'3-Budget + REVISE'!G68,'6-EXPENSE 3rd Period'!C77)</f>
        <v>0</v>
      </c>
      <c r="D77" s="910"/>
      <c r="E77" s="911"/>
      <c r="F77" s="900">
        <f t="shared" si="30"/>
        <v>0</v>
      </c>
      <c r="G77" s="901"/>
      <c r="H77" s="970"/>
      <c r="I77" s="974">
        <f>F77+'6-EXPENSE 3rd Period'!I77</f>
        <v>0</v>
      </c>
      <c r="J77" s="937"/>
      <c r="K77" s="938"/>
      <c r="L77" s="52" t="str">
        <f t="shared" si="26"/>
        <v/>
      </c>
      <c r="M77" s="75">
        <f t="shared" si="28"/>
        <v>0</v>
      </c>
      <c r="N77" s="43" t="str">
        <f t="shared" si="29"/>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5">
      <c r="B78" s="53">
        <f>IF(ISBLANK('3-Budget + REVISE'!B69),"",'3-Budget + REVISE'!B69)</f>
        <v>0</v>
      </c>
      <c r="C78" s="969">
        <f>IF('3-Budget + REVISE'!AC69=1,'3-Budget + REVISE'!G69,'6-EXPENSE 3rd Period'!C78)</f>
        <v>0</v>
      </c>
      <c r="D78" s="910"/>
      <c r="E78" s="911"/>
      <c r="F78" s="900">
        <f t="shared" si="30"/>
        <v>0</v>
      </c>
      <c r="G78" s="901"/>
      <c r="H78" s="970"/>
      <c r="I78" s="974">
        <f>F78+'6-EXPENSE 3rd Period'!I78</f>
        <v>0</v>
      </c>
      <c r="J78" s="937"/>
      <c r="K78" s="938"/>
      <c r="L78" s="52" t="str">
        <f t="shared" si="26"/>
        <v/>
      </c>
      <c r="M78" s="75">
        <f t="shared" si="28"/>
        <v>0</v>
      </c>
      <c r="N78" s="43" t="str">
        <f t="shared" si="29"/>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5">
      <c r="B79" s="53">
        <f>IF(ISBLANK('3-Budget + REVISE'!B70),"",'3-Budget + REVISE'!B70)</f>
        <v>0</v>
      </c>
      <c r="C79" s="969">
        <f>IF('3-Budget + REVISE'!AC70=1,'3-Budget + REVISE'!G70,'6-EXPENSE 3rd Period'!C79)</f>
        <v>0</v>
      </c>
      <c r="D79" s="910"/>
      <c r="E79" s="911"/>
      <c r="F79" s="900">
        <f t="shared" si="30"/>
        <v>0</v>
      </c>
      <c r="G79" s="901"/>
      <c r="H79" s="970"/>
      <c r="I79" s="974">
        <f>F79+'6-EXPENSE 3rd Period'!I79</f>
        <v>0</v>
      </c>
      <c r="J79" s="937"/>
      <c r="K79" s="938"/>
      <c r="L79" s="52" t="str">
        <f t="shared" si="26"/>
        <v/>
      </c>
      <c r="M79" s="75">
        <f t="shared" si="28"/>
        <v>0</v>
      </c>
      <c r="N79" s="43" t="str">
        <f t="shared" si="29"/>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5">
      <c r="B80" s="53">
        <f>IF(ISBLANK('3-Budget + REVISE'!B71),"",'3-Budget + REVISE'!B71)</f>
        <v>0</v>
      </c>
      <c r="C80" s="969">
        <f>IF('3-Budget + REVISE'!AC71=1,'3-Budget + REVISE'!G71,'6-EXPENSE 3rd Period'!C80)</f>
        <v>0</v>
      </c>
      <c r="D80" s="910"/>
      <c r="E80" s="911"/>
      <c r="F80" s="900">
        <f t="shared" si="30"/>
        <v>0</v>
      </c>
      <c r="G80" s="901"/>
      <c r="H80" s="970"/>
      <c r="I80" s="974">
        <f>F80+'6-EXPENSE 3rd Period'!I80</f>
        <v>0</v>
      </c>
      <c r="J80" s="937"/>
      <c r="K80" s="938"/>
      <c r="L80" s="52" t="str">
        <f t="shared" si="26"/>
        <v/>
      </c>
      <c r="M80" s="75">
        <f t="shared" si="28"/>
        <v>0</v>
      </c>
      <c r="N80" s="43" t="str">
        <f t="shared" si="29"/>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5">
      <c r="B81" s="53">
        <f>IF(ISBLANK('3-Budget + REVISE'!B72),"",'3-Budget + REVISE'!B72)</f>
        <v>0</v>
      </c>
      <c r="C81" s="969">
        <f>IF('3-Budget + REVISE'!AC72=1,'3-Budget + REVISE'!G72,'6-EXPENSE 3rd Period'!C81)</f>
        <v>0</v>
      </c>
      <c r="D81" s="910"/>
      <c r="E81" s="911"/>
      <c r="F81" s="900">
        <f t="shared" si="30"/>
        <v>0</v>
      </c>
      <c r="G81" s="901"/>
      <c r="H81" s="970"/>
      <c r="I81" s="974">
        <f>F81+'6-EXPENSE 3rd Period'!I81</f>
        <v>0</v>
      </c>
      <c r="J81" s="937"/>
      <c r="K81" s="938"/>
      <c r="L81" s="52" t="str">
        <f t="shared" si="26"/>
        <v/>
      </c>
      <c r="M81" s="75">
        <f t="shared" si="28"/>
        <v>0</v>
      </c>
      <c r="N81" s="43" t="str">
        <f t="shared" si="29"/>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5">
      <c r="B82" s="53">
        <f>IF(ISBLANK('3-Budget + REVISE'!B73),"",'3-Budget + REVISE'!B73)</f>
        <v>0</v>
      </c>
      <c r="C82" s="969">
        <f>IF('3-Budget + REVISE'!AC73=1,'3-Budget + REVISE'!G73,'6-EXPENSE 3rd Period'!C82)</f>
        <v>0</v>
      </c>
      <c r="D82" s="910"/>
      <c r="E82" s="911"/>
      <c r="F82" s="900">
        <f t="shared" si="30"/>
        <v>0</v>
      </c>
      <c r="G82" s="901"/>
      <c r="H82" s="970"/>
      <c r="I82" s="974">
        <f>F82+'6-EXPENSE 3rd Period'!I82</f>
        <v>0</v>
      </c>
      <c r="J82" s="937"/>
      <c r="K82" s="938"/>
      <c r="L82" s="52" t="str">
        <f t="shared" si="26"/>
        <v/>
      </c>
      <c r="M82" s="75">
        <f t="shared" si="28"/>
        <v>0</v>
      </c>
      <c r="N82" s="43" t="str">
        <f t="shared" si="29"/>
        <v/>
      </c>
      <c r="O82" s="38">
        <f t="shared" ref="O82:O130" si="31">F82</f>
        <v>0</v>
      </c>
      <c r="P82" s="806"/>
      <c r="Q82" s="807"/>
      <c r="R82" s="807"/>
      <c r="S82" s="807"/>
      <c r="T82" s="807"/>
      <c r="U82" s="807"/>
      <c r="V82" s="807"/>
      <c r="W82" s="807"/>
      <c r="X82" s="807"/>
      <c r="Y82" s="807"/>
      <c r="Z82" s="807"/>
      <c r="AA82" s="807"/>
      <c r="AB82" s="807"/>
      <c r="AC82" s="807"/>
      <c r="AD82" s="808"/>
      <c r="AE82" s="750">
        <f t="shared" ref="AE82:AE131" si="32">SUM(P82:AB82)</f>
        <v>0</v>
      </c>
      <c r="AF82" s="749" t="str">
        <f t="shared" ref="AF82:AF131" si="33">IF(AE82=F82,"","!!! CHECK TOTALS")</f>
        <v/>
      </c>
    </row>
    <row r="83" spans="2:32" s="38" customFormat="1" ht="12" customHeight="1" x14ac:dyDescent="0.25">
      <c r="B83" s="53">
        <f>IF(ISBLANK('3-Budget + REVISE'!B74),"",'3-Budget + REVISE'!B74)</f>
        <v>0</v>
      </c>
      <c r="C83" s="969">
        <f>IF('3-Budget + REVISE'!AC74=1,'3-Budget + REVISE'!G74,'6-EXPENSE 3rd Period'!C83)</f>
        <v>0</v>
      </c>
      <c r="D83" s="910"/>
      <c r="E83" s="911"/>
      <c r="F83" s="900">
        <f t="shared" si="30"/>
        <v>0</v>
      </c>
      <c r="G83" s="901"/>
      <c r="H83" s="970"/>
      <c r="I83" s="974">
        <f>F83+'6-EXPENSE 3rd Period'!I83</f>
        <v>0</v>
      </c>
      <c r="J83" s="937"/>
      <c r="K83" s="938"/>
      <c r="L83" s="52" t="str">
        <f t="shared" si="26"/>
        <v/>
      </c>
      <c r="M83" s="75">
        <f t="shared" si="28"/>
        <v>0</v>
      </c>
      <c r="N83" s="43" t="str">
        <f t="shared" si="29"/>
        <v/>
      </c>
      <c r="O83" s="38">
        <f t="shared" si="31"/>
        <v>0</v>
      </c>
      <c r="P83" s="806"/>
      <c r="Q83" s="807"/>
      <c r="R83" s="807"/>
      <c r="S83" s="807"/>
      <c r="T83" s="807"/>
      <c r="U83" s="807"/>
      <c r="V83" s="807"/>
      <c r="W83" s="807"/>
      <c r="X83" s="807"/>
      <c r="Y83" s="807"/>
      <c r="Z83" s="807"/>
      <c r="AA83" s="807"/>
      <c r="AB83" s="807"/>
      <c r="AC83" s="807"/>
      <c r="AD83" s="808"/>
      <c r="AE83" s="750">
        <f t="shared" si="32"/>
        <v>0</v>
      </c>
      <c r="AF83" s="749" t="str">
        <f t="shared" si="33"/>
        <v/>
      </c>
    </row>
    <row r="84" spans="2:32" s="38" customFormat="1" ht="12" customHeight="1" x14ac:dyDescent="0.25">
      <c r="B84" s="48">
        <f>IF(ISBLANK('3-Budget + REVISE'!B75),"",'3-Budget + REVISE'!B75)</f>
        <v>0</v>
      </c>
      <c r="C84" s="969">
        <f>IF('3-Budget + REVISE'!AC75=1,'3-Budget + REVISE'!G75,'6-EXPENSE 3rd Period'!C84)</f>
        <v>0</v>
      </c>
      <c r="D84" s="910"/>
      <c r="E84" s="911"/>
      <c r="F84" s="900">
        <f t="shared" si="30"/>
        <v>0</v>
      </c>
      <c r="G84" s="901"/>
      <c r="H84" s="970"/>
      <c r="I84" s="975">
        <f>F84+'6-EXPENSE 3rd Period'!I84</f>
        <v>0</v>
      </c>
      <c r="J84" s="976"/>
      <c r="K84" s="977"/>
      <c r="L84" s="54" t="str">
        <f t="shared" si="26"/>
        <v/>
      </c>
      <c r="M84" s="76">
        <f t="shared" si="28"/>
        <v>0</v>
      </c>
      <c r="N84" s="43" t="str">
        <f t="shared" si="29"/>
        <v/>
      </c>
      <c r="O84" s="38">
        <f t="shared" si="31"/>
        <v>0</v>
      </c>
      <c r="P84" s="806"/>
      <c r="Q84" s="807"/>
      <c r="R84" s="807"/>
      <c r="S84" s="807"/>
      <c r="T84" s="807"/>
      <c r="U84" s="807"/>
      <c r="V84" s="807"/>
      <c r="W84" s="807"/>
      <c r="X84" s="807"/>
      <c r="Y84" s="807"/>
      <c r="Z84" s="807"/>
      <c r="AA84" s="807"/>
      <c r="AB84" s="807"/>
      <c r="AC84" s="807"/>
      <c r="AD84" s="808"/>
      <c r="AE84" s="750">
        <f t="shared" si="32"/>
        <v>0</v>
      </c>
      <c r="AF84" s="749" t="str">
        <f t="shared" si="33"/>
        <v/>
      </c>
    </row>
    <row r="85" spans="2:32" s="38" customFormat="1" ht="12.9" customHeight="1" x14ac:dyDescent="0.25">
      <c r="B85" s="200" t="str">
        <f>IF(ISBLANK('3-Budget + REVISE'!B76),"",'3-Budget + REVISE'!B76)</f>
        <v>500 - EQUIPMENT</v>
      </c>
      <c r="C85" s="1016">
        <f>SUM(C86:C95)</f>
        <v>0</v>
      </c>
      <c r="D85" s="1016"/>
      <c r="E85" s="1016"/>
      <c r="F85" s="1016">
        <f t="shared" ref="F85" si="34">SUM(F86:F95)</f>
        <v>0</v>
      </c>
      <c r="G85" s="1016"/>
      <c r="H85" s="1016"/>
      <c r="I85" s="1016">
        <f t="shared" ref="I85" si="35">SUM(I86:I95)</f>
        <v>0</v>
      </c>
      <c r="J85" s="1016"/>
      <c r="K85" s="1016"/>
      <c r="L85" s="212" t="str">
        <f t="shared" si="26"/>
        <v/>
      </c>
      <c r="M85" s="211">
        <f t="shared" si="28"/>
        <v>0</v>
      </c>
      <c r="N85" s="42" t="str">
        <f t="shared" si="29"/>
        <v/>
      </c>
      <c r="O85" s="38">
        <f t="shared" si="31"/>
        <v>0</v>
      </c>
      <c r="P85" s="784">
        <f>SUM(P86:P95)</f>
        <v>0</v>
      </c>
      <c r="Q85" s="785">
        <f>SUM(Q86:Q95)</f>
        <v>0</v>
      </c>
      <c r="R85" s="785">
        <f t="shared" ref="R85:AC85" si="36">SUM(R86:R95)</f>
        <v>0</v>
      </c>
      <c r="S85" s="785">
        <f t="shared" si="36"/>
        <v>0</v>
      </c>
      <c r="T85" s="785">
        <f t="shared" si="36"/>
        <v>0</v>
      </c>
      <c r="U85" s="785">
        <f t="shared" si="36"/>
        <v>0</v>
      </c>
      <c r="V85" s="785">
        <f t="shared" si="36"/>
        <v>0</v>
      </c>
      <c r="W85" s="785">
        <f t="shared" si="36"/>
        <v>0</v>
      </c>
      <c r="X85" s="785">
        <f t="shared" si="36"/>
        <v>0</v>
      </c>
      <c r="Y85" s="785">
        <f t="shared" si="36"/>
        <v>0</v>
      </c>
      <c r="Z85" s="785">
        <f t="shared" si="36"/>
        <v>0</v>
      </c>
      <c r="AA85" s="785">
        <f t="shared" si="36"/>
        <v>0</v>
      </c>
      <c r="AB85" s="785">
        <f t="shared" si="36"/>
        <v>0</v>
      </c>
      <c r="AC85" s="785">
        <f t="shared" si="36"/>
        <v>0</v>
      </c>
      <c r="AD85" s="786">
        <f>SUM(AD86:AD95)</f>
        <v>0</v>
      </c>
      <c r="AE85" s="750">
        <f t="shared" si="32"/>
        <v>0</v>
      </c>
      <c r="AF85" s="749" t="str">
        <f t="shared" si="33"/>
        <v/>
      </c>
    </row>
    <row r="86" spans="2:32" s="38" customFormat="1" ht="12" customHeight="1" x14ac:dyDescent="0.25">
      <c r="B86" s="51">
        <f>IF(ISBLANK('3-Budget + REVISE'!B77),"",'3-Budget + REVISE'!B77)</f>
        <v>0</v>
      </c>
      <c r="C86" s="969">
        <f>IF('3-Budget + REVISE'!AC77=1,'3-Budget + REVISE'!G77,'6-EXPENSE 3rd Period'!C86)</f>
        <v>0</v>
      </c>
      <c r="D86" s="910"/>
      <c r="E86" s="911"/>
      <c r="F86" s="900">
        <f>AE86</f>
        <v>0</v>
      </c>
      <c r="G86" s="901"/>
      <c r="H86" s="970"/>
      <c r="I86" s="969">
        <f>F86+'6-EXPENSE 3rd Period'!I86</f>
        <v>0</v>
      </c>
      <c r="J86" s="910"/>
      <c r="K86" s="911"/>
      <c r="L86" s="46" t="str">
        <f t="shared" ref="L86:L95" si="37">IF(C86&gt;0,I86/C86,"")</f>
        <v/>
      </c>
      <c r="M86" s="74">
        <f t="shared" ref="M86:M96" si="38">C86-I86</f>
        <v>0</v>
      </c>
      <c r="N86" s="43" t="str">
        <f t="shared" ref="N86:N96" si="39">IF(M86&lt;0, "!", "")</f>
        <v/>
      </c>
      <c r="O86" s="38">
        <f t="shared" si="31"/>
        <v>0</v>
      </c>
      <c r="P86" s="806"/>
      <c r="Q86" s="807"/>
      <c r="R86" s="807"/>
      <c r="S86" s="807"/>
      <c r="T86" s="807"/>
      <c r="U86" s="807"/>
      <c r="V86" s="807"/>
      <c r="W86" s="807"/>
      <c r="X86" s="807"/>
      <c r="Y86" s="807"/>
      <c r="Z86" s="807"/>
      <c r="AA86" s="807"/>
      <c r="AB86" s="807"/>
      <c r="AC86" s="807"/>
      <c r="AD86" s="808"/>
      <c r="AE86" s="750">
        <f t="shared" si="32"/>
        <v>0</v>
      </c>
      <c r="AF86" s="749" t="str">
        <f t="shared" si="33"/>
        <v/>
      </c>
    </row>
    <row r="87" spans="2:32" s="38" customFormat="1" ht="12" customHeight="1" x14ac:dyDescent="0.25">
      <c r="B87" s="53">
        <f>IF(ISBLANK('3-Budget + REVISE'!B78),"",'3-Budget + REVISE'!B78)</f>
        <v>0</v>
      </c>
      <c r="C87" s="969">
        <f>IF('3-Budget + REVISE'!AC78=1,'3-Budget + REVISE'!G78,'6-EXPENSE 3rd Period'!C87)</f>
        <v>0</v>
      </c>
      <c r="D87" s="910"/>
      <c r="E87" s="911"/>
      <c r="F87" s="900">
        <f t="shared" ref="F87:F95" si="40">AE87</f>
        <v>0</v>
      </c>
      <c r="G87" s="901"/>
      <c r="H87" s="970"/>
      <c r="I87" s="974">
        <f>F87+'6-EXPENSE 3rd Period'!I87</f>
        <v>0</v>
      </c>
      <c r="J87" s="937"/>
      <c r="K87" s="938"/>
      <c r="L87" s="52" t="str">
        <f t="shared" si="37"/>
        <v/>
      </c>
      <c r="M87" s="75">
        <f t="shared" si="38"/>
        <v>0</v>
      </c>
      <c r="N87" s="43" t="str">
        <f t="shared" si="39"/>
        <v/>
      </c>
      <c r="O87" s="38">
        <f t="shared" si="31"/>
        <v>0</v>
      </c>
      <c r="P87" s="806"/>
      <c r="Q87" s="807"/>
      <c r="R87" s="807"/>
      <c r="S87" s="807"/>
      <c r="T87" s="807"/>
      <c r="U87" s="807"/>
      <c r="V87" s="807"/>
      <c r="W87" s="807"/>
      <c r="X87" s="807"/>
      <c r="Y87" s="807"/>
      <c r="Z87" s="807"/>
      <c r="AA87" s="807"/>
      <c r="AB87" s="807"/>
      <c r="AC87" s="807"/>
      <c r="AD87" s="808"/>
      <c r="AE87" s="750">
        <f t="shared" si="32"/>
        <v>0</v>
      </c>
      <c r="AF87" s="749" t="str">
        <f t="shared" si="33"/>
        <v/>
      </c>
    </row>
    <row r="88" spans="2:32" s="38" customFormat="1" ht="12" customHeight="1" x14ac:dyDescent="0.25">
      <c r="B88" s="53">
        <f>IF(ISBLANK('3-Budget + REVISE'!B79),"",'3-Budget + REVISE'!B79)</f>
        <v>0</v>
      </c>
      <c r="C88" s="969">
        <f>IF('3-Budget + REVISE'!AC79=1,'3-Budget + REVISE'!G79,'6-EXPENSE 3rd Period'!C88)</f>
        <v>0</v>
      </c>
      <c r="D88" s="910"/>
      <c r="E88" s="911"/>
      <c r="F88" s="900">
        <f t="shared" si="40"/>
        <v>0</v>
      </c>
      <c r="G88" s="901"/>
      <c r="H88" s="970"/>
      <c r="I88" s="974">
        <f>F88+'6-EXPENSE 3rd Period'!I88</f>
        <v>0</v>
      </c>
      <c r="J88" s="937"/>
      <c r="K88" s="938"/>
      <c r="L88" s="52" t="str">
        <f t="shared" si="37"/>
        <v/>
      </c>
      <c r="M88" s="75">
        <f t="shared" si="38"/>
        <v>0</v>
      </c>
      <c r="N88" s="43" t="str">
        <f t="shared" si="39"/>
        <v/>
      </c>
      <c r="O88" s="38">
        <f t="shared" si="31"/>
        <v>0</v>
      </c>
      <c r="P88" s="806"/>
      <c r="Q88" s="807"/>
      <c r="R88" s="807"/>
      <c r="S88" s="807"/>
      <c r="T88" s="807"/>
      <c r="U88" s="807"/>
      <c r="V88" s="807"/>
      <c r="W88" s="807"/>
      <c r="X88" s="807"/>
      <c r="Y88" s="807"/>
      <c r="Z88" s="807"/>
      <c r="AA88" s="807"/>
      <c r="AB88" s="807"/>
      <c r="AC88" s="807"/>
      <c r="AD88" s="808"/>
      <c r="AE88" s="750">
        <f t="shared" si="32"/>
        <v>0</v>
      </c>
      <c r="AF88" s="749" t="str">
        <f t="shared" si="33"/>
        <v/>
      </c>
    </row>
    <row r="89" spans="2:32" s="38" customFormat="1" ht="12" customHeight="1" x14ac:dyDescent="0.25">
      <c r="B89" s="53">
        <f>IF(ISBLANK('3-Budget + REVISE'!B80),"",'3-Budget + REVISE'!B80)</f>
        <v>0</v>
      </c>
      <c r="C89" s="969">
        <f>IF('3-Budget + REVISE'!AC80=1,'3-Budget + REVISE'!G80,'6-EXPENSE 3rd Period'!C89)</f>
        <v>0</v>
      </c>
      <c r="D89" s="910"/>
      <c r="E89" s="911"/>
      <c r="F89" s="900">
        <f t="shared" si="40"/>
        <v>0</v>
      </c>
      <c r="G89" s="901"/>
      <c r="H89" s="970"/>
      <c r="I89" s="974">
        <f>F89+'6-EXPENSE 3rd Period'!I89</f>
        <v>0</v>
      </c>
      <c r="J89" s="937"/>
      <c r="K89" s="938"/>
      <c r="L89" s="52" t="str">
        <f t="shared" si="37"/>
        <v/>
      </c>
      <c r="M89" s="75">
        <f t="shared" si="38"/>
        <v>0</v>
      </c>
      <c r="N89" s="43" t="str">
        <f t="shared" si="39"/>
        <v/>
      </c>
      <c r="O89" s="38">
        <f t="shared" si="31"/>
        <v>0</v>
      </c>
      <c r="P89" s="806"/>
      <c r="Q89" s="807"/>
      <c r="R89" s="807"/>
      <c r="S89" s="807"/>
      <c r="T89" s="807"/>
      <c r="U89" s="807"/>
      <c r="V89" s="807"/>
      <c r="W89" s="807"/>
      <c r="X89" s="807"/>
      <c r="Y89" s="807"/>
      <c r="Z89" s="807"/>
      <c r="AA89" s="807"/>
      <c r="AB89" s="807"/>
      <c r="AC89" s="807"/>
      <c r="AD89" s="808"/>
      <c r="AE89" s="750">
        <f t="shared" si="32"/>
        <v>0</v>
      </c>
      <c r="AF89" s="749" t="str">
        <f t="shared" si="33"/>
        <v/>
      </c>
    </row>
    <row r="90" spans="2:32" s="38" customFormat="1" ht="12" customHeight="1" x14ac:dyDescent="0.25">
      <c r="B90" s="53">
        <f>IF(ISBLANK('3-Budget + REVISE'!B81),"",'3-Budget + REVISE'!B81)</f>
        <v>0</v>
      </c>
      <c r="C90" s="969">
        <f>IF('3-Budget + REVISE'!AC81=1,'3-Budget + REVISE'!G81,'6-EXPENSE 3rd Period'!C90)</f>
        <v>0</v>
      </c>
      <c r="D90" s="910"/>
      <c r="E90" s="911"/>
      <c r="F90" s="900">
        <f t="shared" si="40"/>
        <v>0</v>
      </c>
      <c r="G90" s="901"/>
      <c r="H90" s="970"/>
      <c r="I90" s="974">
        <f>F90+'6-EXPENSE 3rd Period'!I90</f>
        <v>0</v>
      </c>
      <c r="J90" s="937"/>
      <c r="K90" s="938"/>
      <c r="L90" s="52" t="str">
        <f t="shared" si="37"/>
        <v/>
      </c>
      <c r="M90" s="75">
        <f t="shared" si="38"/>
        <v>0</v>
      </c>
      <c r="N90" s="43" t="str">
        <f t="shared" si="39"/>
        <v/>
      </c>
      <c r="O90" s="38">
        <f t="shared" si="31"/>
        <v>0</v>
      </c>
      <c r="P90" s="806"/>
      <c r="Q90" s="807"/>
      <c r="R90" s="807"/>
      <c r="S90" s="807"/>
      <c r="T90" s="807"/>
      <c r="U90" s="807"/>
      <c r="V90" s="807"/>
      <c r="W90" s="807"/>
      <c r="X90" s="807"/>
      <c r="Y90" s="807"/>
      <c r="Z90" s="807"/>
      <c r="AA90" s="807"/>
      <c r="AB90" s="807"/>
      <c r="AC90" s="807"/>
      <c r="AD90" s="808"/>
      <c r="AE90" s="750">
        <f t="shared" si="32"/>
        <v>0</v>
      </c>
      <c r="AF90" s="749" t="str">
        <f t="shared" si="33"/>
        <v/>
      </c>
    </row>
    <row r="91" spans="2:32" s="38" customFormat="1" ht="12" customHeight="1" x14ac:dyDescent="0.25">
      <c r="B91" s="53">
        <f>IF(ISBLANK('3-Budget + REVISE'!B82),"",'3-Budget + REVISE'!B82)</f>
        <v>0</v>
      </c>
      <c r="C91" s="969">
        <f>IF('3-Budget + REVISE'!AC82=1,'3-Budget + REVISE'!G82,'6-EXPENSE 3rd Period'!C91)</f>
        <v>0</v>
      </c>
      <c r="D91" s="910"/>
      <c r="E91" s="911"/>
      <c r="F91" s="900">
        <f t="shared" si="40"/>
        <v>0</v>
      </c>
      <c r="G91" s="901"/>
      <c r="H91" s="970"/>
      <c r="I91" s="974">
        <f>F91+'6-EXPENSE 3rd Period'!I91</f>
        <v>0</v>
      </c>
      <c r="J91" s="937"/>
      <c r="K91" s="938"/>
      <c r="L91" s="52" t="str">
        <f t="shared" si="37"/>
        <v/>
      </c>
      <c r="M91" s="75">
        <f t="shared" si="38"/>
        <v>0</v>
      </c>
      <c r="N91" s="43" t="str">
        <f t="shared" si="39"/>
        <v/>
      </c>
      <c r="O91" s="38">
        <f t="shared" si="31"/>
        <v>0</v>
      </c>
      <c r="P91" s="806"/>
      <c r="Q91" s="807"/>
      <c r="R91" s="807"/>
      <c r="S91" s="807"/>
      <c r="T91" s="807"/>
      <c r="U91" s="807"/>
      <c r="V91" s="807"/>
      <c r="W91" s="807"/>
      <c r="X91" s="807"/>
      <c r="Y91" s="807"/>
      <c r="Z91" s="807"/>
      <c r="AA91" s="807"/>
      <c r="AB91" s="807"/>
      <c r="AC91" s="807"/>
      <c r="AD91" s="808"/>
      <c r="AE91" s="750">
        <f t="shared" si="32"/>
        <v>0</v>
      </c>
      <c r="AF91" s="749" t="str">
        <f t="shared" si="33"/>
        <v/>
      </c>
    </row>
    <row r="92" spans="2:32" s="38" customFormat="1" ht="12" customHeight="1" x14ac:dyDescent="0.25">
      <c r="B92" s="53">
        <f>IF(ISBLANK('3-Budget + REVISE'!B83),"",'3-Budget + REVISE'!B83)</f>
        <v>0</v>
      </c>
      <c r="C92" s="969">
        <f>IF('3-Budget + REVISE'!AC83=1,'3-Budget + REVISE'!G83,'6-EXPENSE 3rd Period'!C92)</f>
        <v>0</v>
      </c>
      <c r="D92" s="910"/>
      <c r="E92" s="911"/>
      <c r="F92" s="900">
        <f t="shared" si="40"/>
        <v>0</v>
      </c>
      <c r="G92" s="901"/>
      <c r="H92" s="970"/>
      <c r="I92" s="974">
        <f>F92+'6-EXPENSE 3rd Period'!I92</f>
        <v>0</v>
      </c>
      <c r="J92" s="937"/>
      <c r="K92" s="938"/>
      <c r="L92" s="52" t="str">
        <f t="shared" si="37"/>
        <v/>
      </c>
      <c r="M92" s="75">
        <f t="shared" si="38"/>
        <v>0</v>
      </c>
      <c r="N92" s="43" t="str">
        <f t="shared" si="39"/>
        <v/>
      </c>
      <c r="O92" s="38">
        <f t="shared" si="31"/>
        <v>0</v>
      </c>
      <c r="P92" s="806"/>
      <c r="Q92" s="807"/>
      <c r="R92" s="807"/>
      <c r="S92" s="807"/>
      <c r="T92" s="807"/>
      <c r="U92" s="807"/>
      <c r="V92" s="807"/>
      <c r="W92" s="807"/>
      <c r="X92" s="807"/>
      <c r="Y92" s="807"/>
      <c r="Z92" s="807"/>
      <c r="AA92" s="807"/>
      <c r="AB92" s="807"/>
      <c r="AC92" s="807"/>
      <c r="AD92" s="808"/>
      <c r="AE92" s="750">
        <f t="shared" si="32"/>
        <v>0</v>
      </c>
      <c r="AF92" s="749" t="str">
        <f t="shared" si="33"/>
        <v/>
      </c>
    </row>
    <row r="93" spans="2:32" s="38" customFormat="1" ht="12" customHeight="1" x14ac:dyDescent="0.25">
      <c r="B93" s="53">
        <f>IF(ISBLANK('3-Budget + REVISE'!B84),"",'3-Budget + REVISE'!B84)</f>
        <v>0</v>
      </c>
      <c r="C93" s="969">
        <f>IF('3-Budget + REVISE'!AC84=1,'3-Budget + REVISE'!G84,'6-EXPENSE 3rd Period'!C93)</f>
        <v>0</v>
      </c>
      <c r="D93" s="910"/>
      <c r="E93" s="911"/>
      <c r="F93" s="900">
        <f t="shared" si="40"/>
        <v>0</v>
      </c>
      <c r="G93" s="901"/>
      <c r="H93" s="970"/>
      <c r="I93" s="974">
        <f>F93+'6-EXPENSE 3rd Period'!I93</f>
        <v>0</v>
      </c>
      <c r="J93" s="937"/>
      <c r="K93" s="938"/>
      <c r="L93" s="52" t="str">
        <f t="shared" si="37"/>
        <v/>
      </c>
      <c r="M93" s="75">
        <f t="shared" si="38"/>
        <v>0</v>
      </c>
      <c r="N93" s="43" t="str">
        <f t="shared" si="39"/>
        <v/>
      </c>
      <c r="O93" s="38">
        <f t="shared" si="31"/>
        <v>0</v>
      </c>
      <c r="P93" s="806"/>
      <c r="Q93" s="807"/>
      <c r="R93" s="807"/>
      <c r="S93" s="807"/>
      <c r="T93" s="807"/>
      <c r="U93" s="807"/>
      <c r="V93" s="807"/>
      <c r="W93" s="807"/>
      <c r="X93" s="807"/>
      <c r="Y93" s="807"/>
      <c r="Z93" s="807"/>
      <c r="AA93" s="807"/>
      <c r="AB93" s="807"/>
      <c r="AC93" s="807"/>
      <c r="AD93" s="808"/>
      <c r="AE93" s="750">
        <f t="shared" si="32"/>
        <v>0</v>
      </c>
      <c r="AF93" s="749" t="str">
        <f t="shared" si="33"/>
        <v/>
      </c>
    </row>
    <row r="94" spans="2:32" s="38" customFormat="1" ht="12" customHeight="1" x14ac:dyDescent="0.25">
      <c r="B94" s="53">
        <f>IF(ISBLANK('3-Budget + REVISE'!B85),"",'3-Budget + REVISE'!B85)</f>
        <v>0</v>
      </c>
      <c r="C94" s="969">
        <f>IF('3-Budget + REVISE'!AC85=1,'3-Budget + REVISE'!G85,'6-EXPENSE 3rd Period'!C94)</f>
        <v>0</v>
      </c>
      <c r="D94" s="910"/>
      <c r="E94" s="911"/>
      <c r="F94" s="900">
        <f t="shared" si="40"/>
        <v>0</v>
      </c>
      <c r="G94" s="901"/>
      <c r="H94" s="970"/>
      <c r="I94" s="974">
        <f>F94+'6-EXPENSE 3rd Period'!I94</f>
        <v>0</v>
      </c>
      <c r="J94" s="937"/>
      <c r="K94" s="938"/>
      <c r="L94" s="52" t="str">
        <f t="shared" si="37"/>
        <v/>
      </c>
      <c r="M94" s="75">
        <f t="shared" si="38"/>
        <v>0</v>
      </c>
      <c r="N94" s="43" t="str">
        <f t="shared" si="39"/>
        <v/>
      </c>
      <c r="O94" s="38">
        <f t="shared" si="31"/>
        <v>0</v>
      </c>
      <c r="P94" s="806"/>
      <c r="Q94" s="807"/>
      <c r="R94" s="807"/>
      <c r="S94" s="807"/>
      <c r="T94" s="807"/>
      <c r="U94" s="807"/>
      <c r="V94" s="807"/>
      <c r="W94" s="807"/>
      <c r="X94" s="807"/>
      <c r="Y94" s="807"/>
      <c r="Z94" s="807"/>
      <c r="AA94" s="807"/>
      <c r="AB94" s="807"/>
      <c r="AC94" s="807"/>
      <c r="AD94" s="808"/>
      <c r="AE94" s="750">
        <f t="shared" si="32"/>
        <v>0</v>
      </c>
      <c r="AF94" s="749" t="str">
        <f t="shared" si="33"/>
        <v/>
      </c>
    </row>
    <row r="95" spans="2:32" s="38" customFormat="1" ht="12" customHeight="1" x14ac:dyDescent="0.25">
      <c r="B95" s="48">
        <f>IF(ISBLANK('3-Budget + REVISE'!B86),"",'3-Budget + REVISE'!B86)</f>
        <v>0</v>
      </c>
      <c r="C95" s="969">
        <f>IF('3-Budget + REVISE'!AC86=1,'3-Budget + REVISE'!G86,'6-EXPENSE 3rd Period'!C95)</f>
        <v>0</v>
      </c>
      <c r="D95" s="910"/>
      <c r="E95" s="911"/>
      <c r="F95" s="900">
        <f t="shared" si="40"/>
        <v>0</v>
      </c>
      <c r="G95" s="901"/>
      <c r="H95" s="970"/>
      <c r="I95" s="975">
        <f>F95+'6-EXPENSE 3rd Period'!I95</f>
        <v>0</v>
      </c>
      <c r="J95" s="976"/>
      <c r="K95" s="977"/>
      <c r="L95" s="54" t="str">
        <f t="shared" si="37"/>
        <v/>
      </c>
      <c r="M95" s="76">
        <f t="shared" si="38"/>
        <v>0</v>
      </c>
      <c r="N95" s="43" t="str">
        <f t="shared" si="39"/>
        <v/>
      </c>
      <c r="O95" s="38">
        <f t="shared" si="31"/>
        <v>0</v>
      </c>
      <c r="P95" s="806"/>
      <c r="Q95" s="807"/>
      <c r="R95" s="807"/>
      <c r="S95" s="807"/>
      <c r="T95" s="807"/>
      <c r="U95" s="807"/>
      <c r="V95" s="807"/>
      <c r="W95" s="807"/>
      <c r="X95" s="807"/>
      <c r="Y95" s="807"/>
      <c r="Z95" s="807"/>
      <c r="AA95" s="807"/>
      <c r="AB95" s="807"/>
      <c r="AC95" s="807"/>
      <c r="AD95" s="808"/>
      <c r="AE95" s="750">
        <f t="shared" si="32"/>
        <v>0</v>
      </c>
      <c r="AF95" s="749" t="str">
        <f t="shared" si="33"/>
        <v/>
      </c>
    </row>
    <row r="96" spans="2:32" s="38" customFormat="1" ht="12.9" customHeight="1" x14ac:dyDescent="0.25">
      <c r="B96" s="200" t="str">
        <f>IF(ISBLANK('3-Budget + REVISE'!B87),"",'3-Budget + REVISE'!B87)</f>
        <v>600 - CONTRACTUAL</v>
      </c>
      <c r="C96" s="1016">
        <f>SUM(C97:C106)</f>
        <v>0</v>
      </c>
      <c r="D96" s="1016"/>
      <c r="E96" s="1016"/>
      <c r="F96" s="1016">
        <f t="shared" ref="F96" si="41">SUM(F97:F106)</f>
        <v>0</v>
      </c>
      <c r="G96" s="1016"/>
      <c r="H96" s="1016"/>
      <c r="I96" s="1016">
        <f t="shared" ref="I96" si="42">SUM(I97:I106)</f>
        <v>0</v>
      </c>
      <c r="J96" s="1016"/>
      <c r="K96" s="1016"/>
      <c r="L96" s="208" t="str">
        <f t="shared" ref="L96:L106" si="43">IF(C96&gt;0,I96/C96,"")</f>
        <v/>
      </c>
      <c r="M96" s="211">
        <f t="shared" si="38"/>
        <v>0</v>
      </c>
      <c r="N96" s="42" t="str">
        <f t="shared" si="39"/>
        <v/>
      </c>
      <c r="O96" s="38">
        <f t="shared" si="31"/>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2"/>
        <v>0</v>
      </c>
      <c r="AF96" s="749" t="str">
        <f t="shared" si="33"/>
        <v/>
      </c>
    </row>
    <row r="97" spans="2:32" s="38" customFormat="1" ht="12" customHeight="1" x14ac:dyDescent="0.25">
      <c r="B97" s="51">
        <f>IF(ISBLANK('3-Budget + REVISE'!B88),"",'3-Budget + REVISE'!B88)</f>
        <v>0</v>
      </c>
      <c r="C97" s="969">
        <f>IF('3-Budget + REVISE'!AC88=1,'3-Budget + REVISE'!G88,'6-EXPENSE 3rd Period'!C97)</f>
        <v>0</v>
      </c>
      <c r="D97" s="910"/>
      <c r="E97" s="911"/>
      <c r="F97" s="900">
        <f>AE97</f>
        <v>0</v>
      </c>
      <c r="G97" s="901"/>
      <c r="H97" s="970"/>
      <c r="I97" s="969">
        <f>F97+'6-EXPENSE 3rd Period'!I97</f>
        <v>0</v>
      </c>
      <c r="J97" s="910"/>
      <c r="K97" s="911"/>
      <c r="L97" s="46" t="str">
        <f t="shared" si="43"/>
        <v/>
      </c>
      <c r="M97" s="74">
        <f t="shared" ref="M97:M107" si="45">C97-I97</f>
        <v>0</v>
      </c>
      <c r="N97" s="43" t="str">
        <f t="shared" ref="N97:N107" si="46">IF(M97&lt;0, "!", "")</f>
        <v/>
      </c>
      <c r="O97" s="38">
        <f t="shared" si="31"/>
        <v>0</v>
      </c>
      <c r="P97" s="806"/>
      <c r="Q97" s="807"/>
      <c r="R97" s="807"/>
      <c r="S97" s="807"/>
      <c r="T97" s="807"/>
      <c r="U97" s="807"/>
      <c r="V97" s="807"/>
      <c r="W97" s="807"/>
      <c r="X97" s="807"/>
      <c r="Y97" s="807"/>
      <c r="Z97" s="807"/>
      <c r="AA97" s="807"/>
      <c r="AB97" s="807"/>
      <c r="AC97" s="807"/>
      <c r="AD97" s="808"/>
      <c r="AE97" s="750">
        <f t="shared" si="32"/>
        <v>0</v>
      </c>
      <c r="AF97" s="749" t="str">
        <f t="shared" si="33"/>
        <v/>
      </c>
    </row>
    <row r="98" spans="2:32" s="38" customFormat="1" ht="12" customHeight="1" x14ac:dyDescent="0.25">
      <c r="B98" s="53">
        <f>IF(ISBLANK('3-Budget + REVISE'!B89),"",'3-Budget + REVISE'!B89)</f>
        <v>0</v>
      </c>
      <c r="C98" s="969">
        <f>IF('3-Budget + REVISE'!AC89=1,'3-Budget + REVISE'!G89,'6-EXPENSE 3rd Period'!C98)</f>
        <v>0</v>
      </c>
      <c r="D98" s="910"/>
      <c r="E98" s="911"/>
      <c r="F98" s="900">
        <f t="shared" ref="F98:F106" si="47">AE98</f>
        <v>0</v>
      </c>
      <c r="G98" s="901"/>
      <c r="H98" s="970"/>
      <c r="I98" s="974">
        <f>F98+'6-EXPENSE 3rd Period'!I98</f>
        <v>0</v>
      </c>
      <c r="J98" s="937"/>
      <c r="K98" s="938"/>
      <c r="L98" s="52" t="str">
        <f t="shared" si="43"/>
        <v/>
      </c>
      <c r="M98" s="75">
        <f t="shared" si="45"/>
        <v>0</v>
      </c>
      <c r="N98" s="43" t="str">
        <f t="shared" si="46"/>
        <v/>
      </c>
      <c r="O98" s="38">
        <f t="shared" si="31"/>
        <v>0</v>
      </c>
      <c r="P98" s="806"/>
      <c r="Q98" s="807"/>
      <c r="R98" s="807"/>
      <c r="S98" s="807"/>
      <c r="T98" s="807"/>
      <c r="U98" s="807"/>
      <c r="V98" s="807"/>
      <c r="W98" s="807"/>
      <c r="X98" s="807"/>
      <c r="Y98" s="807"/>
      <c r="Z98" s="807"/>
      <c r="AA98" s="807"/>
      <c r="AB98" s="807"/>
      <c r="AC98" s="807"/>
      <c r="AD98" s="808"/>
      <c r="AE98" s="750">
        <f t="shared" si="32"/>
        <v>0</v>
      </c>
      <c r="AF98" s="749" t="str">
        <f t="shared" si="33"/>
        <v/>
      </c>
    </row>
    <row r="99" spans="2:32" s="38" customFormat="1" ht="12" customHeight="1" x14ac:dyDescent="0.25">
      <c r="B99" s="53">
        <f>IF(ISBLANK('3-Budget + REVISE'!B90),"",'3-Budget + REVISE'!B90)</f>
        <v>0</v>
      </c>
      <c r="C99" s="969">
        <f>IF('3-Budget + REVISE'!AC90=1,'3-Budget + REVISE'!G90,'6-EXPENSE 3rd Period'!C99)</f>
        <v>0</v>
      </c>
      <c r="D99" s="910"/>
      <c r="E99" s="911"/>
      <c r="F99" s="900">
        <f t="shared" si="47"/>
        <v>0</v>
      </c>
      <c r="G99" s="901"/>
      <c r="H99" s="970"/>
      <c r="I99" s="974">
        <f>F99+'6-EXPENSE 3rd Period'!I99</f>
        <v>0</v>
      </c>
      <c r="J99" s="937"/>
      <c r="K99" s="938"/>
      <c r="L99" s="52" t="str">
        <f t="shared" si="43"/>
        <v/>
      </c>
      <c r="M99" s="75">
        <f t="shared" si="45"/>
        <v>0</v>
      </c>
      <c r="N99" s="43" t="str">
        <f t="shared" si="46"/>
        <v/>
      </c>
      <c r="O99" s="38">
        <f t="shared" si="31"/>
        <v>0</v>
      </c>
      <c r="P99" s="806"/>
      <c r="Q99" s="807"/>
      <c r="R99" s="807"/>
      <c r="S99" s="807"/>
      <c r="T99" s="807"/>
      <c r="U99" s="807"/>
      <c r="V99" s="807"/>
      <c r="W99" s="807"/>
      <c r="X99" s="807"/>
      <c r="Y99" s="807"/>
      <c r="Z99" s="807"/>
      <c r="AA99" s="807"/>
      <c r="AB99" s="807"/>
      <c r="AC99" s="807"/>
      <c r="AD99" s="808"/>
      <c r="AE99" s="750">
        <f t="shared" si="32"/>
        <v>0</v>
      </c>
      <c r="AF99" s="749" t="str">
        <f t="shared" si="33"/>
        <v/>
      </c>
    </row>
    <row r="100" spans="2:32" s="38" customFormat="1" ht="12" customHeight="1" x14ac:dyDescent="0.25">
      <c r="B100" s="53">
        <f>IF(ISBLANK('3-Budget + REVISE'!B91),"",'3-Budget + REVISE'!B91)</f>
        <v>0</v>
      </c>
      <c r="C100" s="969">
        <f>IF('3-Budget + REVISE'!AC91=1,'3-Budget + REVISE'!G91,'6-EXPENSE 3rd Period'!C100)</f>
        <v>0</v>
      </c>
      <c r="D100" s="910"/>
      <c r="E100" s="911"/>
      <c r="F100" s="900">
        <f t="shared" si="47"/>
        <v>0</v>
      </c>
      <c r="G100" s="901"/>
      <c r="H100" s="970"/>
      <c r="I100" s="974">
        <f>F100+'6-EXPENSE 3rd Period'!I100</f>
        <v>0</v>
      </c>
      <c r="J100" s="937"/>
      <c r="K100" s="938"/>
      <c r="L100" s="52" t="str">
        <f t="shared" si="43"/>
        <v/>
      </c>
      <c r="M100" s="75">
        <f t="shared" si="45"/>
        <v>0</v>
      </c>
      <c r="N100" s="43" t="str">
        <f t="shared" si="46"/>
        <v/>
      </c>
      <c r="O100" s="38">
        <f t="shared" si="31"/>
        <v>0</v>
      </c>
      <c r="P100" s="806"/>
      <c r="Q100" s="807"/>
      <c r="R100" s="807"/>
      <c r="S100" s="807"/>
      <c r="T100" s="807"/>
      <c r="U100" s="807"/>
      <c r="V100" s="807"/>
      <c r="W100" s="807"/>
      <c r="X100" s="807"/>
      <c r="Y100" s="807"/>
      <c r="Z100" s="807"/>
      <c r="AA100" s="807"/>
      <c r="AB100" s="807"/>
      <c r="AC100" s="807"/>
      <c r="AD100" s="808"/>
      <c r="AE100" s="750">
        <f t="shared" si="32"/>
        <v>0</v>
      </c>
      <c r="AF100" s="749" t="str">
        <f t="shared" si="33"/>
        <v/>
      </c>
    </row>
    <row r="101" spans="2:32" s="38" customFormat="1" ht="12" customHeight="1" x14ac:dyDescent="0.25">
      <c r="B101" s="53">
        <f>IF(ISBLANK('3-Budget + REVISE'!B92),"",'3-Budget + REVISE'!B92)</f>
        <v>0</v>
      </c>
      <c r="C101" s="969">
        <f>IF('3-Budget + REVISE'!AC92=1,'3-Budget + REVISE'!G92,'6-EXPENSE 3rd Period'!C101)</f>
        <v>0</v>
      </c>
      <c r="D101" s="910"/>
      <c r="E101" s="911"/>
      <c r="F101" s="900">
        <f t="shared" si="47"/>
        <v>0</v>
      </c>
      <c r="G101" s="901"/>
      <c r="H101" s="970"/>
      <c r="I101" s="974">
        <f>F101+'6-EXPENSE 3rd Period'!I101</f>
        <v>0</v>
      </c>
      <c r="J101" s="937"/>
      <c r="K101" s="938"/>
      <c r="L101" s="52" t="str">
        <f t="shared" si="43"/>
        <v/>
      </c>
      <c r="M101" s="75">
        <f t="shared" si="45"/>
        <v>0</v>
      </c>
      <c r="N101" s="43" t="str">
        <f t="shared" si="46"/>
        <v/>
      </c>
      <c r="O101" s="38">
        <f t="shared" si="31"/>
        <v>0</v>
      </c>
      <c r="P101" s="806"/>
      <c r="Q101" s="807"/>
      <c r="R101" s="807"/>
      <c r="S101" s="807"/>
      <c r="T101" s="807"/>
      <c r="U101" s="807"/>
      <c r="V101" s="807"/>
      <c r="W101" s="807"/>
      <c r="X101" s="807"/>
      <c r="Y101" s="807"/>
      <c r="Z101" s="807"/>
      <c r="AA101" s="807"/>
      <c r="AB101" s="807"/>
      <c r="AC101" s="807"/>
      <c r="AD101" s="808"/>
      <c r="AE101" s="750">
        <f t="shared" si="32"/>
        <v>0</v>
      </c>
      <c r="AF101" s="749" t="str">
        <f t="shared" si="33"/>
        <v/>
      </c>
    </row>
    <row r="102" spans="2:32" s="38" customFormat="1" ht="12" customHeight="1" x14ac:dyDescent="0.25">
      <c r="B102" s="53">
        <f>IF(ISBLANK('3-Budget + REVISE'!B93),"",'3-Budget + REVISE'!B93)</f>
        <v>0</v>
      </c>
      <c r="C102" s="969">
        <f>IF('3-Budget + REVISE'!AC93=1,'3-Budget + REVISE'!G93,'6-EXPENSE 3rd Period'!C102)</f>
        <v>0</v>
      </c>
      <c r="D102" s="910"/>
      <c r="E102" s="911"/>
      <c r="F102" s="900">
        <f t="shared" si="47"/>
        <v>0</v>
      </c>
      <c r="G102" s="901"/>
      <c r="H102" s="970"/>
      <c r="I102" s="974">
        <f>F102+'6-EXPENSE 3rd Period'!I102</f>
        <v>0</v>
      </c>
      <c r="J102" s="937"/>
      <c r="K102" s="938"/>
      <c r="L102" s="52" t="str">
        <f t="shared" si="43"/>
        <v/>
      </c>
      <c r="M102" s="75">
        <f t="shared" si="45"/>
        <v>0</v>
      </c>
      <c r="N102" s="43" t="str">
        <f t="shared" si="46"/>
        <v/>
      </c>
      <c r="O102" s="38">
        <f t="shared" si="31"/>
        <v>0</v>
      </c>
      <c r="P102" s="806"/>
      <c r="Q102" s="807"/>
      <c r="R102" s="807"/>
      <c r="S102" s="807"/>
      <c r="T102" s="807"/>
      <c r="U102" s="807"/>
      <c r="V102" s="807"/>
      <c r="W102" s="807"/>
      <c r="X102" s="807"/>
      <c r="Y102" s="807"/>
      <c r="Z102" s="807"/>
      <c r="AA102" s="807"/>
      <c r="AB102" s="807"/>
      <c r="AC102" s="807"/>
      <c r="AD102" s="808"/>
      <c r="AE102" s="750">
        <f t="shared" si="32"/>
        <v>0</v>
      </c>
      <c r="AF102" s="749" t="str">
        <f t="shared" si="33"/>
        <v/>
      </c>
    </row>
    <row r="103" spans="2:32" s="38" customFormat="1" ht="12" customHeight="1" x14ac:dyDescent="0.25">
      <c r="B103" s="53">
        <f>IF(ISBLANK('3-Budget + REVISE'!B94),"",'3-Budget + REVISE'!B94)</f>
        <v>0</v>
      </c>
      <c r="C103" s="969">
        <f>IF('3-Budget + REVISE'!AC94=1,'3-Budget + REVISE'!G94,'6-EXPENSE 3rd Period'!C103)</f>
        <v>0</v>
      </c>
      <c r="D103" s="910"/>
      <c r="E103" s="911"/>
      <c r="F103" s="900">
        <f t="shared" si="47"/>
        <v>0</v>
      </c>
      <c r="G103" s="901"/>
      <c r="H103" s="970"/>
      <c r="I103" s="974">
        <f>F103+'6-EXPENSE 3rd Period'!I103</f>
        <v>0</v>
      </c>
      <c r="J103" s="937"/>
      <c r="K103" s="938"/>
      <c r="L103" s="52" t="str">
        <f t="shared" si="43"/>
        <v/>
      </c>
      <c r="M103" s="75">
        <f t="shared" si="45"/>
        <v>0</v>
      </c>
      <c r="N103" s="43" t="str">
        <f t="shared" si="46"/>
        <v/>
      </c>
      <c r="O103" s="38">
        <f t="shared" si="31"/>
        <v>0</v>
      </c>
      <c r="P103" s="806"/>
      <c r="Q103" s="807"/>
      <c r="R103" s="807"/>
      <c r="S103" s="807"/>
      <c r="T103" s="807"/>
      <c r="U103" s="807"/>
      <c r="V103" s="807"/>
      <c r="W103" s="807"/>
      <c r="X103" s="807"/>
      <c r="Y103" s="807"/>
      <c r="Z103" s="807"/>
      <c r="AA103" s="807"/>
      <c r="AB103" s="807"/>
      <c r="AC103" s="807"/>
      <c r="AD103" s="808"/>
      <c r="AE103" s="750">
        <f t="shared" si="32"/>
        <v>0</v>
      </c>
      <c r="AF103" s="749" t="str">
        <f t="shared" si="33"/>
        <v/>
      </c>
    </row>
    <row r="104" spans="2:32" s="38" customFormat="1" ht="12" customHeight="1" x14ac:dyDescent="0.25">
      <c r="B104" s="53">
        <f>IF(ISBLANK('3-Budget + REVISE'!B95),"",'3-Budget + REVISE'!B95)</f>
        <v>0</v>
      </c>
      <c r="C104" s="969">
        <f>IF('3-Budget + REVISE'!AC95=1,'3-Budget + REVISE'!G95,'6-EXPENSE 3rd Period'!C104)</f>
        <v>0</v>
      </c>
      <c r="D104" s="910"/>
      <c r="E104" s="911"/>
      <c r="F104" s="900">
        <f t="shared" si="47"/>
        <v>0</v>
      </c>
      <c r="G104" s="901"/>
      <c r="H104" s="970"/>
      <c r="I104" s="974">
        <f>F104+'6-EXPENSE 3rd Period'!I104</f>
        <v>0</v>
      </c>
      <c r="J104" s="937"/>
      <c r="K104" s="938"/>
      <c r="L104" s="52" t="str">
        <f t="shared" si="43"/>
        <v/>
      </c>
      <c r="M104" s="75">
        <f t="shared" si="45"/>
        <v>0</v>
      </c>
      <c r="N104" s="43" t="str">
        <f t="shared" si="46"/>
        <v/>
      </c>
      <c r="O104" s="38">
        <f t="shared" si="31"/>
        <v>0</v>
      </c>
      <c r="P104" s="806"/>
      <c r="Q104" s="807"/>
      <c r="R104" s="807"/>
      <c r="S104" s="807"/>
      <c r="T104" s="807"/>
      <c r="U104" s="807"/>
      <c r="V104" s="807"/>
      <c r="W104" s="807"/>
      <c r="X104" s="807"/>
      <c r="Y104" s="807"/>
      <c r="Z104" s="807"/>
      <c r="AA104" s="807"/>
      <c r="AB104" s="807"/>
      <c r="AC104" s="807"/>
      <c r="AD104" s="808"/>
      <c r="AE104" s="750">
        <f t="shared" si="32"/>
        <v>0</v>
      </c>
      <c r="AF104" s="749" t="str">
        <f t="shared" si="33"/>
        <v/>
      </c>
    </row>
    <row r="105" spans="2:32" s="38" customFormat="1" ht="12" customHeight="1" x14ac:dyDescent="0.25">
      <c r="B105" s="53">
        <f>IF(ISBLANK('3-Budget + REVISE'!B96),"",'3-Budget + REVISE'!B96)</f>
        <v>0</v>
      </c>
      <c r="C105" s="969">
        <f>IF('3-Budget + REVISE'!AC96=1,'3-Budget + REVISE'!G96,'6-EXPENSE 3rd Period'!C105)</f>
        <v>0</v>
      </c>
      <c r="D105" s="910"/>
      <c r="E105" s="911"/>
      <c r="F105" s="900">
        <f t="shared" si="47"/>
        <v>0</v>
      </c>
      <c r="G105" s="901"/>
      <c r="H105" s="970"/>
      <c r="I105" s="974">
        <f>F105+'6-EXPENSE 3rd Period'!I105</f>
        <v>0</v>
      </c>
      <c r="J105" s="937"/>
      <c r="K105" s="938"/>
      <c r="L105" s="52" t="str">
        <f t="shared" si="43"/>
        <v/>
      </c>
      <c r="M105" s="75">
        <f t="shared" si="45"/>
        <v>0</v>
      </c>
      <c r="N105" s="43" t="str">
        <f t="shared" si="46"/>
        <v/>
      </c>
      <c r="O105" s="38">
        <f t="shared" si="31"/>
        <v>0</v>
      </c>
      <c r="P105" s="806"/>
      <c r="Q105" s="807"/>
      <c r="R105" s="807"/>
      <c r="S105" s="807"/>
      <c r="T105" s="807"/>
      <c r="U105" s="807"/>
      <c r="V105" s="807"/>
      <c r="W105" s="807"/>
      <c r="X105" s="807"/>
      <c r="Y105" s="807"/>
      <c r="Z105" s="807"/>
      <c r="AA105" s="807"/>
      <c r="AB105" s="807"/>
      <c r="AC105" s="807"/>
      <c r="AD105" s="808"/>
      <c r="AE105" s="750">
        <f t="shared" si="32"/>
        <v>0</v>
      </c>
      <c r="AF105" s="749" t="str">
        <f t="shared" si="33"/>
        <v/>
      </c>
    </row>
    <row r="106" spans="2:32" s="38" customFormat="1" ht="12" customHeight="1" x14ac:dyDescent="0.25">
      <c r="B106" s="48">
        <f>IF(ISBLANK('3-Budget + REVISE'!B97),"",'3-Budget + REVISE'!B97)</f>
        <v>0</v>
      </c>
      <c r="C106" s="969">
        <f>IF('3-Budget + REVISE'!AC97=1,'3-Budget + REVISE'!G97,'6-EXPENSE 3rd Period'!C106)</f>
        <v>0</v>
      </c>
      <c r="D106" s="910"/>
      <c r="E106" s="911"/>
      <c r="F106" s="900">
        <f t="shared" si="47"/>
        <v>0</v>
      </c>
      <c r="G106" s="901"/>
      <c r="H106" s="970"/>
      <c r="I106" s="975">
        <f>F106+'6-EXPENSE 3rd Period'!I106</f>
        <v>0</v>
      </c>
      <c r="J106" s="976"/>
      <c r="K106" s="977"/>
      <c r="L106" s="54" t="str">
        <f t="shared" si="43"/>
        <v/>
      </c>
      <c r="M106" s="76">
        <f t="shared" si="45"/>
        <v>0</v>
      </c>
      <c r="N106" s="43" t="str">
        <f t="shared" si="46"/>
        <v/>
      </c>
      <c r="O106" s="38">
        <f t="shared" si="31"/>
        <v>0</v>
      </c>
      <c r="P106" s="806"/>
      <c r="Q106" s="807"/>
      <c r="R106" s="807"/>
      <c r="S106" s="807"/>
      <c r="T106" s="807"/>
      <c r="U106" s="807"/>
      <c r="V106" s="807"/>
      <c r="W106" s="807"/>
      <c r="X106" s="807"/>
      <c r="Y106" s="807"/>
      <c r="Z106" s="807"/>
      <c r="AA106" s="807"/>
      <c r="AB106" s="807"/>
      <c r="AC106" s="807"/>
      <c r="AD106" s="808"/>
      <c r="AE106" s="750">
        <f t="shared" si="32"/>
        <v>0</v>
      </c>
      <c r="AF106" s="749" t="str">
        <f t="shared" si="33"/>
        <v/>
      </c>
    </row>
    <row r="107" spans="2:32" s="38" customFormat="1" ht="12.9" customHeight="1" x14ac:dyDescent="0.25">
      <c r="B107" s="200" t="str">
        <f>IF(ISBLANK('3-Budget + REVISE'!B98),"",'3-Budget + REVISE'!B98)</f>
        <v>700 - OPERATIONAL</v>
      </c>
      <c r="C107" s="1016">
        <f>SUM(C108:C117)</f>
        <v>0</v>
      </c>
      <c r="D107" s="1016"/>
      <c r="E107" s="1016"/>
      <c r="F107" s="1016">
        <f t="shared" ref="F107" si="48">SUM(F108:F117)</f>
        <v>0</v>
      </c>
      <c r="G107" s="1016"/>
      <c r="H107" s="1016"/>
      <c r="I107" s="1016">
        <f t="shared" ref="I107" si="49">SUM(I108:I117)</f>
        <v>0</v>
      </c>
      <c r="J107" s="1016"/>
      <c r="K107" s="1016"/>
      <c r="L107" s="208" t="str">
        <f t="shared" ref="L107:L117" si="50">IF(C107&gt;0,I107/C107,"")</f>
        <v/>
      </c>
      <c r="M107" s="211">
        <f t="shared" si="45"/>
        <v>0</v>
      </c>
      <c r="N107" s="42" t="str">
        <f t="shared" si="46"/>
        <v/>
      </c>
      <c r="O107" s="38">
        <f t="shared" si="31"/>
        <v>0</v>
      </c>
      <c r="P107" s="784">
        <f>SUM(P108:P117)</f>
        <v>0</v>
      </c>
      <c r="Q107" s="785">
        <f>SUM(Q108:Q117)</f>
        <v>0</v>
      </c>
      <c r="R107" s="785">
        <f t="shared" ref="R107:AC107" si="51">SUM(R108:R117)</f>
        <v>0</v>
      </c>
      <c r="S107" s="785">
        <f t="shared" si="51"/>
        <v>0</v>
      </c>
      <c r="T107" s="785">
        <f t="shared" si="51"/>
        <v>0</v>
      </c>
      <c r="U107" s="785">
        <f t="shared" si="51"/>
        <v>0</v>
      </c>
      <c r="V107" s="785">
        <f t="shared" si="51"/>
        <v>0</v>
      </c>
      <c r="W107" s="785">
        <f t="shared" si="51"/>
        <v>0</v>
      </c>
      <c r="X107" s="785">
        <f t="shared" si="51"/>
        <v>0</v>
      </c>
      <c r="Y107" s="785">
        <f t="shared" si="51"/>
        <v>0</v>
      </c>
      <c r="Z107" s="785">
        <f t="shared" si="51"/>
        <v>0</v>
      </c>
      <c r="AA107" s="785">
        <f t="shared" si="51"/>
        <v>0</v>
      </c>
      <c r="AB107" s="785">
        <f t="shared" si="51"/>
        <v>0</v>
      </c>
      <c r="AC107" s="785">
        <f t="shared" si="51"/>
        <v>0</v>
      </c>
      <c r="AD107" s="786">
        <f>SUM(AD108:AD117)</f>
        <v>0</v>
      </c>
      <c r="AE107" s="750">
        <f t="shared" si="32"/>
        <v>0</v>
      </c>
      <c r="AF107" s="749" t="str">
        <f t="shared" si="33"/>
        <v/>
      </c>
    </row>
    <row r="108" spans="2:32" s="38" customFormat="1" ht="12" customHeight="1" x14ac:dyDescent="0.25">
      <c r="B108" s="51">
        <f>IF(ISBLANK('3-Budget + REVISE'!B99),"",'3-Budget + REVISE'!B99)</f>
        <v>0</v>
      </c>
      <c r="C108" s="969">
        <f>IF('3-Budget + REVISE'!AC99=1,'3-Budget + REVISE'!G99,'6-EXPENSE 3rd Period'!C108)</f>
        <v>0</v>
      </c>
      <c r="D108" s="910"/>
      <c r="E108" s="911"/>
      <c r="F108" s="900">
        <f>AE108</f>
        <v>0</v>
      </c>
      <c r="G108" s="901"/>
      <c r="H108" s="970"/>
      <c r="I108" s="969">
        <f>F108+'6-EXPENSE 3rd Period'!I108</f>
        <v>0</v>
      </c>
      <c r="J108" s="910"/>
      <c r="K108" s="911"/>
      <c r="L108" s="46" t="str">
        <f t="shared" si="50"/>
        <v/>
      </c>
      <c r="M108" s="74">
        <f t="shared" ref="M108:M118" si="52">C108-I108</f>
        <v>0</v>
      </c>
      <c r="N108" s="43" t="str">
        <f t="shared" ref="N108:N118" si="53">IF(M108&lt;0, "!", "")</f>
        <v/>
      </c>
      <c r="O108" s="38">
        <f t="shared" si="31"/>
        <v>0</v>
      </c>
      <c r="P108" s="806"/>
      <c r="Q108" s="807"/>
      <c r="R108" s="807"/>
      <c r="S108" s="807"/>
      <c r="T108" s="807"/>
      <c r="U108" s="807"/>
      <c r="V108" s="807"/>
      <c r="W108" s="807"/>
      <c r="X108" s="807"/>
      <c r="Y108" s="807"/>
      <c r="Z108" s="807"/>
      <c r="AA108" s="807"/>
      <c r="AB108" s="807"/>
      <c r="AC108" s="807"/>
      <c r="AD108" s="808"/>
      <c r="AE108" s="750">
        <f t="shared" si="32"/>
        <v>0</v>
      </c>
      <c r="AF108" s="749" t="str">
        <f t="shared" si="33"/>
        <v/>
      </c>
    </row>
    <row r="109" spans="2:32" s="38" customFormat="1" ht="12" customHeight="1" x14ac:dyDescent="0.25">
      <c r="B109" s="53">
        <f>IF(ISBLANK('3-Budget + REVISE'!B100),"",'3-Budget + REVISE'!B100)</f>
        <v>0</v>
      </c>
      <c r="C109" s="969">
        <f>IF('3-Budget + REVISE'!AC100=1,'3-Budget + REVISE'!G100,'6-EXPENSE 3rd Period'!C109)</f>
        <v>0</v>
      </c>
      <c r="D109" s="910"/>
      <c r="E109" s="911"/>
      <c r="F109" s="900">
        <f t="shared" ref="F109:F117" si="54">AE109</f>
        <v>0</v>
      </c>
      <c r="G109" s="901"/>
      <c r="H109" s="970"/>
      <c r="I109" s="974">
        <f>F109+'6-EXPENSE 3rd Period'!I109</f>
        <v>0</v>
      </c>
      <c r="J109" s="937"/>
      <c r="K109" s="938"/>
      <c r="L109" s="52" t="str">
        <f t="shared" si="50"/>
        <v/>
      </c>
      <c r="M109" s="75">
        <f t="shared" si="52"/>
        <v>0</v>
      </c>
      <c r="N109" s="43" t="str">
        <f t="shared" si="53"/>
        <v/>
      </c>
      <c r="O109" s="38">
        <f t="shared" si="31"/>
        <v>0</v>
      </c>
      <c r="P109" s="806"/>
      <c r="Q109" s="807"/>
      <c r="R109" s="807"/>
      <c r="S109" s="807"/>
      <c r="T109" s="807"/>
      <c r="U109" s="807"/>
      <c r="V109" s="807"/>
      <c r="W109" s="807"/>
      <c r="X109" s="807"/>
      <c r="Y109" s="807"/>
      <c r="Z109" s="807"/>
      <c r="AA109" s="807"/>
      <c r="AB109" s="807"/>
      <c r="AC109" s="807"/>
      <c r="AD109" s="808"/>
      <c r="AE109" s="750">
        <f t="shared" si="32"/>
        <v>0</v>
      </c>
      <c r="AF109" s="749" t="str">
        <f t="shared" si="33"/>
        <v/>
      </c>
    </row>
    <row r="110" spans="2:32" s="38" customFormat="1" ht="12" customHeight="1" x14ac:dyDescent="0.25">
      <c r="B110" s="53">
        <f>IF(ISBLANK('3-Budget + REVISE'!B101),"",'3-Budget + REVISE'!B101)</f>
        <v>0</v>
      </c>
      <c r="C110" s="969">
        <f>IF('3-Budget + REVISE'!AC101=1,'3-Budget + REVISE'!G101,'6-EXPENSE 3rd Period'!C110)</f>
        <v>0</v>
      </c>
      <c r="D110" s="910"/>
      <c r="E110" s="911"/>
      <c r="F110" s="900">
        <f t="shared" si="54"/>
        <v>0</v>
      </c>
      <c r="G110" s="901"/>
      <c r="H110" s="970"/>
      <c r="I110" s="974">
        <f>F110+'6-EXPENSE 3rd Period'!I110</f>
        <v>0</v>
      </c>
      <c r="J110" s="937"/>
      <c r="K110" s="938"/>
      <c r="L110" s="52" t="str">
        <f t="shared" si="50"/>
        <v/>
      </c>
      <c r="M110" s="75">
        <f t="shared" si="52"/>
        <v>0</v>
      </c>
      <c r="N110" s="43" t="str">
        <f t="shared" si="53"/>
        <v/>
      </c>
      <c r="O110" s="38">
        <f t="shared" si="31"/>
        <v>0</v>
      </c>
      <c r="P110" s="806"/>
      <c r="Q110" s="807"/>
      <c r="R110" s="807"/>
      <c r="S110" s="807"/>
      <c r="T110" s="807"/>
      <c r="U110" s="807"/>
      <c r="V110" s="807"/>
      <c r="W110" s="807"/>
      <c r="X110" s="807"/>
      <c r="Y110" s="807"/>
      <c r="Z110" s="807"/>
      <c r="AA110" s="807"/>
      <c r="AB110" s="807"/>
      <c r="AC110" s="807"/>
      <c r="AD110" s="808"/>
      <c r="AE110" s="750">
        <f t="shared" si="32"/>
        <v>0</v>
      </c>
      <c r="AF110" s="749" t="str">
        <f t="shared" si="33"/>
        <v/>
      </c>
    </row>
    <row r="111" spans="2:32" s="38" customFormat="1" ht="12" customHeight="1" x14ac:dyDescent="0.25">
      <c r="B111" s="53">
        <f>IF(ISBLANK('3-Budget + REVISE'!B102),"",'3-Budget + REVISE'!B102)</f>
        <v>0</v>
      </c>
      <c r="C111" s="969">
        <f>IF('3-Budget + REVISE'!AC102=1,'3-Budget + REVISE'!G102,'6-EXPENSE 3rd Period'!C111)</f>
        <v>0</v>
      </c>
      <c r="D111" s="910"/>
      <c r="E111" s="911"/>
      <c r="F111" s="900">
        <f t="shared" si="54"/>
        <v>0</v>
      </c>
      <c r="G111" s="901"/>
      <c r="H111" s="970"/>
      <c r="I111" s="974">
        <f>F111+'6-EXPENSE 3rd Period'!I111</f>
        <v>0</v>
      </c>
      <c r="J111" s="937"/>
      <c r="K111" s="938"/>
      <c r="L111" s="52" t="str">
        <f t="shared" si="50"/>
        <v/>
      </c>
      <c r="M111" s="75">
        <f t="shared" si="52"/>
        <v>0</v>
      </c>
      <c r="N111" s="43" t="str">
        <f t="shared" si="53"/>
        <v/>
      </c>
      <c r="O111" s="38">
        <f t="shared" si="31"/>
        <v>0</v>
      </c>
      <c r="P111" s="806"/>
      <c r="Q111" s="807"/>
      <c r="R111" s="807"/>
      <c r="S111" s="807"/>
      <c r="T111" s="807"/>
      <c r="U111" s="807"/>
      <c r="V111" s="807"/>
      <c r="W111" s="807"/>
      <c r="X111" s="807"/>
      <c r="Y111" s="807"/>
      <c r="Z111" s="807"/>
      <c r="AA111" s="807"/>
      <c r="AB111" s="807"/>
      <c r="AC111" s="807"/>
      <c r="AD111" s="808"/>
      <c r="AE111" s="750">
        <f t="shared" si="32"/>
        <v>0</v>
      </c>
      <c r="AF111" s="749" t="str">
        <f t="shared" si="33"/>
        <v/>
      </c>
    </row>
    <row r="112" spans="2:32" s="38" customFormat="1" ht="12" customHeight="1" x14ac:dyDescent="0.25">
      <c r="B112" s="53">
        <f>IF(ISBLANK('3-Budget + REVISE'!B103),"",'3-Budget + REVISE'!B103)</f>
        <v>0</v>
      </c>
      <c r="C112" s="969">
        <f>IF('3-Budget + REVISE'!AC103=1,'3-Budget + REVISE'!G103,'6-EXPENSE 3rd Period'!C112)</f>
        <v>0</v>
      </c>
      <c r="D112" s="910"/>
      <c r="E112" s="911"/>
      <c r="F112" s="900">
        <f t="shared" si="54"/>
        <v>0</v>
      </c>
      <c r="G112" s="901"/>
      <c r="H112" s="970"/>
      <c r="I112" s="974">
        <f>F112+'6-EXPENSE 3rd Period'!I112</f>
        <v>0</v>
      </c>
      <c r="J112" s="937"/>
      <c r="K112" s="938"/>
      <c r="L112" s="52" t="str">
        <f t="shared" si="50"/>
        <v/>
      </c>
      <c r="M112" s="75">
        <f t="shared" si="52"/>
        <v>0</v>
      </c>
      <c r="N112" s="43" t="str">
        <f t="shared" si="53"/>
        <v/>
      </c>
      <c r="O112" s="38">
        <f t="shared" si="31"/>
        <v>0</v>
      </c>
      <c r="P112" s="806"/>
      <c r="Q112" s="807"/>
      <c r="R112" s="807"/>
      <c r="S112" s="807"/>
      <c r="T112" s="807"/>
      <c r="U112" s="807"/>
      <c r="V112" s="807"/>
      <c r="W112" s="807"/>
      <c r="X112" s="807"/>
      <c r="Y112" s="807"/>
      <c r="Z112" s="807"/>
      <c r="AA112" s="807"/>
      <c r="AB112" s="807"/>
      <c r="AC112" s="807"/>
      <c r="AD112" s="808"/>
      <c r="AE112" s="750">
        <f t="shared" si="32"/>
        <v>0</v>
      </c>
      <c r="AF112" s="749" t="str">
        <f t="shared" si="33"/>
        <v/>
      </c>
    </row>
    <row r="113" spans="2:32" s="38" customFormat="1" ht="12" customHeight="1" x14ac:dyDescent="0.25">
      <c r="B113" s="53">
        <f>IF(ISBLANK('3-Budget + REVISE'!B104),"",'3-Budget + REVISE'!B104)</f>
        <v>0</v>
      </c>
      <c r="C113" s="969">
        <f>IF('3-Budget + REVISE'!AC104=1,'3-Budget + REVISE'!G104,'6-EXPENSE 3rd Period'!C113)</f>
        <v>0</v>
      </c>
      <c r="D113" s="910"/>
      <c r="E113" s="911"/>
      <c r="F113" s="900">
        <f t="shared" si="54"/>
        <v>0</v>
      </c>
      <c r="G113" s="901"/>
      <c r="H113" s="970"/>
      <c r="I113" s="974">
        <f>F113+'6-EXPENSE 3rd Period'!I113</f>
        <v>0</v>
      </c>
      <c r="J113" s="937"/>
      <c r="K113" s="938"/>
      <c r="L113" s="52" t="str">
        <f t="shared" si="50"/>
        <v/>
      </c>
      <c r="M113" s="75">
        <f t="shared" si="52"/>
        <v>0</v>
      </c>
      <c r="N113" s="43" t="str">
        <f t="shared" si="53"/>
        <v/>
      </c>
      <c r="O113" s="38">
        <f t="shared" si="31"/>
        <v>0</v>
      </c>
      <c r="P113" s="806"/>
      <c r="Q113" s="807"/>
      <c r="R113" s="807"/>
      <c r="S113" s="807"/>
      <c r="T113" s="807"/>
      <c r="U113" s="807"/>
      <c r="V113" s="807"/>
      <c r="W113" s="807"/>
      <c r="X113" s="807"/>
      <c r="Y113" s="807"/>
      <c r="Z113" s="807"/>
      <c r="AA113" s="807"/>
      <c r="AB113" s="807"/>
      <c r="AC113" s="807"/>
      <c r="AD113" s="808"/>
      <c r="AE113" s="750">
        <f t="shared" si="32"/>
        <v>0</v>
      </c>
      <c r="AF113" s="749" t="str">
        <f t="shared" si="33"/>
        <v/>
      </c>
    </row>
    <row r="114" spans="2:32" s="38" customFormat="1" ht="12" customHeight="1" x14ac:dyDescent="0.25">
      <c r="B114" s="53">
        <f>IF(ISBLANK('3-Budget + REVISE'!B105),"",'3-Budget + REVISE'!B105)</f>
        <v>0</v>
      </c>
      <c r="C114" s="969">
        <f>IF('3-Budget + REVISE'!AC105=1,'3-Budget + REVISE'!G105,'6-EXPENSE 3rd Period'!C114)</f>
        <v>0</v>
      </c>
      <c r="D114" s="910"/>
      <c r="E114" s="911"/>
      <c r="F114" s="900">
        <f t="shared" si="54"/>
        <v>0</v>
      </c>
      <c r="G114" s="901"/>
      <c r="H114" s="970"/>
      <c r="I114" s="974">
        <f>F114+'6-EXPENSE 3rd Period'!I114</f>
        <v>0</v>
      </c>
      <c r="J114" s="937"/>
      <c r="K114" s="938"/>
      <c r="L114" s="52" t="str">
        <f t="shared" si="50"/>
        <v/>
      </c>
      <c r="M114" s="75">
        <f t="shared" si="52"/>
        <v>0</v>
      </c>
      <c r="N114" s="43" t="str">
        <f t="shared" si="53"/>
        <v/>
      </c>
      <c r="O114" s="38">
        <f t="shared" si="31"/>
        <v>0</v>
      </c>
      <c r="P114" s="806"/>
      <c r="Q114" s="807"/>
      <c r="R114" s="807"/>
      <c r="S114" s="807"/>
      <c r="T114" s="807"/>
      <c r="U114" s="807"/>
      <c r="V114" s="807"/>
      <c r="W114" s="807"/>
      <c r="X114" s="807"/>
      <c r="Y114" s="807"/>
      <c r="Z114" s="807"/>
      <c r="AA114" s="807"/>
      <c r="AB114" s="807"/>
      <c r="AC114" s="807"/>
      <c r="AD114" s="808"/>
      <c r="AE114" s="750">
        <f t="shared" si="32"/>
        <v>0</v>
      </c>
      <c r="AF114" s="749" t="str">
        <f t="shared" si="33"/>
        <v/>
      </c>
    </row>
    <row r="115" spans="2:32" s="38" customFormat="1" ht="12" customHeight="1" x14ac:dyDescent="0.25">
      <c r="B115" s="53">
        <f>IF(ISBLANK('3-Budget + REVISE'!B106),"",'3-Budget + REVISE'!B106)</f>
        <v>0</v>
      </c>
      <c r="C115" s="969">
        <f>IF('3-Budget + REVISE'!AC106=1,'3-Budget + REVISE'!G106,'6-EXPENSE 3rd Period'!C115)</f>
        <v>0</v>
      </c>
      <c r="D115" s="910"/>
      <c r="E115" s="911"/>
      <c r="F115" s="900">
        <f t="shared" si="54"/>
        <v>0</v>
      </c>
      <c r="G115" s="901"/>
      <c r="H115" s="970"/>
      <c r="I115" s="974">
        <f>F115+'6-EXPENSE 3rd Period'!I115</f>
        <v>0</v>
      </c>
      <c r="J115" s="937"/>
      <c r="K115" s="938"/>
      <c r="L115" s="52" t="str">
        <f t="shared" si="50"/>
        <v/>
      </c>
      <c r="M115" s="75">
        <f t="shared" si="52"/>
        <v>0</v>
      </c>
      <c r="N115" s="43" t="str">
        <f t="shared" si="53"/>
        <v/>
      </c>
      <c r="O115" s="38">
        <f t="shared" si="31"/>
        <v>0</v>
      </c>
      <c r="P115" s="806"/>
      <c r="Q115" s="807"/>
      <c r="R115" s="807"/>
      <c r="S115" s="807"/>
      <c r="T115" s="807"/>
      <c r="U115" s="807"/>
      <c r="V115" s="807"/>
      <c r="W115" s="807"/>
      <c r="X115" s="807"/>
      <c r="Y115" s="807"/>
      <c r="Z115" s="807"/>
      <c r="AA115" s="807"/>
      <c r="AB115" s="807"/>
      <c r="AC115" s="807"/>
      <c r="AD115" s="808"/>
      <c r="AE115" s="750">
        <f t="shared" si="32"/>
        <v>0</v>
      </c>
      <c r="AF115" s="749" t="str">
        <f t="shared" si="33"/>
        <v/>
      </c>
    </row>
    <row r="116" spans="2:32" s="38" customFormat="1" ht="12" customHeight="1" x14ac:dyDescent="0.25">
      <c r="B116" s="53">
        <f>IF(ISBLANK('3-Budget + REVISE'!B107),"",'3-Budget + REVISE'!B107)</f>
        <v>0</v>
      </c>
      <c r="C116" s="969">
        <f>IF('3-Budget + REVISE'!AC107=1,'3-Budget + REVISE'!G107,'6-EXPENSE 3rd Period'!C116)</f>
        <v>0</v>
      </c>
      <c r="D116" s="910"/>
      <c r="E116" s="911"/>
      <c r="F116" s="900">
        <f t="shared" si="54"/>
        <v>0</v>
      </c>
      <c r="G116" s="901"/>
      <c r="H116" s="970"/>
      <c r="I116" s="974">
        <f>F116+'6-EXPENSE 3rd Period'!I116</f>
        <v>0</v>
      </c>
      <c r="J116" s="937"/>
      <c r="K116" s="938"/>
      <c r="L116" s="52" t="str">
        <f t="shared" si="50"/>
        <v/>
      </c>
      <c r="M116" s="75">
        <f t="shared" si="52"/>
        <v>0</v>
      </c>
      <c r="N116" s="43" t="str">
        <f t="shared" si="53"/>
        <v/>
      </c>
      <c r="O116" s="38">
        <f t="shared" si="31"/>
        <v>0</v>
      </c>
      <c r="P116" s="806"/>
      <c r="Q116" s="807"/>
      <c r="R116" s="807"/>
      <c r="S116" s="807"/>
      <c r="T116" s="807"/>
      <c r="U116" s="807"/>
      <c r="V116" s="807"/>
      <c r="W116" s="807"/>
      <c r="X116" s="807"/>
      <c r="Y116" s="807"/>
      <c r="Z116" s="807"/>
      <c r="AA116" s="807"/>
      <c r="AB116" s="807"/>
      <c r="AC116" s="807"/>
      <c r="AD116" s="808"/>
      <c r="AE116" s="750">
        <f t="shared" si="32"/>
        <v>0</v>
      </c>
      <c r="AF116" s="749" t="str">
        <f t="shared" si="33"/>
        <v/>
      </c>
    </row>
    <row r="117" spans="2:32" s="38" customFormat="1" ht="12" customHeight="1" x14ac:dyDescent="0.25">
      <c r="B117" s="83">
        <f>IF(ISBLANK('3-Budget + REVISE'!B108),"",'3-Budget + REVISE'!B108)</f>
        <v>0</v>
      </c>
      <c r="C117" s="969">
        <f>IF('3-Budget + REVISE'!AC108=1,'3-Budget + REVISE'!G108,'6-EXPENSE 3rd Period'!C117)</f>
        <v>0</v>
      </c>
      <c r="D117" s="910"/>
      <c r="E117" s="911"/>
      <c r="F117" s="900">
        <f t="shared" si="54"/>
        <v>0</v>
      </c>
      <c r="G117" s="901"/>
      <c r="H117" s="970"/>
      <c r="I117" s="1023">
        <f>F117+'6-EXPENSE 3rd Period'!I117</f>
        <v>0</v>
      </c>
      <c r="J117" s="1024"/>
      <c r="K117" s="1025"/>
      <c r="L117" s="84" t="str">
        <f t="shared" si="50"/>
        <v/>
      </c>
      <c r="M117" s="76">
        <f t="shared" si="52"/>
        <v>0</v>
      </c>
      <c r="N117" s="43" t="str">
        <f t="shared" si="53"/>
        <v/>
      </c>
      <c r="O117" s="38">
        <f t="shared" si="31"/>
        <v>0</v>
      </c>
      <c r="P117" s="806"/>
      <c r="Q117" s="807"/>
      <c r="R117" s="807"/>
      <c r="S117" s="807"/>
      <c r="T117" s="807"/>
      <c r="U117" s="807"/>
      <c r="V117" s="807"/>
      <c r="W117" s="807"/>
      <c r="X117" s="807"/>
      <c r="Y117" s="807"/>
      <c r="Z117" s="807"/>
      <c r="AA117" s="807"/>
      <c r="AB117" s="807"/>
      <c r="AC117" s="807"/>
      <c r="AD117" s="808"/>
      <c r="AE117" s="750">
        <f t="shared" si="32"/>
        <v>0</v>
      </c>
      <c r="AF117" s="749" t="str">
        <f t="shared" si="33"/>
        <v/>
      </c>
    </row>
    <row r="118" spans="2:32" s="38" customFormat="1" ht="12.9" customHeight="1" x14ac:dyDescent="0.25">
      <c r="B118" s="200" t="str">
        <f>IF(ISBLANK('3-Budget + REVISE'!B109),"",'3-Budget + REVISE'!B109)</f>
        <v>800 - (identify category)</v>
      </c>
      <c r="C118" s="1016">
        <f>SUM(C119:C128)</f>
        <v>0</v>
      </c>
      <c r="D118" s="1016"/>
      <c r="E118" s="1016"/>
      <c r="F118" s="1016">
        <f t="shared" ref="F118" si="55">SUM(F119:F128)</f>
        <v>0</v>
      </c>
      <c r="G118" s="1016"/>
      <c r="H118" s="1016"/>
      <c r="I118" s="1016">
        <f t="shared" ref="I118" si="56">SUM(I119:I128)</f>
        <v>0</v>
      </c>
      <c r="J118" s="1016"/>
      <c r="K118" s="1016"/>
      <c r="L118" s="208" t="str">
        <f t="shared" ref="L118:L128" si="57">IF(C118&gt;0,I118/C118,"")</f>
        <v/>
      </c>
      <c r="M118" s="211">
        <f t="shared" si="52"/>
        <v>0</v>
      </c>
      <c r="N118" s="42" t="str">
        <f t="shared" si="53"/>
        <v/>
      </c>
      <c r="O118" s="38">
        <f t="shared" si="31"/>
        <v>0</v>
      </c>
      <c r="P118" s="784">
        <f>SUM(P119:P128)</f>
        <v>0</v>
      </c>
      <c r="Q118" s="785">
        <f>SUM(Q119:Q128)</f>
        <v>0</v>
      </c>
      <c r="R118" s="785">
        <f t="shared" ref="R118:AC118" si="58">SUM(R119:R128)</f>
        <v>0</v>
      </c>
      <c r="S118" s="785">
        <f t="shared" si="58"/>
        <v>0</v>
      </c>
      <c r="T118" s="785">
        <f t="shared" si="58"/>
        <v>0</v>
      </c>
      <c r="U118" s="785">
        <f t="shared" si="58"/>
        <v>0</v>
      </c>
      <c r="V118" s="785">
        <f t="shared" si="58"/>
        <v>0</v>
      </c>
      <c r="W118" s="785">
        <f t="shared" si="58"/>
        <v>0</v>
      </c>
      <c r="X118" s="785">
        <f t="shared" si="58"/>
        <v>0</v>
      </c>
      <c r="Y118" s="785">
        <f t="shared" si="58"/>
        <v>0</v>
      </c>
      <c r="Z118" s="785">
        <f t="shared" si="58"/>
        <v>0</v>
      </c>
      <c r="AA118" s="785">
        <f t="shared" si="58"/>
        <v>0</v>
      </c>
      <c r="AB118" s="785">
        <f t="shared" si="58"/>
        <v>0</v>
      </c>
      <c r="AC118" s="785">
        <f t="shared" si="58"/>
        <v>0</v>
      </c>
      <c r="AD118" s="786">
        <f>SUM(AD119:AD128)</f>
        <v>0</v>
      </c>
      <c r="AE118" s="750">
        <f t="shared" si="32"/>
        <v>0</v>
      </c>
      <c r="AF118" s="749" t="str">
        <f t="shared" si="33"/>
        <v/>
      </c>
    </row>
    <row r="119" spans="2:32" s="38" customFormat="1" ht="12" customHeight="1" x14ac:dyDescent="0.25">
      <c r="B119" s="51">
        <f>IF(ISBLANK('3-Budget + REVISE'!B110),"",'3-Budget + REVISE'!B110)</f>
        <v>0</v>
      </c>
      <c r="C119" s="969">
        <f>IF('3-Budget + REVISE'!AC110=1,'3-Budget + REVISE'!G110,'6-EXPENSE 3rd Period'!C119)</f>
        <v>0</v>
      </c>
      <c r="D119" s="910"/>
      <c r="E119" s="911"/>
      <c r="F119" s="900">
        <f>AE119</f>
        <v>0</v>
      </c>
      <c r="G119" s="901"/>
      <c r="H119" s="970"/>
      <c r="I119" s="969">
        <f>F119+'6-EXPENSE 3rd Period'!I119</f>
        <v>0</v>
      </c>
      <c r="J119" s="910"/>
      <c r="K119" s="911"/>
      <c r="L119" s="46" t="str">
        <f t="shared" si="57"/>
        <v/>
      </c>
      <c r="M119" s="74">
        <f t="shared" ref="M119:M129" si="59">C119-I119</f>
        <v>0</v>
      </c>
      <c r="N119" s="43" t="str">
        <f t="shared" ref="N119:N129" si="60">IF(M119&lt;0, "!", "")</f>
        <v/>
      </c>
      <c r="O119" s="38">
        <f t="shared" si="31"/>
        <v>0</v>
      </c>
      <c r="P119" s="806"/>
      <c r="Q119" s="807"/>
      <c r="R119" s="807"/>
      <c r="S119" s="807"/>
      <c r="T119" s="807"/>
      <c r="U119" s="807"/>
      <c r="V119" s="807"/>
      <c r="W119" s="807"/>
      <c r="X119" s="807"/>
      <c r="Y119" s="807"/>
      <c r="Z119" s="807"/>
      <c r="AA119" s="807"/>
      <c r="AB119" s="807"/>
      <c r="AC119" s="807"/>
      <c r="AD119" s="808"/>
      <c r="AE119" s="750">
        <f t="shared" si="32"/>
        <v>0</v>
      </c>
      <c r="AF119" s="749" t="str">
        <f t="shared" si="33"/>
        <v/>
      </c>
    </row>
    <row r="120" spans="2:32" s="38" customFormat="1" ht="12" customHeight="1" x14ac:dyDescent="0.25">
      <c r="B120" s="53">
        <f>IF(ISBLANK('3-Budget + REVISE'!B111),"",'3-Budget + REVISE'!B111)</f>
        <v>0</v>
      </c>
      <c r="C120" s="969">
        <f>IF('3-Budget + REVISE'!AC111=1,'3-Budget + REVISE'!G111,'6-EXPENSE 3rd Period'!C120)</f>
        <v>0</v>
      </c>
      <c r="D120" s="910"/>
      <c r="E120" s="911"/>
      <c r="F120" s="900">
        <f t="shared" ref="F120:F128" si="61">AE120</f>
        <v>0</v>
      </c>
      <c r="G120" s="901"/>
      <c r="H120" s="970"/>
      <c r="I120" s="974">
        <f>F120+'6-EXPENSE 3rd Period'!I120</f>
        <v>0</v>
      </c>
      <c r="J120" s="937"/>
      <c r="K120" s="938"/>
      <c r="L120" s="52" t="str">
        <f t="shared" si="57"/>
        <v/>
      </c>
      <c r="M120" s="75">
        <f t="shared" si="59"/>
        <v>0</v>
      </c>
      <c r="N120" s="43" t="str">
        <f t="shared" si="60"/>
        <v/>
      </c>
      <c r="O120" s="38">
        <f t="shared" si="31"/>
        <v>0</v>
      </c>
      <c r="P120" s="806"/>
      <c r="Q120" s="807"/>
      <c r="R120" s="807"/>
      <c r="S120" s="807"/>
      <c r="T120" s="807"/>
      <c r="U120" s="807"/>
      <c r="V120" s="807"/>
      <c r="W120" s="807"/>
      <c r="X120" s="807"/>
      <c r="Y120" s="807"/>
      <c r="Z120" s="807"/>
      <c r="AA120" s="807"/>
      <c r="AB120" s="807"/>
      <c r="AC120" s="807"/>
      <c r="AD120" s="808"/>
      <c r="AE120" s="750">
        <f t="shared" si="32"/>
        <v>0</v>
      </c>
      <c r="AF120" s="749" t="str">
        <f t="shared" si="33"/>
        <v/>
      </c>
    </row>
    <row r="121" spans="2:32" s="38" customFormat="1" ht="12" customHeight="1" x14ac:dyDescent="0.25">
      <c r="B121" s="53">
        <f>IF(ISBLANK('3-Budget + REVISE'!B112),"",'3-Budget + REVISE'!B112)</f>
        <v>0</v>
      </c>
      <c r="C121" s="969">
        <f>IF('3-Budget + REVISE'!AC112=1,'3-Budget + REVISE'!G112,'6-EXPENSE 3rd Period'!C121)</f>
        <v>0</v>
      </c>
      <c r="D121" s="910"/>
      <c r="E121" s="911"/>
      <c r="F121" s="900">
        <f t="shared" si="61"/>
        <v>0</v>
      </c>
      <c r="G121" s="901"/>
      <c r="H121" s="970"/>
      <c r="I121" s="974">
        <f>F121+'6-EXPENSE 3rd Period'!I121</f>
        <v>0</v>
      </c>
      <c r="J121" s="937"/>
      <c r="K121" s="938"/>
      <c r="L121" s="52" t="str">
        <f t="shared" si="57"/>
        <v/>
      </c>
      <c r="M121" s="75">
        <f t="shared" si="59"/>
        <v>0</v>
      </c>
      <c r="N121" s="43" t="str">
        <f t="shared" si="60"/>
        <v/>
      </c>
      <c r="O121" s="38">
        <f t="shared" si="31"/>
        <v>0</v>
      </c>
      <c r="P121" s="806"/>
      <c r="Q121" s="807"/>
      <c r="R121" s="807"/>
      <c r="S121" s="807"/>
      <c r="T121" s="807"/>
      <c r="U121" s="807"/>
      <c r="V121" s="807"/>
      <c r="W121" s="807"/>
      <c r="X121" s="807"/>
      <c r="Y121" s="807"/>
      <c r="Z121" s="807"/>
      <c r="AA121" s="807"/>
      <c r="AB121" s="807"/>
      <c r="AC121" s="807"/>
      <c r="AD121" s="808"/>
      <c r="AE121" s="750">
        <f t="shared" si="32"/>
        <v>0</v>
      </c>
      <c r="AF121" s="749" t="str">
        <f t="shared" si="33"/>
        <v/>
      </c>
    </row>
    <row r="122" spans="2:32" s="38" customFormat="1" ht="12" customHeight="1" x14ac:dyDescent="0.25">
      <c r="B122" s="53">
        <f>IF(ISBLANK('3-Budget + REVISE'!B113),"",'3-Budget + REVISE'!B113)</f>
        <v>0</v>
      </c>
      <c r="C122" s="969">
        <f>IF('3-Budget + REVISE'!AC113=1,'3-Budget + REVISE'!G113,'6-EXPENSE 3rd Period'!C122)</f>
        <v>0</v>
      </c>
      <c r="D122" s="910"/>
      <c r="E122" s="911"/>
      <c r="F122" s="900">
        <f t="shared" si="61"/>
        <v>0</v>
      </c>
      <c r="G122" s="901"/>
      <c r="H122" s="970"/>
      <c r="I122" s="974">
        <f>F122+'6-EXPENSE 3rd Period'!I122</f>
        <v>0</v>
      </c>
      <c r="J122" s="937"/>
      <c r="K122" s="938"/>
      <c r="L122" s="52" t="str">
        <f t="shared" si="57"/>
        <v/>
      </c>
      <c r="M122" s="75">
        <f t="shared" si="59"/>
        <v>0</v>
      </c>
      <c r="N122" s="43" t="str">
        <f t="shared" si="60"/>
        <v/>
      </c>
      <c r="O122" s="38">
        <f t="shared" si="31"/>
        <v>0</v>
      </c>
      <c r="P122" s="806"/>
      <c r="Q122" s="807"/>
      <c r="R122" s="807"/>
      <c r="S122" s="807"/>
      <c r="T122" s="807"/>
      <c r="U122" s="807"/>
      <c r="V122" s="807"/>
      <c r="W122" s="807"/>
      <c r="X122" s="807"/>
      <c r="Y122" s="807"/>
      <c r="Z122" s="807"/>
      <c r="AA122" s="807"/>
      <c r="AB122" s="807"/>
      <c r="AC122" s="807"/>
      <c r="AD122" s="808"/>
      <c r="AE122" s="750">
        <f t="shared" si="32"/>
        <v>0</v>
      </c>
      <c r="AF122" s="749" t="str">
        <f t="shared" si="33"/>
        <v/>
      </c>
    </row>
    <row r="123" spans="2:32" s="38" customFormat="1" ht="12" customHeight="1" x14ac:dyDescent="0.25">
      <c r="B123" s="53">
        <f>IF(ISBLANK('3-Budget + REVISE'!B114),"",'3-Budget + REVISE'!B114)</f>
        <v>0</v>
      </c>
      <c r="C123" s="969">
        <f>IF('3-Budget + REVISE'!AC114=1,'3-Budget + REVISE'!G114,'6-EXPENSE 3rd Period'!C123)</f>
        <v>0</v>
      </c>
      <c r="D123" s="910"/>
      <c r="E123" s="911"/>
      <c r="F123" s="900">
        <f t="shared" si="61"/>
        <v>0</v>
      </c>
      <c r="G123" s="901"/>
      <c r="H123" s="970"/>
      <c r="I123" s="974">
        <f>F123+'6-EXPENSE 3rd Period'!I123</f>
        <v>0</v>
      </c>
      <c r="J123" s="937"/>
      <c r="K123" s="938"/>
      <c r="L123" s="52" t="str">
        <f t="shared" si="57"/>
        <v/>
      </c>
      <c r="M123" s="75">
        <f t="shared" si="59"/>
        <v>0</v>
      </c>
      <c r="N123" s="43" t="str">
        <f t="shared" si="60"/>
        <v/>
      </c>
      <c r="O123" s="38">
        <f t="shared" si="31"/>
        <v>0</v>
      </c>
      <c r="P123" s="806"/>
      <c r="Q123" s="807"/>
      <c r="R123" s="807"/>
      <c r="S123" s="807"/>
      <c r="T123" s="807"/>
      <c r="U123" s="807"/>
      <c r="V123" s="807"/>
      <c r="W123" s="807"/>
      <c r="X123" s="807"/>
      <c r="Y123" s="807"/>
      <c r="Z123" s="807"/>
      <c r="AA123" s="807"/>
      <c r="AB123" s="807"/>
      <c r="AC123" s="807"/>
      <c r="AD123" s="808"/>
      <c r="AE123" s="750">
        <f t="shared" si="32"/>
        <v>0</v>
      </c>
      <c r="AF123" s="749" t="str">
        <f t="shared" si="33"/>
        <v/>
      </c>
    </row>
    <row r="124" spans="2:32" s="38" customFormat="1" ht="12" customHeight="1" x14ac:dyDescent="0.25">
      <c r="B124" s="53">
        <f>IF(ISBLANK('3-Budget + REVISE'!B115),"",'3-Budget + REVISE'!B115)</f>
        <v>0</v>
      </c>
      <c r="C124" s="969">
        <f>IF('3-Budget + REVISE'!AC115=1,'3-Budget + REVISE'!G115,'6-EXPENSE 3rd Period'!C124)</f>
        <v>0</v>
      </c>
      <c r="D124" s="910"/>
      <c r="E124" s="911"/>
      <c r="F124" s="900">
        <f t="shared" si="61"/>
        <v>0</v>
      </c>
      <c r="G124" s="901"/>
      <c r="H124" s="970"/>
      <c r="I124" s="974">
        <f>F124+'6-EXPENSE 3rd Period'!I124</f>
        <v>0</v>
      </c>
      <c r="J124" s="937"/>
      <c r="K124" s="938"/>
      <c r="L124" s="52" t="str">
        <f t="shared" si="57"/>
        <v/>
      </c>
      <c r="M124" s="75">
        <f t="shared" si="59"/>
        <v>0</v>
      </c>
      <c r="N124" s="43" t="str">
        <f t="shared" si="60"/>
        <v/>
      </c>
      <c r="O124" s="38">
        <f t="shared" si="31"/>
        <v>0</v>
      </c>
      <c r="P124" s="806"/>
      <c r="Q124" s="807"/>
      <c r="R124" s="807"/>
      <c r="S124" s="807"/>
      <c r="T124" s="807"/>
      <c r="U124" s="807"/>
      <c r="V124" s="807"/>
      <c r="W124" s="807"/>
      <c r="X124" s="807"/>
      <c r="Y124" s="807"/>
      <c r="Z124" s="807"/>
      <c r="AA124" s="807"/>
      <c r="AB124" s="807"/>
      <c r="AC124" s="807"/>
      <c r="AD124" s="808"/>
      <c r="AE124" s="750">
        <f t="shared" si="32"/>
        <v>0</v>
      </c>
      <c r="AF124" s="749" t="str">
        <f t="shared" si="33"/>
        <v/>
      </c>
    </row>
    <row r="125" spans="2:32" s="38" customFormat="1" ht="12" customHeight="1" x14ac:dyDescent="0.25">
      <c r="B125" s="53">
        <f>IF(ISBLANK('3-Budget + REVISE'!B116),"",'3-Budget + REVISE'!B116)</f>
        <v>0</v>
      </c>
      <c r="C125" s="969">
        <f>IF('3-Budget + REVISE'!AC116=1,'3-Budget + REVISE'!G116,'6-EXPENSE 3rd Period'!C125)</f>
        <v>0</v>
      </c>
      <c r="D125" s="910"/>
      <c r="E125" s="911"/>
      <c r="F125" s="900">
        <f t="shared" si="61"/>
        <v>0</v>
      </c>
      <c r="G125" s="901"/>
      <c r="H125" s="970"/>
      <c r="I125" s="974">
        <f>F125+'6-EXPENSE 3rd Period'!I125</f>
        <v>0</v>
      </c>
      <c r="J125" s="937"/>
      <c r="K125" s="938"/>
      <c r="L125" s="52" t="str">
        <f t="shared" si="57"/>
        <v/>
      </c>
      <c r="M125" s="75">
        <f t="shared" si="59"/>
        <v>0</v>
      </c>
      <c r="N125" s="43" t="str">
        <f t="shared" si="60"/>
        <v/>
      </c>
      <c r="O125" s="38">
        <f t="shared" si="31"/>
        <v>0</v>
      </c>
      <c r="P125" s="806"/>
      <c r="Q125" s="807"/>
      <c r="R125" s="807"/>
      <c r="S125" s="807"/>
      <c r="T125" s="807"/>
      <c r="U125" s="807"/>
      <c r="V125" s="807"/>
      <c r="W125" s="807"/>
      <c r="X125" s="807"/>
      <c r="Y125" s="807"/>
      <c r="Z125" s="807"/>
      <c r="AA125" s="807"/>
      <c r="AB125" s="807"/>
      <c r="AC125" s="807"/>
      <c r="AD125" s="808"/>
      <c r="AE125" s="750">
        <f t="shared" si="32"/>
        <v>0</v>
      </c>
      <c r="AF125" s="749" t="str">
        <f t="shared" si="33"/>
        <v/>
      </c>
    </row>
    <row r="126" spans="2:32" s="38" customFormat="1" ht="12" customHeight="1" x14ac:dyDescent="0.25">
      <c r="B126" s="53">
        <f>IF(ISBLANK('3-Budget + REVISE'!B117),"",'3-Budget + REVISE'!B117)</f>
        <v>0</v>
      </c>
      <c r="C126" s="969">
        <f>IF('3-Budget + REVISE'!AC117=1,'3-Budget + REVISE'!G117,'6-EXPENSE 3rd Period'!C126)</f>
        <v>0</v>
      </c>
      <c r="D126" s="910"/>
      <c r="E126" s="911"/>
      <c r="F126" s="900">
        <f t="shared" si="61"/>
        <v>0</v>
      </c>
      <c r="G126" s="901"/>
      <c r="H126" s="970"/>
      <c r="I126" s="974">
        <f>F126+'6-EXPENSE 3rd Period'!I126</f>
        <v>0</v>
      </c>
      <c r="J126" s="937"/>
      <c r="K126" s="938"/>
      <c r="L126" s="52" t="str">
        <f t="shared" si="57"/>
        <v/>
      </c>
      <c r="M126" s="75">
        <f t="shared" si="59"/>
        <v>0</v>
      </c>
      <c r="N126" s="43" t="str">
        <f t="shared" si="60"/>
        <v/>
      </c>
      <c r="O126" s="38">
        <f t="shared" si="31"/>
        <v>0</v>
      </c>
      <c r="P126" s="806"/>
      <c r="Q126" s="807"/>
      <c r="R126" s="807"/>
      <c r="S126" s="807"/>
      <c r="T126" s="807"/>
      <c r="U126" s="807"/>
      <c r="V126" s="807"/>
      <c r="W126" s="807"/>
      <c r="X126" s="807"/>
      <c r="Y126" s="807"/>
      <c r="Z126" s="807"/>
      <c r="AA126" s="807"/>
      <c r="AB126" s="807"/>
      <c r="AC126" s="807"/>
      <c r="AD126" s="808"/>
      <c r="AE126" s="750">
        <f t="shared" si="32"/>
        <v>0</v>
      </c>
      <c r="AF126" s="749" t="str">
        <f t="shared" si="33"/>
        <v/>
      </c>
    </row>
    <row r="127" spans="2:32" s="38" customFormat="1" ht="12" customHeight="1" x14ac:dyDescent="0.25">
      <c r="B127" s="53">
        <f>IF(ISBLANK('3-Budget + REVISE'!B118),"",'3-Budget + REVISE'!B118)</f>
        <v>0</v>
      </c>
      <c r="C127" s="969">
        <f>IF('3-Budget + REVISE'!AC118=1,'3-Budget + REVISE'!G118,'6-EXPENSE 3rd Period'!C127)</f>
        <v>0</v>
      </c>
      <c r="D127" s="910"/>
      <c r="E127" s="911"/>
      <c r="F127" s="900">
        <f t="shared" si="61"/>
        <v>0</v>
      </c>
      <c r="G127" s="901"/>
      <c r="H127" s="970"/>
      <c r="I127" s="974">
        <f>F127+'6-EXPENSE 3rd Period'!I127</f>
        <v>0</v>
      </c>
      <c r="J127" s="937"/>
      <c r="K127" s="938"/>
      <c r="L127" s="52" t="str">
        <f t="shared" si="57"/>
        <v/>
      </c>
      <c r="M127" s="75">
        <f t="shared" si="59"/>
        <v>0</v>
      </c>
      <c r="N127" s="43" t="str">
        <f t="shared" si="60"/>
        <v/>
      </c>
      <c r="O127" s="38">
        <f t="shared" si="31"/>
        <v>0</v>
      </c>
      <c r="P127" s="806"/>
      <c r="Q127" s="807"/>
      <c r="R127" s="807"/>
      <c r="S127" s="807"/>
      <c r="T127" s="807"/>
      <c r="U127" s="807"/>
      <c r="V127" s="807"/>
      <c r="W127" s="807"/>
      <c r="X127" s="807"/>
      <c r="Y127" s="807"/>
      <c r="Z127" s="807"/>
      <c r="AA127" s="807"/>
      <c r="AB127" s="807"/>
      <c r="AC127" s="807"/>
      <c r="AD127" s="808"/>
      <c r="AE127" s="750">
        <f t="shared" si="32"/>
        <v>0</v>
      </c>
      <c r="AF127" s="749" t="str">
        <f t="shared" si="33"/>
        <v/>
      </c>
    </row>
    <row r="128" spans="2:32" s="38" customFormat="1" ht="12" customHeight="1" x14ac:dyDescent="0.25">
      <c r="B128" s="48">
        <f>IF(ISBLANK('3-Budget + REVISE'!B119),"",'3-Budget + REVISE'!B119)</f>
        <v>0</v>
      </c>
      <c r="C128" s="969">
        <f>IF('3-Budget + REVISE'!AC119=1,'3-Budget + REVISE'!G119,'6-EXPENSE 3rd Period'!C128)</f>
        <v>0</v>
      </c>
      <c r="D128" s="910"/>
      <c r="E128" s="911"/>
      <c r="F128" s="900">
        <f t="shared" si="61"/>
        <v>0</v>
      </c>
      <c r="G128" s="901"/>
      <c r="H128" s="970"/>
      <c r="I128" s="975">
        <f>F128+'6-EXPENSE 3rd Period'!I128</f>
        <v>0</v>
      </c>
      <c r="J128" s="976"/>
      <c r="K128" s="977"/>
      <c r="L128" s="54" t="str">
        <f t="shared" si="57"/>
        <v/>
      </c>
      <c r="M128" s="76">
        <f t="shared" si="59"/>
        <v>0</v>
      </c>
      <c r="N128" s="43" t="str">
        <f t="shared" si="60"/>
        <v/>
      </c>
      <c r="O128" s="38">
        <f t="shared" si="31"/>
        <v>0</v>
      </c>
      <c r="P128" s="806"/>
      <c r="Q128" s="807"/>
      <c r="R128" s="807"/>
      <c r="S128" s="807"/>
      <c r="T128" s="807"/>
      <c r="U128" s="807"/>
      <c r="V128" s="807"/>
      <c r="W128" s="807"/>
      <c r="X128" s="807"/>
      <c r="Y128" s="807"/>
      <c r="Z128" s="807"/>
      <c r="AA128" s="807"/>
      <c r="AB128" s="807"/>
      <c r="AC128" s="807"/>
      <c r="AD128" s="808"/>
      <c r="AE128" s="750">
        <f t="shared" si="32"/>
        <v>0</v>
      </c>
      <c r="AF128" s="749" t="str">
        <f t="shared" si="33"/>
        <v/>
      </c>
    </row>
    <row r="129" spans="2:32" s="38" customFormat="1" ht="12.9" customHeight="1" x14ac:dyDescent="0.25">
      <c r="B129" s="200" t="str">
        <f>IF(ISBLANK('3-Budget + REVISE'!B120),"",'3-Budget + REVISE'!B120)</f>
        <v>900 - Indirect Costs</v>
      </c>
      <c r="C129" s="1016">
        <f>SUM(C130)</f>
        <v>0</v>
      </c>
      <c r="D129" s="1016"/>
      <c r="E129" s="1016"/>
      <c r="F129" s="1016">
        <f t="shared" ref="F129" si="62">SUM(F130)</f>
        <v>0</v>
      </c>
      <c r="G129" s="1016"/>
      <c r="H129" s="1016"/>
      <c r="I129" s="1016">
        <f t="shared" ref="I129" si="63">SUM(I130)</f>
        <v>0</v>
      </c>
      <c r="J129" s="1016"/>
      <c r="K129" s="1016"/>
      <c r="L129" s="208" t="str">
        <f>IF(C129&gt;0,I129/C129,"")</f>
        <v/>
      </c>
      <c r="M129" s="211">
        <f t="shared" si="59"/>
        <v>0</v>
      </c>
      <c r="N129" s="42" t="str">
        <f t="shared" si="60"/>
        <v/>
      </c>
      <c r="O129" s="38">
        <f t="shared" si="31"/>
        <v>0</v>
      </c>
      <c r="P129" s="784">
        <f>P130</f>
        <v>0</v>
      </c>
      <c r="Q129" s="785">
        <f>Q130</f>
        <v>0</v>
      </c>
      <c r="R129" s="785">
        <f t="shared" ref="R129:AC129" si="64">R130</f>
        <v>0</v>
      </c>
      <c r="S129" s="785">
        <f t="shared" si="64"/>
        <v>0</v>
      </c>
      <c r="T129" s="785">
        <f t="shared" si="64"/>
        <v>0</v>
      </c>
      <c r="U129" s="785">
        <f t="shared" si="64"/>
        <v>0</v>
      </c>
      <c r="V129" s="785">
        <f t="shared" si="64"/>
        <v>0</v>
      </c>
      <c r="W129" s="785">
        <f t="shared" si="64"/>
        <v>0</v>
      </c>
      <c r="X129" s="785">
        <f t="shared" si="64"/>
        <v>0</v>
      </c>
      <c r="Y129" s="785">
        <f t="shared" si="64"/>
        <v>0</v>
      </c>
      <c r="Z129" s="785">
        <f t="shared" si="64"/>
        <v>0</v>
      </c>
      <c r="AA129" s="785">
        <f t="shared" si="64"/>
        <v>0</v>
      </c>
      <c r="AB129" s="785">
        <f t="shared" si="64"/>
        <v>0</v>
      </c>
      <c r="AC129" s="785">
        <f t="shared" si="64"/>
        <v>0</v>
      </c>
      <c r="AD129" s="786">
        <f>AD130</f>
        <v>0</v>
      </c>
      <c r="AE129" s="750">
        <f t="shared" si="32"/>
        <v>0</v>
      </c>
      <c r="AF129" s="749" t="str">
        <f t="shared" si="33"/>
        <v/>
      </c>
    </row>
    <row r="130" spans="2:32" s="38" customFormat="1" ht="12" customHeight="1" x14ac:dyDescent="0.25">
      <c r="B130" s="51" t="str">
        <f>IF(ISBLANK('3-Budget + REVISE'!B121),"",'3-Budget + REVISE'!B121)</f>
        <v>use "Indirect Cost Calculator"</v>
      </c>
      <c r="C130" s="969">
        <f>IF('3-Budget + REVISE'!AC121=1,'3-Budget + REVISE'!G121,'6-EXPENSE 3rd Period'!C130)</f>
        <v>0</v>
      </c>
      <c r="D130" s="910"/>
      <c r="E130" s="911"/>
      <c r="F130" s="900">
        <f>AE130</f>
        <v>0</v>
      </c>
      <c r="G130" s="901"/>
      <c r="H130" s="970"/>
      <c r="I130" s="969">
        <f>F130+'6-EXPENSE 3rd Period'!I130</f>
        <v>0</v>
      </c>
      <c r="J130" s="910"/>
      <c r="K130" s="911"/>
      <c r="L130" s="46" t="str">
        <f>IF(C130&gt;0,I130/C130,"")</f>
        <v/>
      </c>
      <c r="M130" s="74">
        <f>C130-I130</f>
        <v>0</v>
      </c>
      <c r="N130" s="43" t="str">
        <f>IF(M130&lt;0, "!", "")</f>
        <v/>
      </c>
      <c r="O130" s="38">
        <f t="shared" si="31"/>
        <v>0</v>
      </c>
      <c r="P130" s="809"/>
      <c r="Q130" s="810"/>
      <c r="R130" s="810"/>
      <c r="S130" s="810"/>
      <c r="T130" s="810"/>
      <c r="U130" s="810"/>
      <c r="V130" s="810"/>
      <c r="W130" s="810"/>
      <c r="X130" s="810"/>
      <c r="Y130" s="810"/>
      <c r="Z130" s="810"/>
      <c r="AA130" s="810"/>
      <c r="AB130" s="810"/>
      <c r="AC130" s="810"/>
      <c r="AD130" s="811"/>
      <c r="AE130" s="750">
        <f t="shared" si="32"/>
        <v>0</v>
      </c>
      <c r="AF130" s="749" t="str">
        <f t="shared" si="33"/>
        <v/>
      </c>
    </row>
    <row r="131" spans="2:32" s="38" customFormat="1" ht="12.75" customHeight="1" thickBot="1" x14ac:dyDescent="0.3">
      <c r="B131" s="57" t="s">
        <v>69</v>
      </c>
      <c r="C131" s="928">
        <f>C17+C40++C63+C74+C85+C96+C107+C118+C129</f>
        <v>0</v>
      </c>
      <c r="D131" s="929"/>
      <c r="E131" s="930"/>
      <c r="F131" s="960">
        <f>F17+F40+F63+F74+F85+F96+F107+F118+F129</f>
        <v>0</v>
      </c>
      <c r="G131" s="961"/>
      <c r="H131" s="962"/>
      <c r="I131" s="928">
        <f>F131+'6-EXPENSE 3rd Period'!I131</f>
        <v>0</v>
      </c>
      <c r="J131" s="929"/>
      <c r="K131" s="930"/>
      <c r="L131" s="58" t="str">
        <f>IF(C131&gt;0,I131/C131,"")</f>
        <v/>
      </c>
      <c r="M131" s="77">
        <f>C131-I131</f>
        <v>0</v>
      </c>
      <c r="N131" s="43" t="str">
        <f>IF(M131&lt;0, "!", "")</f>
        <v/>
      </c>
      <c r="P131" s="750">
        <f>P17+P40+P63+P74+P85+P96+P107+P118+P129</f>
        <v>0</v>
      </c>
      <c r="Q131" s="750">
        <f t="shared" ref="Q131:AD131" si="65">Q17+Q40+Q63+Q74+Q85+Q96+Q107+Q118+Q129</f>
        <v>0</v>
      </c>
      <c r="R131" s="750">
        <f t="shared" si="65"/>
        <v>0</v>
      </c>
      <c r="S131" s="750">
        <f t="shared" si="65"/>
        <v>0</v>
      </c>
      <c r="T131" s="750">
        <f t="shared" si="65"/>
        <v>0</v>
      </c>
      <c r="U131" s="750">
        <f t="shared" si="65"/>
        <v>0</v>
      </c>
      <c r="V131" s="750">
        <f t="shared" si="65"/>
        <v>0</v>
      </c>
      <c r="W131" s="750">
        <f t="shared" si="65"/>
        <v>0</v>
      </c>
      <c r="X131" s="750">
        <f t="shared" si="65"/>
        <v>0</v>
      </c>
      <c r="Y131" s="750">
        <f t="shared" si="65"/>
        <v>0</v>
      </c>
      <c r="Z131" s="750">
        <f t="shared" si="65"/>
        <v>0</v>
      </c>
      <c r="AA131" s="750">
        <f t="shared" si="65"/>
        <v>0</v>
      </c>
      <c r="AB131" s="750">
        <f t="shared" si="65"/>
        <v>0</v>
      </c>
      <c r="AC131" s="750">
        <f t="shared" si="65"/>
        <v>0</v>
      </c>
      <c r="AD131" s="750">
        <f t="shared" si="65"/>
        <v>0</v>
      </c>
      <c r="AE131" s="750">
        <f t="shared" si="32"/>
        <v>0</v>
      </c>
      <c r="AF131" s="749" t="str">
        <f t="shared" si="33"/>
        <v/>
      </c>
    </row>
    <row r="132" spans="2:32" ht="16.5" customHeight="1" x14ac:dyDescent="0.3">
      <c r="B132" s="60" t="s">
        <v>19</v>
      </c>
      <c r="C132" s="927" t="str">
        <f>IF(C131&gt;0,IF(C131&gt;'3-Budget + REVISE'!C122,"OVER award",IF(C131&lt;'3-Budget + REVISE'!C122,"UNDER award",""))," ")</f>
        <v xml:space="preserve"> </v>
      </c>
      <c r="D132" s="927"/>
      <c r="E132" s="927"/>
      <c r="F132" s="61"/>
      <c r="G132" s="61"/>
      <c r="H132" s="61"/>
      <c r="I132" s="61"/>
      <c r="J132" s="10" t="str">
        <f>J6</f>
        <v>4th Period</v>
      </c>
      <c r="K132" s="925" t="s">
        <v>13</v>
      </c>
      <c r="L132" s="926"/>
      <c r="M132" s="926"/>
    </row>
    <row r="133" spans="2:32" x14ac:dyDescent="0.3">
      <c r="B133" s="978"/>
      <c r="C133" s="979"/>
      <c r="D133" s="979"/>
      <c r="E133" s="979"/>
      <c r="F133" s="979"/>
      <c r="G133" s="979"/>
      <c r="H133" s="979"/>
      <c r="I133" s="979"/>
      <c r="J133" s="979"/>
      <c r="K133" s="979"/>
      <c r="L133" s="979"/>
      <c r="M133" s="980"/>
    </row>
    <row r="134" spans="2:32" x14ac:dyDescent="0.3">
      <c r="B134" s="981"/>
      <c r="C134" s="982"/>
      <c r="D134" s="982"/>
      <c r="E134" s="982"/>
      <c r="F134" s="982"/>
      <c r="G134" s="982"/>
      <c r="H134" s="982"/>
      <c r="I134" s="982"/>
      <c r="J134" s="982"/>
      <c r="K134" s="982"/>
      <c r="L134" s="982"/>
      <c r="M134" s="983"/>
    </row>
    <row r="135" spans="2:32" x14ac:dyDescent="0.3">
      <c r="B135" s="981"/>
      <c r="C135" s="982"/>
      <c r="D135" s="982"/>
      <c r="E135" s="982"/>
      <c r="F135" s="982"/>
      <c r="G135" s="982"/>
      <c r="H135" s="982"/>
      <c r="I135" s="982"/>
      <c r="J135" s="982"/>
      <c r="K135" s="982"/>
      <c r="L135" s="982"/>
      <c r="M135" s="983"/>
    </row>
    <row r="136" spans="2:32" x14ac:dyDescent="0.3">
      <c r="B136" s="984"/>
      <c r="C136" s="985"/>
      <c r="D136" s="985"/>
      <c r="E136" s="985"/>
      <c r="F136" s="985"/>
      <c r="G136" s="985"/>
      <c r="H136" s="985"/>
      <c r="I136" s="985"/>
      <c r="J136" s="985"/>
      <c r="K136" s="985"/>
      <c r="L136" s="985"/>
      <c r="M136" s="986"/>
    </row>
  </sheetData>
  <sheetProtection algorithmName="SHA-512" hashValue="jGAkmH/f4SRkOEtsXAeQmuHzrgxSCOvE1/zTtcnzcD/nhut/E5sFzcz+Yaxwlztggc+0KMxF1QGPX2Bd9n00GQ==" saltValue="ORiTSxA8N8kqLPXqwMohog==" spinCount="100000" sheet="1" formatRows="0"/>
  <mergeCells count="380">
    <mergeCell ref="B15:D15"/>
    <mergeCell ref="F11:L11"/>
    <mergeCell ref="F15:M15"/>
    <mergeCell ref="C2:F2"/>
    <mergeCell ref="M1:M3"/>
    <mergeCell ref="I116:K116"/>
    <mergeCell ref="I117:K117"/>
    <mergeCell ref="I119:K119"/>
    <mergeCell ref="I120:K120"/>
    <mergeCell ref="I100:K100"/>
    <mergeCell ref="I101:K101"/>
    <mergeCell ref="I102:K102"/>
    <mergeCell ref="I103:K103"/>
    <mergeCell ref="I104:K104"/>
    <mergeCell ref="I105:K105"/>
    <mergeCell ref="I94:K94"/>
    <mergeCell ref="I95:K95"/>
    <mergeCell ref="I97:K97"/>
    <mergeCell ref="I98:K98"/>
    <mergeCell ref="I99:K99"/>
    <mergeCell ref="I89:K89"/>
    <mergeCell ref="I90:K90"/>
    <mergeCell ref="I91:K91"/>
    <mergeCell ref="I92:K92"/>
    <mergeCell ref="I130:K130"/>
    <mergeCell ref="I131:K131"/>
    <mergeCell ref="I122:K122"/>
    <mergeCell ref="I123:K123"/>
    <mergeCell ref="I124:K124"/>
    <mergeCell ref="I125:K125"/>
    <mergeCell ref="I126:K126"/>
    <mergeCell ref="I106:K106"/>
    <mergeCell ref="I108:K108"/>
    <mergeCell ref="I109:K109"/>
    <mergeCell ref="I110:K110"/>
    <mergeCell ref="I107:K107"/>
    <mergeCell ref="I121:K121"/>
    <mergeCell ref="I111:K111"/>
    <mergeCell ref="I112:K112"/>
    <mergeCell ref="I113:K113"/>
    <mergeCell ref="I114:K114"/>
    <mergeCell ref="I115:K115"/>
    <mergeCell ref="I118:K118"/>
    <mergeCell ref="I127:K127"/>
    <mergeCell ref="I128:K128"/>
    <mergeCell ref="I93:K93"/>
    <mergeCell ref="I96:K96"/>
    <mergeCell ref="I83:K83"/>
    <mergeCell ref="I84:K84"/>
    <mergeCell ref="I86:K86"/>
    <mergeCell ref="I87:K87"/>
    <mergeCell ref="I88:K88"/>
    <mergeCell ref="I78:K78"/>
    <mergeCell ref="I79:K79"/>
    <mergeCell ref="I80:K80"/>
    <mergeCell ref="I81:K81"/>
    <mergeCell ref="I82:K82"/>
    <mergeCell ref="I85:K85"/>
    <mergeCell ref="I72:K72"/>
    <mergeCell ref="I73:K73"/>
    <mergeCell ref="I75:K75"/>
    <mergeCell ref="I76:K76"/>
    <mergeCell ref="I77:K77"/>
    <mergeCell ref="I67:K67"/>
    <mergeCell ref="I68:K68"/>
    <mergeCell ref="I69:K69"/>
    <mergeCell ref="I70:K70"/>
    <mergeCell ref="I71:K71"/>
    <mergeCell ref="I74:K74"/>
    <mergeCell ref="I61:K61"/>
    <mergeCell ref="I62:K62"/>
    <mergeCell ref="I64:K64"/>
    <mergeCell ref="I65:K65"/>
    <mergeCell ref="I66:K66"/>
    <mergeCell ref="I56:K56"/>
    <mergeCell ref="I57:K57"/>
    <mergeCell ref="I58:K58"/>
    <mergeCell ref="I59:K59"/>
    <mergeCell ref="I60:K60"/>
    <mergeCell ref="F128:H128"/>
    <mergeCell ref="F130:H130"/>
    <mergeCell ref="F131:H131"/>
    <mergeCell ref="I18:K18"/>
    <mergeCell ref="I19:K19"/>
    <mergeCell ref="I32:K32"/>
    <mergeCell ref="I33:K33"/>
    <mergeCell ref="I34:K34"/>
    <mergeCell ref="I35:K35"/>
    <mergeCell ref="I36:K36"/>
    <mergeCell ref="I37:K37"/>
    <mergeCell ref="I38:K38"/>
    <mergeCell ref="I39:K39"/>
    <mergeCell ref="I41:K41"/>
    <mergeCell ref="I54:K54"/>
    <mergeCell ref="I55:K55"/>
    <mergeCell ref="F123:H123"/>
    <mergeCell ref="F124:H124"/>
    <mergeCell ref="F125:H125"/>
    <mergeCell ref="F126:H126"/>
    <mergeCell ref="F127:H127"/>
    <mergeCell ref="F117:H117"/>
    <mergeCell ref="F119:H119"/>
    <mergeCell ref="F120:H120"/>
    <mergeCell ref="F121:H121"/>
    <mergeCell ref="F122:H122"/>
    <mergeCell ref="F112:H112"/>
    <mergeCell ref="F113:H113"/>
    <mergeCell ref="F114:H114"/>
    <mergeCell ref="F115:H115"/>
    <mergeCell ref="F116:H116"/>
    <mergeCell ref="F106:H106"/>
    <mergeCell ref="F108:H108"/>
    <mergeCell ref="F109:H109"/>
    <mergeCell ref="F110:H110"/>
    <mergeCell ref="F111:H111"/>
    <mergeCell ref="F107:H107"/>
    <mergeCell ref="F118:H118"/>
    <mergeCell ref="F101:H101"/>
    <mergeCell ref="F102:H102"/>
    <mergeCell ref="F103:H103"/>
    <mergeCell ref="F104:H104"/>
    <mergeCell ref="F105:H105"/>
    <mergeCell ref="F95:H95"/>
    <mergeCell ref="F97:H97"/>
    <mergeCell ref="F98:H98"/>
    <mergeCell ref="F99:H99"/>
    <mergeCell ref="F100:H100"/>
    <mergeCell ref="F96:H96"/>
    <mergeCell ref="F90:H90"/>
    <mergeCell ref="F91:H91"/>
    <mergeCell ref="F92:H92"/>
    <mergeCell ref="F93:H93"/>
    <mergeCell ref="F94:H94"/>
    <mergeCell ref="F84:H84"/>
    <mergeCell ref="F86:H86"/>
    <mergeCell ref="F87:H87"/>
    <mergeCell ref="F88:H88"/>
    <mergeCell ref="F89:H89"/>
    <mergeCell ref="F85:H85"/>
    <mergeCell ref="F81:H81"/>
    <mergeCell ref="F82:H82"/>
    <mergeCell ref="F83:H83"/>
    <mergeCell ref="F73:H73"/>
    <mergeCell ref="F75:H75"/>
    <mergeCell ref="F76:H76"/>
    <mergeCell ref="F77:H77"/>
    <mergeCell ref="F78:H78"/>
    <mergeCell ref="F74:H74"/>
    <mergeCell ref="F71:H71"/>
    <mergeCell ref="F72:H72"/>
    <mergeCell ref="F62:H62"/>
    <mergeCell ref="F64:H64"/>
    <mergeCell ref="F65:H65"/>
    <mergeCell ref="F66:H66"/>
    <mergeCell ref="F67:H67"/>
    <mergeCell ref="F79:H79"/>
    <mergeCell ref="F80:H80"/>
    <mergeCell ref="F60:H60"/>
    <mergeCell ref="F61:H61"/>
    <mergeCell ref="C130:E130"/>
    <mergeCell ref="C131:E131"/>
    <mergeCell ref="F18:H18"/>
    <mergeCell ref="F19:H19"/>
    <mergeCell ref="F32:H32"/>
    <mergeCell ref="F33:H33"/>
    <mergeCell ref="F34:H34"/>
    <mergeCell ref="F35:H35"/>
    <mergeCell ref="F36:H36"/>
    <mergeCell ref="F37:H37"/>
    <mergeCell ref="F38:H38"/>
    <mergeCell ref="F39:H39"/>
    <mergeCell ref="F41:H41"/>
    <mergeCell ref="F54:H54"/>
    <mergeCell ref="F55:H55"/>
    <mergeCell ref="F56:H56"/>
    <mergeCell ref="C124:E124"/>
    <mergeCell ref="C125:E125"/>
    <mergeCell ref="C126:E126"/>
    <mergeCell ref="F68:H68"/>
    <mergeCell ref="F69:H69"/>
    <mergeCell ref="F70:H70"/>
    <mergeCell ref="C127:E127"/>
    <mergeCell ref="C128:E128"/>
    <mergeCell ref="C119:E119"/>
    <mergeCell ref="C120:E120"/>
    <mergeCell ref="C121:E121"/>
    <mergeCell ref="C122:E122"/>
    <mergeCell ref="C123:E123"/>
    <mergeCell ref="C113:E113"/>
    <mergeCell ref="C114:E114"/>
    <mergeCell ref="C115:E115"/>
    <mergeCell ref="C116:E116"/>
    <mergeCell ref="C117:E117"/>
    <mergeCell ref="C118:E118"/>
    <mergeCell ref="C108:E108"/>
    <mergeCell ref="C109:E109"/>
    <mergeCell ref="C110:E110"/>
    <mergeCell ref="C111:E111"/>
    <mergeCell ref="C112:E112"/>
    <mergeCell ref="C102:E102"/>
    <mergeCell ref="C103:E103"/>
    <mergeCell ref="C104:E104"/>
    <mergeCell ref="C105:E105"/>
    <mergeCell ref="C106:E106"/>
    <mergeCell ref="C107:E107"/>
    <mergeCell ref="C97:E97"/>
    <mergeCell ref="C96:E96"/>
    <mergeCell ref="C98:E98"/>
    <mergeCell ref="C99:E99"/>
    <mergeCell ref="C100:E100"/>
    <mergeCell ref="C101:E101"/>
    <mergeCell ref="C91:E91"/>
    <mergeCell ref="C92:E92"/>
    <mergeCell ref="C93:E93"/>
    <mergeCell ref="C94:E94"/>
    <mergeCell ref="C95:E95"/>
    <mergeCell ref="C86:E86"/>
    <mergeCell ref="C87:E87"/>
    <mergeCell ref="C85:E85"/>
    <mergeCell ref="C88:E88"/>
    <mergeCell ref="C89:E89"/>
    <mergeCell ref="C90:E90"/>
    <mergeCell ref="C80:E80"/>
    <mergeCell ref="C81:E81"/>
    <mergeCell ref="C82:E82"/>
    <mergeCell ref="C83:E83"/>
    <mergeCell ref="C84:E84"/>
    <mergeCell ref="C60:E60"/>
    <mergeCell ref="C61:E61"/>
    <mergeCell ref="C62:E62"/>
    <mergeCell ref="C75:E75"/>
    <mergeCell ref="C76:E76"/>
    <mergeCell ref="C77:E77"/>
    <mergeCell ref="C74:E74"/>
    <mergeCell ref="C78:E78"/>
    <mergeCell ref="C79:E79"/>
    <mergeCell ref="C69:E69"/>
    <mergeCell ref="C70:E70"/>
    <mergeCell ref="C71:E71"/>
    <mergeCell ref="C72:E72"/>
    <mergeCell ref="C73:E73"/>
    <mergeCell ref="C67:E67"/>
    <mergeCell ref="C68:E68"/>
    <mergeCell ref="B133:M136"/>
    <mergeCell ref="B9:E9"/>
    <mergeCell ref="J4:M4"/>
    <mergeCell ref="C18:E18"/>
    <mergeCell ref="J5:M5"/>
    <mergeCell ref="J7:M7"/>
    <mergeCell ref="J6:M6"/>
    <mergeCell ref="C19:E19"/>
    <mergeCell ref="C32:E32"/>
    <mergeCell ref="C33:E33"/>
    <mergeCell ref="C34:E34"/>
    <mergeCell ref="K132:M132"/>
    <mergeCell ref="C16:E16"/>
    <mergeCell ref="F16:H16"/>
    <mergeCell ref="I16:K16"/>
    <mergeCell ref="C41:E41"/>
    <mergeCell ref="C54:E54"/>
    <mergeCell ref="C55:E55"/>
    <mergeCell ref="B14:D14"/>
    <mergeCell ref="F14:M14"/>
    <mergeCell ref="C56:E56"/>
    <mergeCell ref="C57:E57"/>
    <mergeCell ref="C59:E59"/>
    <mergeCell ref="F57:H57"/>
    <mergeCell ref="B1:B2"/>
    <mergeCell ref="F9:G9"/>
    <mergeCell ref="B10:D10"/>
    <mergeCell ref="F10:M10"/>
    <mergeCell ref="B12:D12"/>
    <mergeCell ref="F12:M12"/>
    <mergeCell ref="B13:D13"/>
    <mergeCell ref="F13:M13"/>
    <mergeCell ref="B4:D4"/>
    <mergeCell ref="F4:H4"/>
    <mergeCell ref="F5:H5"/>
    <mergeCell ref="B6:D6"/>
    <mergeCell ref="B7:D7"/>
    <mergeCell ref="F7:H7"/>
    <mergeCell ref="B8:D8"/>
    <mergeCell ref="F8:M8"/>
    <mergeCell ref="F6:G6"/>
    <mergeCell ref="F58:H58"/>
    <mergeCell ref="F59:H59"/>
    <mergeCell ref="C20:E20"/>
    <mergeCell ref="C132:E132"/>
    <mergeCell ref="C129:E129"/>
    <mergeCell ref="F129:H129"/>
    <mergeCell ref="I129:K129"/>
    <mergeCell ref="C17:E17"/>
    <mergeCell ref="F17:H17"/>
    <mergeCell ref="I17:K17"/>
    <mergeCell ref="C40:E40"/>
    <mergeCell ref="F40:H40"/>
    <mergeCell ref="I40:K40"/>
    <mergeCell ref="C63:E63"/>
    <mergeCell ref="F63:H63"/>
    <mergeCell ref="I63:K63"/>
    <mergeCell ref="C35:E35"/>
    <mergeCell ref="C36:E36"/>
    <mergeCell ref="C37:E37"/>
    <mergeCell ref="C38:E38"/>
    <mergeCell ref="C39:E39"/>
    <mergeCell ref="C64:E64"/>
    <mergeCell ref="C65:E65"/>
    <mergeCell ref="C66:E66"/>
    <mergeCell ref="C58:E58"/>
    <mergeCell ref="C21:E21"/>
    <mergeCell ref="C22:E22"/>
    <mergeCell ref="C23:E23"/>
    <mergeCell ref="C24:E24"/>
    <mergeCell ref="C25:E25"/>
    <mergeCell ref="C26:E26"/>
    <mergeCell ref="C27:E27"/>
    <mergeCell ref="C28:E28"/>
    <mergeCell ref="C29:E29"/>
    <mergeCell ref="F20:H20"/>
    <mergeCell ref="F21:H21"/>
    <mergeCell ref="F22:H22"/>
    <mergeCell ref="F23:H23"/>
    <mergeCell ref="F24:H24"/>
    <mergeCell ref="F25:H25"/>
    <mergeCell ref="F26:H26"/>
    <mergeCell ref="F27:H27"/>
    <mergeCell ref="F28:H28"/>
    <mergeCell ref="I20:K20"/>
    <mergeCell ref="I21:K21"/>
    <mergeCell ref="I22:K22"/>
    <mergeCell ref="I23:K23"/>
    <mergeCell ref="I24:K24"/>
    <mergeCell ref="I25:K25"/>
    <mergeCell ref="I26:K26"/>
    <mergeCell ref="I27:K27"/>
    <mergeCell ref="I28:K28"/>
    <mergeCell ref="I29:K29"/>
    <mergeCell ref="I30:K30"/>
    <mergeCell ref="I31:K31"/>
    <mergeCell ref="C42:E42"/>
    <mergeCell ref="C43:E43"/>
    <mergeCell ref="C44:E44"/>
    <mergeCell ref="C45:E45"/>
    <mergeCell ref="C46:E46"/>
    <mergeCell ref="C47:E47"/>
    <mergeCell ref="I42:K42"/>
    <mergeCell ref="I43:K43"/>
    <mergeCell ref="I44:K44"/>
    <mergeCell ref="I45:K45"/>
    <mergeCell ref="I46:K46"/>
    <mergeCell ref="I47:K47"/>
    <mergeCell ref="C30:E30"/>
    <mergeCell ref="C31:E31"/>
    <mergeCell ref="F29:H29"/>
    <mergeCell ref="F30:H30"/>
    <mergeCell ref="F31:H31"/>
    <mergeCell ref="F42:H42"/>
    <mergeCell ref="F43:H43"/>
    <mergeCell ref="F44:H44"/>
    <mergeCell ref="F45:H45"/>
    <mergeCell ref="F46:H46"/>
    <mergeCell ref="F47:H47"/>
    <mergeCell ref="F48:H48"/>
    <mergeCell ref="F49:H49"/>
    <mergeCell ref="F50:H50"/>
    <mergeCell ref="I48:K48"/>
    <mergeCell ref="I49:K49"/>
    <mergeCell ref="I50:K50"/>
    <mergeCell ref="I51:K51"/>
    <mergeCell ref="I52:K52"/>
    <mergeCell ref="I53:K53"/>
    <mergeCell ref="C48:E48"/>
    <mergeCell ref="C49:E49"/>
    <mergeCell ref="C50:E50"/>
    <mergeCell ref="C51:E51"/>
    <mergeCell ref="C52:E52"/>
    <mergeCell ref="C53:E53"/>
    <mergeCell ref="F51:H51"/>
    <mergeCell ref="F52:H52"/>
    <mergeCell ref="F53:H53"/>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B8 F8"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23BF-BAF7-4FC3-8035-0885533F51FB}">
  <sheetPr codeName="Sheet12">
    <tabColor rgb="FFFFC843"/>
    <pageSetUpPr fitToPage="1"/>
  </sheetPr>
  <dimension ref="A1:AF136"/>
  <sheetViews>
    <sheetView showZeros="0" zoomScaleNormal="100" zoomScaleSheetLayoutView="100" workbookViewId="0">
      <pane ySplit="16" topLeftCell="A17" activePane="bottomLeft" state="frozen"/>
      <selection pane="bottomLeft" activeCell="P10" sqref="P10"/>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4" style="22" customWidth="1"/>
    <col min="15" max="15" width="0" style="19" hidden="1" customWidth="1"/>
    <col min="16" max="31" width="12.81640625" style="19" customWidth="1"/>
    <col min="32" max="16384" width="9.08984375" style="19"/>
  </cols>
  <sheetData>
    <row r="1" spans="1:31" ht="18" customHeight="1" x14ac:dyDescent="0.3">
      <c r="A1" s="307"/>
      <c r="B1" s="913" t="s">
        <v>13</v>
      </c>
      <c r="M1" s="923"/>
    </row>
    <row r="2" spans="1:31" ht="18" customHeight="1" x14ac:dyDescent="0.35">
      <c r="A2" s="307"/>
      <c r="B2" s="913"/>
      <c r="C2" s="1015" t="str">
        <f>'3-Budget + REVISE'!$B$3</f>
        <v>Project Name</v>
      </c>
      <c r="D2" s="1015"/>
      <c r="E2" s="1015"/>
      <c r="F2" s="1015"/>
      <c r="G2" s="222"/>
      <c r="H2" s="222"/>
      <c r="I2" s="222"/>
      <c r="J2" s="222"/>
      <c r="K2" s="222"/>
      <c r="L2" s="222"/>
      <c r="M2" s="923"/>
    </row>
    <row r="3" spans="1:31" ht="13.25" customHeight="1" x14ac:dyDescent="0.3">
      <c r="A3" s="23"/>
      <c r="B3" s="223"/>
      <c r="C3" s="223"/>
      <c r="D3" s="223"/>
      <c r="E3" s="223"/>
      <c r="F3" s="223"/>
      <c r="G3" s="223"/>
      <c r="H3" s="223"/>
      <c r="I3" s="223"/>
      <c r="J3" s="223"/>
      <c r="K3" s="223"/>
      <c r="L3" s="223"/>
      <c r="M3" s="923"/>
      <c r="N3" s="24"/>
    </row>
    <row r="4" spans="1:31" x14ac:dyDescent="0.3">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5">
      <c r="B5" s="30" t="s">
        <v>3</v>
      </c>
      <c r="C5" s="30"/>
      <c r="D5" s="30"/>
      <c r="E5" s="30"/>
      <c r="F5" s="1006" t="s">
        <v>148</v>
      </c>
      <c r="G5" s="1006"/>
      <c r="H5" s="1006"/>
      <c r="I5" s="30"/>
      <c r="J5" s="1004" t="s">
        <v>70</v>
      </c>
      <c r="K5" s="1004"/>
      <c r="L5" s="1004"/>
      <c r="M5" s="1004"/>
      <c r="N5" s="31"/>
    </row>
    <row r="6" spans="1:31" ht="12.75" customHeight="1" x14ac:dyDescent="0.3">
      <c r="B6" s="916" t="str">
        <f>IF(ISBLANK('4-EXPENSE 1st Period'!B6:E6),"",'4-EXPENSE 1st Period'!B6:E6)</f>
        <v/>
      </c>
      <c r="C6" s="916"/>
      <c r="D6" s="916"/>
      <c r="E6" s="32"/>
      <c r="F6" s="1019">
        <f>'4-EXPENSE 1st Period'!$F$6</f>
        <v>0</v>
      </c>
      <c r="G6" s="1019"/>
      <c r="H6" s="80" t="s">
        <v>14</v>
      </c>
      <c r="I6" s="28"/>
      <c r="J6" s="914" t="s">
        <v>122</v>
      </c>
      <c r="K6" s="914"/>
      <c r="L6" s="914"/>
      <c r="M6" s="914"/>
    </row>
    <row r="7" spans="1:31" s="29" customFormat="1" ht="13.5" customHeight="1" x14ac:dyDescent="0.25">
      <c r="B7" s="918" t="s">
        <v>4</v>
      </c>
      <c r="C7" s="918"/>
      <c r="D7" s="918"/>
      <c r="E7" s="30"/>
      <c r="F7" s="918" t="s">
        <v>2</v>
      </c>
      <c r="G7" s="918"/>
      <c r="H7" s="918"/>
      <c r="I7" s="30"/>
      <c r="J7" s="918" t="s">
        <v>1</v>
      </c>
      <c r="K7" s="918"/>
      <c r="L7" s="918"/>
      <c r="M7" s="918"/>
      <c r="N7" s="31"/>
    </row>
    <row r="8" spans="1:31" ht="14" customHeight="1" x14ac:dyDescent="0.3">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5">
      <c r="B9" s="915" t="s">
        <v>5</v>
      </c>
      <c r="C9" s="915"/>
      <c r="D9" s="915"/>
      <c r="E9" s="915"/>
      <c r="F9" s="915" t="s">
        <v>6</v>
      </c>
      <c r="G9" s="915"/>
      <c r="H9" s="30"/>
      <c r="I9" s="30"/>
      <c r="J9" s="30"/>
      <c r="K9" s="30"/>
      <c r="L9" s="30"/>
      <c r="M9" s="30"/>
      <c r="N9" s="31"/>
    </row>
    <row r="10" spans="1:31" ht="18" customHeight="1" thickBot="1" x14ac:dyDescent="0.35">
      <c r="B10" s="987"/>
      <c r="C10" s="987"/>
      <c r="D10" s="987"/>
      <c r="E10" s="68"/>
      <c r="F10" s="1017"/>
      <c r="G10" s="1017"/>
      <c r="H10" s="1017"/>
      <c r="I10" s="1017"/>
      <c r="J10" s="1017"/>
      <c r="K10" s="1017"/>
      <c r="L10" s="1017"/>
      <c r="M10" s="1017"/>
    </row>
    <row r="11" spans="1:31" s="29" customFormat="1" ht="13.5" customHeight="1" x14ac:dyDescent="0.25">
      <c r="B11" s="78" t="s">
        <v>7</v>
      </c>
      <c r="C11" s="30" t="s">
        <v>8</v>
      </c>
      <c r="E11" s="30"/>
      <c r="F11" s="1002" t="s">
        <v>7</v>
      </c>
      <c r="G11" s="1002"/>
      <c r="H11" s="1002"/>
      <c r="I11" s="1002"/>
      <c r="J11" s="1002"/>
      <c r="K11" s="1002"/>
      <c r="L11" s="1002"/>
      <c r="M11" s="30" t="s">
        <v>8</v>
      </c>
      <c r="N11" s="31"/>
    </row>
    <row r="12" spans="1:31" ht="12.75" customHeight="1" x14ac:dyDescent="0.3">
      <c r="B12" s="949" t="s">
        <v>170</v>
      </c>
      <c r="C12" s="949"/>
      <c r="D12" s="949"/>
      <c r="E12" s="37"/>
      <c r="F12" s="950" t="s">
        <v>166</v>
      </c>
      <c r="G12" s="950"/>
      <c r="H12" s="950"/>
      <c r="I12" s="950"/>
      <c r="J12" s="950"/>
      <c r="K12" s="950"/>
      <c r="L12" s="950"/>
      <c r="M12" s="950"/>
    </row>
    <row r="13" spans="1:31" s="29" customFormat="1" ht="13.5" customHeight="1" x14ac:dyDescent="0.25">
      <c r="B13" s="1006" t="s">
        <v>9</v>
      </c>
      <c r="C13" s="1006"/>
      <c r="D13" s="1006"/>
      <c r="E13" s="30"/>
      <c r="F13" s="915" t="s">
        <v>9</v>
      </c>
      <c r="G13" s="915"/>
      <c r="H13" s="915"/>
      <c r="I13" s="915"/>
      <c r="J13" s="915"/>
      <c r="K13" s="915"/>
      <c r="L13" s="915"/>
      <c r="M13" s="915"/>
      <c r="N13" s="31"/>
    </row>
    <row r="14" spans="1:31" ht="12.75" customHeight="1" x14ac:dyDescent="0.3">
      <c r="B14" s="949" t="s">
        <v>171</v>
      </c>
      <c r="C14" s="949"/>
      <c r="D14" s="949"/>
      <c r="E14" s="37"/>
      <c r="F14" s="950" t="s">
        <v>168</v>
      </c>
      <c r="G14" s="950"/>
      <c r="H14" s="950"/>
      <c r="I14" s="950"/>
      <c r="J14" s="950"/>
      <c r="K14" s="950"/>
      <c r="L14" s="950"/>
      <c r="M14" s="950"/>
    </row>
    <row r="15" spans="1:31" s="29" customFormat="1" ht="13.5" customHeight="1" thickBot="1" x14ac:dyDescent="0.35">
      <c r="B15" s="918" t="s">
        <v>10</v>
      </c>
      <c r="C15" s="918"/>
      <c r="D15" s="918"/>
      <c r="E15" s="67"/>
      <c r="F15" s="1022" t="s">
        <v>10</v>
      </c>
      <c r="G15" s="1022"/>
      <c r="H15" s="1022"/>
      <c r="I15" s="1022"/>
      <c r="J15" s="1022"/>
      <c r="K15" s="1022"/>
      <c r="L15" s="1022"/>
      <c r="M15" s="1022"/>
      <c r="N15" s="31"/>
      <c r="P15" s="757" t="str">
        <f>'4-EXPENSE 1st Period'!P15</f>
        <v>Funding Source</v>
      </c>
      <c r="Q15" s="753"/>
      <c r="R15" s="753"/>
      <c r="S15" s="753"/>
      <c r="T15" s="753"/>
      <c r="U15" s="753"/>
      <c r="V15" s="753"/>
      <c r="W15" s="753"/>
      <c r="X15" s="753"/>
      <c r="Y15" s="753"/>
      <c r="Z15" s="753"/>
      <c r="AA15" s="753"/>
      <c r="AB15" s="753"/>
      <c r="AC15" s="753"/>
      <c r="AD15" s="753"/>
      <c r="AE15" s="753"/>
    </row>
    <row r="16" spans="1:31" ht="32" thickBot="1" x14ac:dyDescent="0.35">
      <c r="B16" s="70" t="s">
        <v>0</v>
      </c>
      <c r="C16" s="990" t="s">
        <v>16</v>
      </c>
      <c r="D16" s="1020"/>
      <c r="E16" s="1021"/>
      <c r="F16" s="993" t="s">
        <v>126</v>
      </c>
      <c r="G16" s="994"/>
      <c r="H16" s="995"/>
      <c r="I16" s="996" t="s">
        <v>15</v>
      </c>
      <c r="J16" s="997"/>
      <c r="K16" s="998"/>
      <c r="L16" s="82" t="s">
        <v>18</v>
      </c>
      <c r="M16" s="72" t="s">
        <v>17</v>
      </c>
      <c r="O16" s="38" t="s">
        <v>209</v>
      </c>
      <c r="P16" s="813" t="str">
        <f>'2-Budget JUSTIFY'!D6</f>
        <v>A: Prevention and Chronic Disease</v>
      </c>
      <c r="Q16" s="813" t="str">
        <f>'2-Budget JUSTIFY'!E6</f>
        <v>B: Provider Payments</v>
      </c>
      <c r="R16" s="813" t="str">
        <f>'2-Budget JUSTIFY'!F6</f>
        <v>C: Consumer Tech Solutions</v>
      </c>
      <c r="S16" s="813" t="str">
        <f>'2-Budget JUSTIFY'!G6</f>
        <v>D: Training and Technical Assistance</v>
      </c>
      <c r="T16" s="813" t="str">
        <f>'2-Budget JUSTIFY'!H6</f>
        <v>E: Workforce</v>
      </c>
      <c r="U16" s="813" t="str">
        <f>'2-Budget JUSTIFY'!I6</f>
        <v>F: IT Advances</v>
      </c>
      <c r="V16" s="813" t="str">
        <f>'2-Budget JUSTIFY'!J6</f>
        <v>G: Appropriate Care Availability</v>
      </c>
      <c r="W16" s="813" t="str">
        <f>'2-Budget JUSTIFY'!K6</f>
        <v>H: Behavioral Health</v>
      </c>
      <c r="X16" s="813" t="str">
        <f>'2-Budget JUSTIFY'!L6</f>
        <v>I: Innovative Care</v>
      </c>
      <c r="Y16" s="813" t="str">
        <f>'2-Budget JUSTIFY'!M6</f>
        <v>J: Capital Expenditures &amp; Infra.</v>
      </c>
      <c r="Z16" s="813" t="str">
        <f>'2-Budget JUSTIFY'!N6</f>
        <v>K: Fostering Collaboration</v>
      </c>
      <c r="AA16" s="813" t="str">
        <f>'2-Budget JUSTIFY'!O6</f>
        <v>Do not use</v>
      </c>
      <c r="AB16" s="813" t="str">
        <f>'2-Budget JUSTIFY'!P6</f>
        <v>Do not use</v>
      </c>
      <c r="AC16" s="813" t="str">
        <f>'2-Budget JUSTIFY'!Q6</f>
        <v>Applies to EMR Cap</v>
      </c>
      <c r="AD16" s="813" t="str">
        <f>'2-Budget JUSTIFY'!R6</f>
        <v>Applies to Admin Cap</v>
      </c>
      <c r="AE16" s="813" t="str">
        <f>'2-Budget JUSTIFY'!S6</f>
        <v>Total of Use of Funds A-K</v>
      </c>
    </row>
    <row r="17" spans="2:32" s="44" customFormat="1" ht="12.9" customHeight="1" x14ac:dyDescent="0.25">
      <c r="B17" s="205" t="str">
        <f>IF(ISBLANK('3-Budget + REVISE'!B8),"",'3-Budget + REVISE'!B8)</f>
        <v>100 - PERSONNEL - Salary / Wage</v>
      </c>
      <c r="C17" s="1003">
        <f>SUM(C18:C39)</f>
        <v>0</v>
      </c>
      <c r="D17" s="1003"/>
      <c r="E17" s="1003"/>
      <c r="F17" s="1003">
        <f>SUM(F18:F39)</f>
        <v>0</v>
      </c>
      <c r="G17" s="1003"/>
      <c r="H17" s="1003"/>
      <c r="I17" s="1003">
        <f t="shared" ref="I17" si="0">SUM(I18:I39)</f>
        <v>0</v>
      </c>
      <c r="J17" s="1003"/>
      <c r="K17" s="1003"/>
      <c r="L17" s="206" t="str">
        <f t="shared" ref="L17:L104" si="1">IF(C17&gt;0,I17/C17,"")</f>
        <v/>
      </c>
      <c r="M17" s="207">
        <f>C17-I17</f>
        <v>0</v>
      </c>
      <c r="N17" s="43" t="str">
        <f t="shared" ref="N17:N62" si="2">IF(M17&lt;0, "!", "")</f>
        <v/>
      </c>
      <c r="O17" s="38">
        <f>F17</f>
        <v>0</v>
      </c>
      <c r="P17" s="787">
        <f>SUM(P18:P39)</f>
        <v>0</v>
      </c>
      <c r="Q17" s="788">
        <f>SUM(Q18:Q39)</f>
        <v>0</v>
      </c>
      <c r="R17" s="788">
        <f t="shared" ref="R17:AC17" si="3">SUM(R18:R39)</f>
        <v>0</v>
      </c>
      <c r="S17" s="788">
        <f t="shared" si="3"/>
        <v>0</v>
      </c>
      <c r="T17" s="788">
        <f t="shared" si="3"/>
        <v>0</v>
      </c>
      <c r="U17" s="788">
        <f t="shared" si="3"/>
        <v>0</v>
      </c>
      <c r="V17" s="788">
        <f t="shared" si="3"/>
        <v>0</v>
      </c>
      <c r="W17" s="788">
        <f t="shared" si="3"/>
        <v>0</v>
      </c>
      <c r="X17" s="788">
        <f t="shared" si="3"/>
        <v>0</v>
      </c>
      <c r="Y17" s="788">
        <f t="shared" si="3"/>
        <v>0</v>
      </c>
      <c r="Z17" s="788">
        <f t="shared" si="3"/>
        <v>0</v>
      </c>
      <c r="AA17" s="788">
        <f t="shared" si="3"/>
        <v>0</v>
      </c>
      <c r="AB17" s="788">
        <f t="shared" si="3"/>
        <v>0</v>
      </c>
      <c r="AC17" s="788">
        <f t="shared" si="3"/>
        <v>0</v>
      </c>
      <c r="AD17" s="789">
        <f>SUM(AD18:AD39)</f>
        <v>0</v>
      </c>
      <c r="AE17" s="750">
        <f>SUM(P17:AB17)</f>
        <v>0</v>
      </c>
      <c r="AF17" s="749" t="str">
        <f>IF(AE17=F17,"","!!! CHECK TOTALS")</f>
        <v/>
      </c>
    </row>
    <row r="18" spans="2:32" s="38" customFormat="1" ht="12" customHeight="1" x14ac:dyDescent="0.25">
      <c r="B18" s="51" t="str">
        <f>IF(ISBLANK('3-Budget + REVISE'!B9),"",'3-Budget + REVISE'!B9)</f>
        <v/>
      </c>
      <c r="C18" s="969">
        <f>IF('3-Budget + REVISE'!AF9=1,'3-Budget + REVISE'!H9,' 7-EXPENSE 4th Period'!C18)</f>
        <v>0</v>
      </c>
      <c r="D18" s="910"/>
      <c r="E18" s="911"/>
      <c r="F18" s="900">
        <f>AE18</f>
        <v>0</v>
      </c>
      <c r="G18" s="901"/>
      <c r="H18" s="970"/>
      <c r="I18" s="969">
        <f>F18+' 7-EXPENSE 4th Period'!I18</f>
        <v>0</v>
      </c>
      <c r="J18" s="910"/>
      <c r="K18" s="911"/>
      <c r="L18" s="46" t="str">
        <f t="shared" si="1"/>
        <v/>
      </c>
      <c r="M18" s="74">
        <f t="shared" ref="M18:M105" si="4">C18-I18</f>
        <v>0</v>
      </c>
      <c r="N18" s="43" t="str">
        <f t="shared" si="2"/>
        <v/>
      </c>
      <c r="O18" s="38">
        <f t="shared" ref="O18:O81" si="5">F18</f>
        <v>0</v>
      </c>
      <c r="P18" s="806"/>
      <c r="Q18" s="807"/>
      <c r="R18" s="807"/>
      <c r="S18" s="807"/>
      <c r="T18" s="807"/>
      <c r="U18" s="807"/>
      <c r="V18" s="807"/>
      <c r="W18" s="807"/>
      <c r="X18" s="807"/>
      <c r="Y18" s="807"/>
      <c r="Z18" s="807"/>
      <c r="AA18" s="807"/>
      <c r="AB18" s="807"/>
      <c r="AC18" s="807"/>
      <c r="AD18" s="808"/>
      <c r="AE18" s="750">
        <f t="shared" ref="AE18:AE81" si="6">SUM(P18:AB18)</f>
        <v>0</v>
      </c>
      <c r="AF18" s="749" t="str">
        <f t="shared" ref="AF18:AF81" si="7">IF(AE18=F18,"","!!! CHECK TOTALS")</f>
        <v/>
      </c>
    </row>
    <row r="19" spans="2:32" s="38" customFormat="1" ht="12" customHeight="1" x14ac:dyDescent="0.25">
      <c r="B19" s="51" t="str">
        <f>IF(ISBLANK('3-Budget + REVISE'!B10),"",'3-Budget + REVISE'!B10)</f>
        <v/>
      </c>
      <c r="C19" s="969">
        <f>IF('3-Budget + REVISE'!AF10=1,'3-Budget + REVISE'!H10,' 7-EXPENSE 4th Period'!C19)</f>
        <v>0</v>
      </c>
      <c r="D19" s="910"/>
      <c r="E19" s="911"/>
      <c r="F19" s="900">
        <f t="shared" ref="F19:F39" si="8">AE19</f>
        <v>0</v>
      </c>
      <c r="G19" s="901"/>
      <c r="H19" s="970"/>
      <c r="I19" s="969">
        <f>F19+' 7-EXPENSE 4th Period'!I19</f>
        <v>0</v>
      </c>
      <c r="J19" s="910"/>
      <c r="K19" s="911"/>
      <c r="L19" s="46" t="str">
        <f t="shared" si="1"/>
        <v/>
      </c>
      <c r="M19" s="74">
        <f t="shared" si="4"/>
        <v>0</v>
      </c>
      <c r="N19" s="43" t="str">
        <f t="shared" si="2"/>
        <v/>
      </c>
      <c r="O19" s="38">
        <f t="shared" si="5"/>
        <v>0</v>
      </c>
      <c r="P19" s="806"/>
      <c r="Q19" s="807"/>
      <c r="R19" s="807"/>
      <c r="S19" s="807"/>
      <c r="T19" s="807"/>
      <c r="U19" s="807"/>
      <c r="V19" s="807"/>
      <c r="W19" s="807"/>
      <c r="X19" s="807"/>
      <c r="Y19" s="807"/>
      <c r="Z19" s="807"/>
      <c r="AA19" s="807"/>
      <c r="AB19" s="807"/>
      <c r="AC19" s="807"/>
      <c r="AD19" s="808"/>
      <c r="AE19" s="750">
        <f t="shared" si="6"/>
        <v>0</v>
      </c>
      <c r="AF19" s="749" t="str">
        <f t="shared" si="7"/>
        <v/>
      </c>
    </row>
    <row r="20" spans="2:32" s="38" customFormat="1" ht="12" customHeight="1" x14ac:dyDescent="0.25">
      <c r="B20" s="51" t="str">
        <f>IF(ISBLANK('3-Budget + REVISE'!B11),"",'3-Budget + REVISE'!B11)</f>
        <v/>
      </c>
      <c r="C20" s="969">
        <f>IF('3-Budget + REVISE'!AF11=1,'3-Budget + REVISE'!H11,' 7-EXPENSE 4th Period'!C20)</f>
        <v>0</v>
      </c>
      <c r="D20" s="910"/>
      <c r="E20" s="911"/>
      <c r="F20" s="900">
        <f t="shared" si="8"/>
        <v>0</v>
      </c>
      <c r="G20" s="901"/>
      <c r="H20" s="970"/>
      <c r="I20" s="969">
        <f>F20+' 7-EXPENSE 4th Period'!I20</f>
        <v>0</v>
      </c>
      <c r="J20" s="910"/>
      <c r="K20" s="911"/>
      <c r="L20" s="46" t="str">
        <f t="shared" si="1"/>
        <v/>
      </c>
      <c r="M20" s="74">
        <f t="shared" si="4"/>
        <v>0</v>
      </c>
      <c r="N20" s="43" t="str">
        <f t="shared" si="2"/>
        <v/>
      </c>
      <c r="O20" s="38">
        <f t="shared" si="5"/>
        <v>0</v>
      </c>
      <c r="P20" s="806"/>
      <c r="Q20" s="807"/>
      <c r="R20" s="807"/>
      <c r="S20" s="807"/>
      <c r="T20" s="807"/>
      <c r="U20" s="807"/>
      <c r="V20" s="807"/>
      <c r="W20" s="807"/>
      <c r="X20" s="807"/>
      <c r="Y20" s="807"/>
      <c r="Z20" s="807"/>
      <c r="AA20" s="807"/>
      <c r="AB20" s="807"/>
      <c r="AC20" s="807"/>
      <c r="AD20" s="808"/>
      <c r="AE20" s="750">
        <f t="shared" si="6"/>
        <v>0</v>
      </c>
      <c r="AF20" s="749" t="str">
        <f t="shared" si="7"/>
        <v/>
      </c>
    </row>
    <row r="21" spans="2:32" s="38" customFormat="1" ht="12" customHeight="1" x14ac:dyDescent="0.25">
      <c r="B21" s="51" t="str">
        <f>IF(ISBLANK('3-Budget + REVISE'!B12),"",'3-Budget + REVISE'!B12)</f>
        <v/>
      </c>
      <c r="C21" s="969">
        <f>IF('3-Budget + REVISE'!AF12=1,'3-Budget + REVISE'!H12,' 7-EXPENSE 4th Period'!C21)</f>
        <v>0</v>
      </c>
      <c r="D21" s="910"/>
      <c r="E21" s="911"/>
      <c r="F21" s="900">
        <f t="shared" si="8"/>
        <v>0</v>
      </c>
      <c r="G21" s="901"/>
      <c r="H21" s="970"/>
      <c r="I21" s="969">
        <f>F21+' 7-EXPENSE 4th Period'!I21</f>
        <v>0</v>
      </c>
      <c r="J21" s="910"/>
      <c r="K21" s="911"/>
      <c r="L21" s="46" t="str">
        <f t="shared" si="1"/>
        <v/>
      </c>
      <c r="M21" s="74">
        <f t="shared" si="4"/>
        <v>0</v>
      </c>
      <c r="N21" s="43" t="str">
        <f t="shared" si="2"/>
        <v/>
      </c>
      <c r="O21" s="38">
        <f t="shared" si="5"/>
        <v>0</v>
      </c>
      <c r="P21" s="806"/>
      <c r="Q21" s="807"/>
      <c r="R21" s="807"/>
      <c r="S21" s="807"/>
      <c r="T21" s="807"/>
      <c r="U21" s="807"/>
      <c r="V21" s="807"/>
      <c r="W21" s="807"/>
      <c r="X21" s="807"/>
      <c r="Y21" s="807"/>
      <c r="Z21" s="807"/>
      <c r="AA21" s="807"/>
      <c r="AB21" s="807"/>
      <c r="AC21" s="807"/>
      <c r="AD21" s="808"/>
      <c r="AE21" s="750">
        <f t="shared" si="6"/>
        <v>0</v>
      </c>
      <c r="AF21" s="749" t="str">
        <f t="shared" si="7"/>
        <v/>
      </c>
    </row>
    <row r="22" spans="2:32" s="38" customFormat="1" ht="12" customHeight="1" x14ac:dyDescent="0.25">
      <c r="B22" s="51" t="str">
        <f>IF(ISBLANK('3-Budget + REVISE'!B13),"",'3-Budget + REVISE'!B13)</f>
        <v/>
      </c>
      <c r="C22" s="969">
        <f>IF('3-Budget + REVISE'!AF13=1,'3-Budget + REVISE'!H13,' 7-EXPENSE 4th Period'!C22)</f>
        <v>0</v>
      </c>
      <c r="D22" s="910"/>
      <c r="E22" s="911"/>
      <c r="F22" s="900">
        <f t="shared" si="8"/>
        <v>0</v>
      </c>
      <c r="G22" s="901"/>
      <c r="H22" s="970"/>
      <c r="I22" s="969">
        <f>F22+' 7-EXPENSE 4th Period'!I22</f>
        <v>0</v>
      </c>
      <c r="J22" s="910"/>
      <c r="K22" s="911"/>
      <c r="L22" s="46" t="str">
        <f t="shared" si="1"/>
        <v/>
      </c>
      <c r="M22" s="74">
        <f t="shared" si="4"/>
        <v>0</v>
      </c>
      <c r="N22" s="43" t="str">
        <f t="shared" si="2"/>
        <v/>
      </c>
      <c r="O22" s="38">
        <f t="shared" si="5"/>
        <v>0</v>
      </c>
      <c r="P22" s="806"/>
      <c r="Q22" s="807"/>
      <c r="R22" s="807"/>
      <c r="S22" s="807"/>
      <c r="T22" s="807"/>
      <c r="U22" s="807"/>
      <c r="V22" s="807"/>
      <c r="W22" s="807"/>
      <c r="X22" s="807"/>
      <c r="Y22" s="807"/>
      <c r="Z22" s="807"/>
      <c r="AA22" s="807"/>
      <c r="AB22" s="807"/>
      <c r="AC22" s="807"/>
      <c r="AD22" s="808"/>
      <c r="AE22" s="750">
        <f t="shared" si="6"/>
        <v>0</v>
      </c>
      <c r="AF22" s="749" t="str">
        <f t="shared" si="7"/>
        <v/>
      </c>
    </row>
    <row r="23" spans="2:32" s="38" customFormat="1" ht="12" customHeight="1" x14ac:dyDescent="0.25">
      <c r="B23" s="51" t="str">
        <f>IF(ISBLANK('3-Budget + REVISE'!B14),"",'3-Budget + REVISE'!B14)</f>
        <v/>
      </c>
      <c r="C23" s="969">
        <f>IF('3-Budget + REVISE'!AF14=1,'3-Budget + REVISE'!H14,' 7-EXPENSE 4th Period'!C23)</f>
        <v>0</v>
      </c>
      <c r="D23" s="910"/>
      <c r="E23" s="911"/>
      <c r="F23" s="900">
        <f t="shared" si="8"/>
        <v>0</v>
      </c>
      <c r="G23" s="901"/>
      <c r="H23" s="970"/>
      <c r="I23" s="969">
        <f>F23+' 7-EXPENSE 4th Period'!I23</f>
        <v>0</v>
      </c>
      <c r="J23" s="910"/>
      <c r="K23" s="911"/>
      <c r="L23" s="46" t="str">
        <f t="shared" si="1"/>
        <v/>
      </c>
      <c r="M23" s="74">
        <f t="shared" si="4"/>
        <v>0</v>
      </c>
      <c r="N23" s="43" t="str">
        <f t="shared" si="2"/>
        <v/>
      </c>
      <c r="O23" s="38">
        <f t="shared" si="5"/>
        <v>0</v>
      </c>
      <c r="P23" s="806"/>
      <c r="Q23" s="807"/>
      <c r="R23" s="807"/>
      <c r="S23" s="807"/>
      <c r="T23" s="807"/>
      <c r="U23" s="807"/>
      <c r="V23" s="807"/>
      <c r="W23" s="807"/>
      <c r="X23" s="807"/>
      <c r="Y23" s="807"/>
      <c r="Z23" s="807"/>
      <c r="AA23" s="807"/>
      <c r="AB23" s="807"/>
      <c r="AC23" s="807"/>
      <c r="AD23" s="808"/>
      <c r="AE23" s="750">
        <f t="shared" si="6"/>
        <v>0</v>
      </c>
      <c r="AF23" s="749" t="str">
        <f t="shared" si="7"/>
        <v/>
      </c>
    </row>
    <row r="24" spans="2:32" s="38" customFormat="1" ht="12" customHeight="1" x14ac:dyDescent="0.25">
      <c r="B24" s="51" t="str">
        <f>IF(ISBLANK('3-Budget + REVISE'!B15),"",'3-Budget + REVISE'!B15)</f>
        <v/>
      </c>
      <c r="C24" s="969">
        <f>IF('3-Budget + REVISE'!AF15=1,'3-Budget + REVISE'!H15,' 7-EXPENSE 4th Period'!C24)</f>
        <v>0</v>
      </c>
      <c r="D24" s="910"/>
      <c r="E24" s="911"/>
      <c r="F24" s="900">
        <f t="shared" si="8"/>
        <v>0</v>
      </c>
      <c r="G24" s="901"/>
      <c r="H24" s="970"/>
      <c r="I24" s="969">
        <f>F24+' 7-EXPENSE 4th Period'!I24</f>
        <v>0</v>
      </c>
      <c r="J24" s="910"/>
      <c r="K24" s="911"/>
      <c r="L24" s="46" t="str">
        <f t="shared" si="1"/>
        <v/>
      </c>
      <c r="M24" s="74">
        <f t="shared" si="4"/>
        <v>0</v>
      </c>
      <c r="N24" s="43" t="str">
        <f t="shared" si="2"/>
        <v/>
      </c>
      <c r="O24" s="38">
        <f t="shared" si="5"/>
        <v>0</v>
      </c>
      <c r="P24" s="806"/>
      <c r="Q24" s="807"/>
      <c r="R24" s="807"/>
      <c r="S24" s="807"/>
      <c r="T24" s="807"/>
      <c r="U24" s="807"/>
      <c r="V24" s="807"/>
      <c r="W24" s="807"/>
      <c r="X24" s="807"/>
      <c r="Y24" s="807"/>
      <c r="Z24" s="807"/>
      <c r="AA24" s="807"/>
      <c r="AB24" s="807"/>
      <c r="AC24" s="807"/>
      <c r="AD24" s="808"/>
      <c r="AE24" s="750">
        <f t="shared" si="6"/>
        <v>0</v>
      </c>
      <c r="AF24" s="749" t="str">
        <f t="shared" si="7"/>
        <v/>
      </c>
    </row>
    <row r="25" spans="2:32" s="38" customFormat="1" ht="12" customHeight="1" x14ac:dyDescent="0.25">
      <c r="B25" s="51" t="str">
        <f>IF(ISBLANK('3-Budget + REVISE'!B16),"",'3-Budget + REVISE'!B16)</f>
        <v/>
      </c>
      <c r="C25" s="969">
        <f>IF('3-Budget + REVISE'!AF16=1,'3-Budget + REVISE'!H16,' 7-EXPENSE 4th Period'!C25)</f>
        <v>0</v>
      </c>
      <c r="D25" s="910"/>
      <c r="E25" s="911"/>
      <c r="F25" s="900">
        <f t="shared" si="8"/>
        <v>0</v>
      </c>
      <c r="G25" s="901"/>
      <c r="H25" s="970"/>
      <c r="I25" s="969">
        <f>F25+' 7-EXPENSE 4th Period'!I25</f>
        <v>0</v>
      </c>
      <c r="J25" s="910"/>
      <c r="K25" s="911"/>
      <c r="L25" s="46" t="str">
        <f t="shared" si="1"/>
        <v/>
      </c>
      <c r="M25" s="74">
        <f t="shared" si="4"/>
        <v>0</v>
      </c>
      <c r="N25" s="43" t="str">
        <f t="shared" si="2"/>
        <v/>
      </c>
      <c r="O25" s="38">
        <f t="shared" si="5"/>
        <v>0</v>
      </c>
      <c r="P25" s="806"/>
      <c r="Q25" s="807"/>
      <c r="R25" s="807"/>
      <c r="S25" s="807"/>
      <c r="T25" s="807"/>
      <c r="U25" s="807"/>
      <c r="V25" s="807"/>
      <c r="W25" s="807"/>
      <c r="X25" s="807"/>
      <c r="Y25" s="807"/>
      <c r="Z25" s="807"/>
      <c r="AA25" s="807"/>
      <c r="AB25" s="807"/>
      <c r="AC25" s="807"/>
      <c r="AD25" s="808"/>
      <c r="AE25" s="750">
        <f t="shared" si="6"/>
        <v>0</v>
      </c>
      <c r="AF25" s="749" t="str">
        <f t="shared" si="7"/>
        <v/>
      </c>
    </row>
    <row r="26" spans="2:32" s="38" customFormat="1" ht="12" customHeight="1" x14ac:dyDescent="0.25">
      <c r="B26" s="51" t="str">
        <f>IF(ISBLANK('3-Budget + REVISE'!B17),"",'3-Budget + REVISE'!B17)</f>
        <v/>
      </c>
      <c r="C26" s="969">
        <f>IF('3-Budget + REVISE'!AF17=1,'3-Budget + REVISE'!H17,' 7-EXPENSE 4th Period'!C26)</f>
        <v>0</v>
      </c>
      <c r="D26" s="910"/>
      <c r="E26" s="911"/>
      <c r="F26" s="900">
        <f t="shared" si="8"/>
        <v>0</v>
      </c>
      <c r="G26" s="901"/>
      <c r="H26" s="970"/>
      <c r="I26" s="969">
        <f>F26+' 7-EXPENSE 4th Period'!I26</f>
        <v>0</v>
      </c>
      <c r="J26" s="910"/>
      <c r="K26" s="911"/>
      <c r="L26" s="46" t="str">
        <f t="shared" si="1"/>
        <v/>
      </c>
      <c r="M26" s="74">
        <f t="shared" si="4"/>
        <v>0</v>
      </c>
      <c r="N26" s="43" t="str">
        <f t="shared" si="2"/>
        <v/>
      </c>
      <c r="O26" s="38">
        <f t="shared" si="5"/>
        <v>0</v>
      </c>
      <c r="P26" s="806"/>
      <c r="Q26" s="807"/>
      <c r="R26" s="807"/>
      <c r="S26" s="807"/>
      <c r="T26" s="807"/>
      <c r="U26" s="807"/>
      <c r="V26" s="807"/>
      <c r="W26" s="807"/>
      <c r="X26" s="807"/>
      <c r="Y26" s="807"/>
      <c r="Z26" s="807"/>
      <c r="AA26" s="807"/>
      <c r="AB26" s="807"/>
      <c r="AC26" s="807"/>
      <c r="AD26" s="808"/>
      <c r="AE26" s="750">
        <f t="shared" si="6"/>
        <v>0</v>
      </c>
      <c r="AF26" s="749" t="str">
        <f t="shared" si="7"/>
        <v/>
      </c>
    </row>
    <row r="27" spans="2:32" s="38" customFormat="1" ht="12" customHeight="1" x14ac:dyDescent="0.25">
      <c r="B27" s="51" t="str">
        <f>IF(ISBLANK('3-Budget + REVISE'!B18),"",'3-Budget + REVISE'!B18)</f>
        <v/>
      </c>
      <c r="C27" s="969">
        <f>IF('3-Budget + REVISE'!AF18=1,'3-Budget + REVISE'!H18,' 7-EXPENSE 4th Period'!C27)</f>
        <v>0</v>
      </c>
      <c r="D27" s="910"/>
      <c r="E27" s="911"/>
      <c r="F27" s="900">
        <f t="shared" si="8"/>
        <v>0</v>
      </c>
      <c r="G27" s="901"/>
      <c r="H27" s="970"/>
      <c r="I27" s="969">
        <f>F27+' 7-EXPENSE 4th Period'!I27</f>
        <v>0</v>
      </c>
      <c r="J27" s="910"/>
      <c r="K27" s="911"/>
      <c r="L27" s="46" t="str">
        <f t="shared" si="1"/>
        <v/>
      </c>
      <c r="M27" s="74">
        <f t="shared" si="4"/>
        <v>0</v>
      </c>
      <c r="N27" s="43" t="str">
        <f t="shared" si="2"/>
        <v/>
      </c>
      <c r="O27" s="38">
        <f t="shared" si="5"/>
        <v>0</v>
      </c>
      <c r="P27" s="806"/>
      <c r="Q27" s="807"/>
      <c r="R27" s="807"/>
      <c r="S27" s="807"/>
      <c r="T27" s="807"/>
      <c r="U27" s="807"/>
      <c r="V27" s="807"/>
      <c r="W27" s="807"/>
      <c r="X27" s="807"/>
      <c r="Y27" s="807"/>
      <c r="Z27" s="807"/>
      <c r="AA27" s="807"/>
      <c r="AB27" s="807"/>
      <c r="AC27" s="807"/>
      <c r="AD27" s="808"/>
      <c r="AE27" s="750">
        <f t="shared" si="6"/>
        <v>0</v>
      </c>
      <c r="AF27" s="749" t="str">
        <f t="shared" si="7"/>
        <v/>
      </c>
    </row>
    <row r="28" spans="2:32" s="38" customFormat="1" ht="12" customHeight="1" x14ac:dyDescent="0.25">
      <c r="B28" s="51" t="str">
        <f>IF(ISBLANK('3-Budget + REVISE'!B19),"",'3-Budget + REVISE'!B19)</f>
        <v/>
      </c>
      <c r="C28" s="969">
        <f>IF('3-Budget + REVISE'!AF19=1,'3-Budget + REVISE'!H19,' 7-EXPENSE 4th Period'!C28)</f>
        <v>0</v>
      </c>
      <c r="D28" s="910"/>
      <c r="E28" s="911"/>
      <c r="F28" s="900">
        <f t="shared" si="8"/>
        <v>0</v>
      </c>
      <c r="G28" s="901"/>
      <c r="H28" s="970"/>
      <c r="I28" s="969">
        <f>F28+' 7-EXPENSE 4th Period'!I28</f>
        <v>0</v>
      </c>
      <c r="J28" s="910"/>
      <c r="K28" s="911"/>
      <c r="L28" s="46" t="str">
        <f t="shared" si="1"/>
        <v/>
      </c>
      <c r="M28" s="74">
        <f t="shared" si="4"/>
        <v>0</v>
      </c>
      <c r="N28" s="43" t="str">
        <f t="shared" si="2"/>
        <v/>
      </c>
      <c r="O28" s="38">
        <f t="shared" si="5"/>
        <v>0</v>
      </c>
      <c r="P28" s="806"/>
      <c r="Q28" s="807"/>
      <c r="R28" s="807"/>
      <c r="S28" s="807"/>
      <c r="T28" s="807"/>
      <c r="U28" s="807"/>
      <c r="V28" s="807"/>
      <c r="W28" s="807"/>
      <c r="X28" s="807"/>
      <c r="Y28" s="807"/>
      <c r="Z28" s="807"/>
      <c r="AA28" s="807"/>
      <c r="AB28" s="807"/>
      <c r="AC28" s="807"/>
      <c r="AD28" s="808"/>
      <c r="AE28" s="750">
        <f t="shared" si="6"/>
        <v>0</v>
      </c>
      <c r="AF28" s="749" t="str">
        <f t="shared" si="7"/>
        <v/>
      </c>
    </row>
    <row r="29" spans="2:32" s="38" customFormat="1" ht="12" customHeight="1" x14ac:dyDescent="0.25">
      <c r="B29" s="51" t="str">
        <f>IF(ISBLANK('3-Budget + REVISE'!B20),"",'3-Budget + REVISE'!B20)</f>
        <v/>
      </c>
      <c r="C29" s="969">
        <f>IF('3-Budget + REVISE'!AF20=1,'3-Budget + REVISE'!H20,' 7-EXPENSE 4th Period'!C29)</f>
        <v>0</v>
      </c>
      <c r="D29" s="910"/>
      <c r="E29" s="911"/>
      <c r="F29" s="900">
        <f t="shared" si="8"/>
        <v>0</v>
      </c>
      <c r="G29" s="901"/>
      <c r="H29" s="970"/>
      <c r="I29" s="969">
        <f>F29+' 7-EXPENSE 4th Period'!I29</f>
        <v>0</v>
      </c>
      <c r="J29" s="910"/>
      <c r="K29" s="911"/>
      <c r="L29" s="46" t="str">
        <f t="shared" si="1"/>
        <v/>
      </c>
      <c r="M29" s="74">
        <f t="shared" si="4"/>
        <v>0</v>
      </c>
      <c r="N29" s="43" t="str">
        <f t="shared" si="2"/>
        <v/>
      </c>
      <c r="O29" s="38">
        <f t="shared" si="5"/>
        <v>0</v>
      </c>
      <c r="P29" s="806"/>
      <c r="Q29" s="807"/>
      <c r="R29" s="807"/>
      <c r="S29" s="807"/>
      <c r="T29" s="807"/>
      <c r="U29" s="807"/>
      <c r="V29" s="807"/>
      <c r="W29" s="807"/>
      <c r="X29" s="807"/>
      <c r="Y29" s="807"/>
      <c r="Z29" s="807"/>
      <c r="AA29" s="807"/>
      <c r="AB29" s="807"/>
      <c r="AC29" s="807"/>
      <c r="AD29" s="808"/>
      <c r="AE29" s="750">
        <f t="shared" si="6"/>
        <v>0</v>
      </c>
      <c r="AF29" s="749" t="str">
        <f t="shared" si="7"/>
        <v/>
      </c>
    </row>
    <row r="30" spans="2:32" s="38" customFormat="1" ht="12" customHeight="1" x14ac:dyDescent="0.25">
      <c r="B30" s="51" t="str">
        <f>IF(ISBLANK('3-Budget + REVISE'!B21),"",'3-Budget + REVISE'!B21)</f>
        <v/>
      </c>
      <c r="C30" s="969">
        <f>IF('3-Budget + REVISE'!AF21=1,'3-Budget + REVISE'!H21,' 7-EXPENSE 4th Period'!C30)</f>
        <v>0</v>
      </c>
      <c r="D30" s="910"/>
      <c r="E30" s="911"/>
      <c r="F30" s="900">
        <f t="shared" si="8"/>
        <v>0</v>
      </c>
      <c r="G30" s="901"/>
      <c r="H30" s="970"/>
      <c r="I30" s="969">
        <f>F30+' 7-EXPENSE 4th Period'!I30</f>
        <v>0</v>
      </c>
      <c r="J30" s="910"/>
      <c r="K30" s="911"/>
      <c r="L30" s="46" t="str">
        <f t="shared" si="1"/>
        <v/>
      </c>
      <c r="M30" s="74">
        <f t="shared" si="4"/>
        <v>0</v>
      </c>
      <c r="N30" s="43" t="str">
        <f t="shared" si="2"/>
        <v/>
      </c>
      <c r="O30" s="38">
        <f t="shared" si="5"/>
        <v>0</v>
      </c>
      <c r="P30" s="806"/>
      <c r="Q30" s="807"/>
      <c r="R30" s="807"/>
      <c r="S30" s="807"/>
      <c r="T30" s="807"/>
      <c r="U30" s="807"/>
      <c r="V30" s="807"/>
      <c r="W30" s="807"/>
      <c r="X30" s="807"/>
      <c r="Y30" s="807"/>
      <c r="Z30" s="807"/>
      <c r="AA30" s="807"/>
      <c r="AB30" s="807"/>
      <c r="AC30" s="807"/>
      <c r="AD30" s="808"/>
      <c r="AE30" s="750">
        <f t="shared" si="6"/>
        <v>0</v>
      </c>
      <c r="AF30" s="749" t="str">
        <f t="shared" si="7"/>
        <v/>
      </c>
    </row>
    <row r="31" spans="2:32" s="38" customFormat="1" ht="12" customHeight="1" x14ac:dyDescent="0.25">
      <c r="B31" s="51" t="str">
        <f>IF(ISBLANK('3-Budget + REVISE'!B22),"",'3-Budget + REVISE'!B22)</f>
        <v/>
      </c>
      <c r="C31" s="969">
        <f>IF('3-Budget + REVISE'!AF22=1,'3-Budget + REVISE'!H22,' 7-EXPENSE 4th Period'!C31)</f>
        <v>0</v>
      </c>
      <c r="D31" s="910"/>
      <c r="E31" s="911"/>
      <c r="F31" s="900">
        <f t="shared" si="8"/>
        <v>0</v>
      </c>
      <c r="G31" s="901"/>
      <c r="H31" s="970"/>
      <c r="I31" s="969">
        <f>F31+' 7-EXPENSE 4th Period'!I31</f>
        <v>0</v>
      </c>
      <c r="J31" s="910"/>
      <c r="K31" s="911"/>
      <c r="L31" s="46" t="str">
        <f t="shared" si="1"/>
        <v/>
      </c>
      <c r="M31" s="74">
        <f t="shared" si="4"/>
        <v>0</v>
      </c>
      <c r="N31" s="43" t="str">
        <f t="shared" si="2"/>
        <v/>
      </c>
      <c r="O31" s="38">
        <f t="shared" si="5"/>
        <v>0</v>
      </c>
      <c r="P31" s="806"/>
      <c r="Q31" s="807"/>
      <c r="R31" s="807"/>
      <c r="S31" s="807"/>
      <c r="T31" s="807"/>
      <c r="U31" s="807"/>
      <c r="V31" s="807"/>
      <c r="W31" s="807"/>
      <c r="X31" s="807"/>
      <c r="Y31" s="807"/>
      <c r="Z31" s="807"/>
      <c r="AA31" s="807"/>
      <c r="AB31" s="807"/>
      <c r="AC31" s="807"/>
      <c r="AD31" s="808"/>
      <c r="AE31" s="750">
        <f t="shared" si="6"/>
        <v>0</v>
      </c>
      <c r="AF31" s="749" t="str">
        <f t="shared" si="7"/>
        <v/>
      </c>
    </row>
    <row r="32" spans="2:32" s="38" customFormat="1" ht="12" customHeight="1" x14ac:dyDescent="0.25">
      <c r="B32" s="51" t="str">
        <f>IF(ISBLANK('3-Budget + REVISE'!B23),"",'3-Budget + REVISE'!B23)</f>
        <v/>
      </c>
      <c r="C32" s="969">
        <f>IF('3-Budget + REVISE'!AF23=1,'3-Budget + REVISE'!H23,' 7-EXPENSE 4th Period'!C32)</f>
        <v>0</v>
      </c>
      <c r="D32" s="910"/>
      <c r="E32" s="911"/>
      <c r="F32" s="900">
        <f t="shared" si="8"/>
        <v>0</v>
      </c>
      <c r="G32" s="901"/>
      <c r="H32" s="970"/>
      <c r="I32" s="969">
        <f>F32+' 7-EXPENSE 4th Period'!I32</f>
        <v>0</v>
      </c>
      <c r="J32" s="910"/>
      <c r="K32" s="911"/>
      <c r="L32" s="46" t="str">
        <f t="shared" si="1"/>
        <v/>
      </c>
      <c r="M32" s="74">
        <f t="shared" si="4"/>
        <v>0</v>
      </c>
      <c r="N32" s="43" t="str">
        <f t="shared" si="2"/>
        <v/>
      </c>
      <c r="O32" s="38">
        <f t="shared" si="5"/>
        <v>0</v>
      </c>
      <c r="P32" s="806"/>
      <c r="Q32" s="807"/>
      <c r="R32" s="807"/>
      <c r="S32" s="807"/>
      <c r="T32" s="807"/>
      <c r="U32" s="807"/>
      <c r="V32" s="807"/>
      <c r="W32" s="807"/>
      <c r="X32" s="807"/>
      <c r="Y32" s="807"/>
      <c r="Z32" s="807"/>
      <c r="AA32" s="807"/>
      <c r="AB32" s="807"/>
      <c r="AC32" s="807"/>
      <c r="AD32" s="808"/>
      <c r="AE32" s="750">
        <f t="shared" si="6"/>
        <v>0</v>
      </c>
      <c r="AF32" s="749" t="str">
        <f t="shared" si="7"/>
        <v/>
      </c>
    </row>
    <row r="33" spans="2:32" s="38" customFormat="1" ht="12" customHeight="1" x14ac:dyDescent="0.25">
      <c r="B33" s="51">
        <f>IF(ISBLANK('3-Budget + REVISE'!B24),"",'3-Budget + REVISE'!B24)</f>
        <v>0</v>
      </c>
      <c r="C33" s="969">
        <f>IF('3-Budget + REVISE'!AF24=1,'3-Budget + REVISE'!H24,' 7-EXPENSE 4th Period'!C33)</f>
        <v>0</v>
      </c>
      <c r="D33" s="910"/>
      <c r="E33" s="911"/>
      <c r="F33" s="900">
        <f t="shared" si="8"/>
        <v>0</v>
      </c>
      <c r="G33" s="901"/>
      <c r="H33" s="970"/>
      <c r="I33" s="969">
        <f>F33+' 7-EXPENSE 4th Period'!I33</f>
        <v>0</v>
      </c>
      <c r="J33" s="910"/>
      <c r="K33" s="911"/>
      <c r="L33" s="46" t="str">
        <f t="shared" si="1"/>
        <v/>
      </c>
      <c r="M33" s="74">
        <f t="shared" si="4"/>
        <v>0</v>
      </c>
      <c r="N33" s="43" t="str">
        <f t="shared" si="2"/>
        <v/>
      </c>
      <c r="O33" s="38">
        <f t="shared" si="5"/>
        <v>0</v>
      </c>
      <c r="P33" s="806"/>
      <c r="Q33" s="807"/>
      <c r="R33" s="807"/>
      <c r="S33" s="807"/>
      <c r="T33" s="807"/>
      <c r="U33" s="807"/>
      <c r="V33" s="807"/>
      <c r="W33" s="807"/>
      <c r="X33" s="807"/>
      <c r="Y33" s="807"/>
      <c r="Z33" s="807"/>
      <c r="AA33" s="807"/>
      <c r="AB33" s="807"/>
      <c r="AC33" s="807"/>
      <c r="AD33" s="808"/>
      <c r="AE33" s="750">
        <f t="shared" si="6"/>
        <v>0</v>
      </c>
      <c r="AF33" s="749" t="str">
        <f t="shared" si="7"/>
        <v/>
      </c>
    </row>
    <row r="34" spans="2:32" s="38" customFormat="1" ht="12" customHeight="1" x14ac:dyDescent="0.25">
      <c r="B34" s="51">
        <f>IF(ISBLANK('3-Budget + REVISE'!B25),"",'3-Budget + REVISE'!B25)</f>
        <v>0</v>
      </c>
      <c r="C34" s="969">
        <f>IF('3-Budget + REVISE'!AF25=1,'3-Budget + REVISE'!H25,' 7-EXPENSE 4th Period'!C34)</f>
        <v>0</v>
      </c>
      <c r="D34" s="910"/>
      <c r="E34" s="911"/>
      <c r="F34" s="900">
        <f t="shared" si="8"/>
        <v>0</v>
      </c>
      <c r="G34" s="901"/>
      <c r="H34" s="970"/>
      <c r="I34" s="969">
        <f>F34+' 7-EXPENSE 4th Period'!I34</f>
        <v>0</v>
      </c>
      <c r="J34" s="910"/>
      <c r="K34" s="911"/>
      <c r="L34" s="46" t="str">
        <f t="shared" si="1"/>
        <v/>
      </c>
      <c r="M34" s="74">
        <f t="shared" si="4"/>
        <v>0</v>
      </c>
      <c r="N34" s="43" t="str">
        <f t="shared" si="2"/>
        <v/>
      </c>
      <c r="O34" s="38">
        <f t="shared" si="5"/>
        <v>0</v>
      </c>
      <c r="P34" s="806"/>
      <c r="Q34" s="807"/>
      <c r="R34" s="807"/>
      <c r="S34" s="807"/>
      <c r="T34" s="807"/>
      <c r="U34" s="807"/>
      <c r="V34" s="807"/>
      <c r="W34" s="807"/>
      <c r="X34" s="807"/>
      <c r="Y34" s="807"/>
      <c r="Z34" s="807"/>
      <c r="AA34" s="807"/>
      <c r="AB34" s="807"/>
      <c r="AC34" s="807"/>
      <c r="AD34" s="808"/>
      <c r="AE34" s="750">
        <f t="shared" si="6"/>
        <v>0</v>
      </c>
      <c r="AF34" s="749" t="str">
        <f t="shared" si="7"/>
        <v/>
      </c>
    </row>
    <row r="35" spans="2:32" s="38" customFormat="1" ht="12" customHeight="1" x14ac:dyDescent="0.25">
      <c r="B35" s="51">
        <f>IF(ISBLANK('3-Budget + REVISE'!B26),"",'3-Budget + REVISE'!B26)</f>
        <v>0</v>
      </c>
      <c r="C35" s="969">
        <f>IF('3-Budget + REVISE'!AF26=1,'3-Budget + REVISE'!H26,' 7-EXPENSE 4th Period'!C35)</f>
        <v>0</v>
      </c>
      <c r="D35" s="910"/>
      <c r="E35" s="911"/>
      <c r="F35" s="900">
        <f t="shared" si="8"/>
        <v>0</v>
      </c>
      <c r="G35" s="901"/>
      <c r="H35" s="970"/>
      <c r="I35" s="969">
        <f>F35+' 7-EXPENSE 4th Period'!I35</f>
        <v>0</v>
      </c>
      <c r="J35" s="910"/>
      <c r="K35" s="911"/>
      <c r="L35" s="46" t="str">
        <f t="shared" si="1"/>
        <v/>
      </c>
      <c r="M35" s="74">
        <f t="shared" si="4"/>
        <v>0</v>
      </c>
      <c r="N35" s="43" t="str">
        <f t="shared" si="2"/>
        <v/>
      </c>
      <c r="O35" s="38">
        <f t="shared" si="5"/>
        <v>0</v>
      </c>
      <c r="P35" s="806"/>
      <c r="Q35" s="807"/>
      <c r="R35" s="807"/>
      <c r="S35" s="807"/>
      <c r="T35" s="807"/>
      <c r="U35" s="807"/>
      <c r="V35" s="807"/>
      <c r="W35" s="807"/>
      <c r="X35" s="807"/>
      <c r="Y35" s="807"/>
      <c r="Z35" s="807"/>
      <c r="AA35" s="807"/>
      <c r="AB35" s="807"/>
      <c r="AC35" s="807"/>
      <c r="AD35" s="808"/>
      <c r="AE35" s="750">
        <f t="shared" si="6"/>
        <v>0</v>
      </c>
      <c r="AF35" s="749" t="str">
        <f t="shared" si="7"/>
        <v/>
      </c>
    </row>
    <row r="36" spans="2:32" s="38" customFormat="1" ht="12" customHeight="1" x14ac:dyDescent="0.25">
      <c r="B36" s="51">
        <f>IF(ISBLANK('3-Budget + REVISE'!B27),"",'3-Budget + REVISE'!B27)</f>
        <v>0</v>
      </c>
      <c r="C36" s="969">
        <f>IF('3-Budget + REVISE'!AF27=1,'3-Budget + REVISE'!H27,' 7-EXPENSE 4th Period'!C36)</f>
        <v>0</v>
      </c>
      <c r="D36" s="910"/>
      <c r="E36" s="911"/>
      <c r="F36" s="900">
        <f t="shared" si="8"/>
        <v>0</v>
      </c>
      <c r="G36" s="901"/>
      <c r="H36" s="970"/>
      <c r="I36" s="969">
        <f>F36+' 7-EXPENSE 4th Period'!I36</f>
        <v>0</v>
      </c>
      <c r="J36" s="910"/>
      <c r="K36" s="911"/>
      <c r="L36" s="46" t="str">
        <f t="shared" si="1"/>
        <v/>
      </c>
      <c r="M36" s="74">
        <f t="shared" si="4"/>
        <v>0</v>
      </c>
      <c r="N36" s="43" t="str">
        <f t="shared" si="2"/>
        <v/>
      </c>
      <c r="O36" s="38">
        <f t="shared" si="5"/>
        <v>0</v>
      </c>
      <c r="P36" s="806"/>
      <c r="Q36" s="807"/>
      <c r="R36" s="807"/>
      <c r="S36" s="807"/>
      <c r="T36" s="807"/>
      <c r="U36" s="807"/>
      <c r="V36" s="807"/>
      <c r="W36" s="807"/>
      <c r="X36" s="807"/>
      <c r="Y36" s="807"/>
      <c r="Z36" s="807"/>
      <c r="AA36" s="807"/>
      <c r="AB36" s="807"/>
      <c r="AC36" s="807"/>
      <c r="AD36" s="808"/>
      <c r="AE36" s="750">
        <f t="shared" si="6"/>
        <v>0</v>
      </c>
      <c r="AF36" s="749" t="str">
        <f t="shared" si="7"/>
        <v/>
      </c>
    </row>
    <row r="37" spans="2:32" s="38" customFormat="1" ht="12" customHeight="1" x14ac:dyDescent="0.25">
      <c r="B37" s="51">
        <f>IF(ISBLANK('3-Budget + REVISE'!B28),"",'3-Budget + REVISE'!B28)</f>
        <v>0</v>
      </c>
      <c r="C37" s="969">
        <f>IF('3-Budget + REVISE'!AF28=1,'3-Budget + REVISE'!H28,' 7-EXPENSE 4th Period'!C37)</f>
        <v>0</v>
      </c>
      <c r="D37" s="910"/>
      <c r="E37" s="911"/>
      <c r="F37" s="900">
        <f t="shared" si="8"/>
        <v>0</v>
      </c>
      <c r="G37" s="901"/>
      <c r="H37" s="970"/>
      <c r="I37" s="969">
        <f>F37+' 7-EXPENSE 4th Period'!I37</f>
        <v>0</v>
      </c>
      <c r="J37" s="910"/>
      <c r="K37" s="911"/>
      <c r="L37" s="46" t="str">
        <f t="shared" si="1"/>
        <v/>
      </c>
      <c r="M37" s="74">
        <f t="shared" si="4"/>
        <v>0</v>
      </c>
      <c r="N37" s="43" t="str">
        <f t="shared" si="2"/>
        <v/>
      </c>
      <c r="O37" s="38">
        <f t="shared" si="5"/>
        <v>0</v>
      </c>
      <c r="P37" s="806"/>
      <c r="Q37" s="807"/>
      <c r="R37" s="807"/>
      <c r="S37" s="807"/>
      <c r="T37" s="807"/>
      <c r="U37" s="807"/>
      <c r="V37" s="807"/>
      <c r="W37" s="807"/>
      <c r="X37" s="807"/>
      <c r="Y37" s="807"/>
      <c r="Z37" s="807"/>
      <c r="AA37" s="807"/>
      <c r="AB37" s="807"/>
      <c r="AC37" s="807"/>
      <c r="AD37" s="808"/>
      <c r="AE37" s="750">
        <f t="shared" si="6"/>
        <v>0</v>
      </c>
      <c r="AF37" s="749" t="str">
        <f t="shared" si="7"/>
        <v/>
      </c>
    </row>
    <row r="38" spans="2:32" s="38" customFormat="1" ht="12" customHeight="1" x14ac:dyDescent="0.25">
      <c r="B38" s="51">
        <f>IF(ISBLANK('3-Budget + REVISE'!B29),"",'3-Budget + REVISE'!B29)</f>
        <v>0</v>
      </c>
      <c r="C38" s="969">
        <f>IF('3-Budget + REVISE'!AF29=1,'3-Budget + REVISE'!H29,' 7-EXPENSE 4th Period'!C38)</f>
        <v>0</v>
      </c>
      <c r="D38" s="910"/>
      <c r="E38" s="911"/>
      <c r="F38" s="900">
        <f t="shared" si="8"/>
        <v>0</v>
      </c>
      <c r="G38" s="901"/>
      <c r="H38" s="970"/>
      <c r="I38" s="969">
        <f>F38+' 7-EXPENSE 4th Period'!I38</f>
        <v>0</v>
      </c>
      <c r="J38" s="910"/>
      <c r="K38" s="911"/>
      <c r="L38" s="46" t="str">
        <f t="shared" si="1"/>
        <v/>
      </c>
      <c r="M38" s="74">
        <f t="shared" si="4"/>
        <v>0</v>
      </c>
      <c r="N38" s="43" t="str">
        <f t="shared" si="2"/>
        <v/>
      </c>
      <c r="O38" s="38">
        <f t="shared" si="5"/>
        <v>0</v>
      </c>
      <c r="P38" s="806"/>
      <c r="Q38" s="807"/>
      <c r="R38" s="807"/>
      <c r="S38" s="807"/>
      <c r="T38" s="807"/>
      <c r="U38" s="807"/>
      <c r="V38" s="807"/>
      <c r="W38" s="807"/>
      <c r="X38" s="807"/>
      <c r="Y38" s="807"/>
      <c r="Z38" s="807"/>
      <c r="AA38" s="807"/>
      <c r="AB38" s="807"/>
      <c r="AC38" s="807"/>
      <c r="AD38" s="808"/>
      <c r="AE38" s="750">
        <f t="shared" si="6"/>
        <v>0</v>
      </c>
      <c r="AF38" s="749" t="str">
        <f t="shared" si="7"/>
        <v/>
      </c>
    </row>
    <row r="39" spans="2:32" s="38" customFormat="1" ht="12" customHeight="1" x14ac:dyDescent="0.25">
      <c r="B39" s="51">
        <f>IF(ISBLANK('3-Budget + REVISE'!B30),"",'3-Budget + REVISE'!B30)</f>
        <v>0</v>
      </c>
      <c r="C39" s="969">
        <f>IF('3-Budget + REVISE'!AF30=1,'3-Budget + REVISE'!H30,' 7-EXPENSE 4th Period'!C39)</f>
        <v>0</v>
      </c>
      <c r="D39" s="910"/>
      <c r="E39" s="911"/>
      <c r="F39" s="900">
        <f t="shared" si="8"/>
        <v>0</v>
      </c>
      <c r="G39" s="901"/>
      <c r="H39" s="970"/>
      <c r="I39" s="969">
        <f>F39+' 7-EXPENSE 4th Period'!I39</f>
        <v>0</v>
      </c>
      <c r="J39" s="910"/>
      <c r="K39" s="911"/>
      <c r="L39" s="46" t="str">
        <f t="shared" si="1"/>
        <v/>
      </c>
      <c r="M39" s="74">
        <f t="shared" si="4"/>
        <v>0</v>
      </c>
      <c r="N39" s="43" t="str">
        <f t="shared" si="2"/>
        <v/>
      </c>
      <c r="O39" s="38">
        <f t="shared" si="5"/>
        <v>0</v>
      </c>
      <c r="P39" s="806"/>
      <c r="Q39" s="807"/>
      <c r="R39" s="807"/>
      <c r="S39" s="807"/>
      <c r="T39" s="807"/>
      <c r="U39" s="807"/>
      <c r="V39" s="807"/>
      <c r="W39" s="807"/>
      <c r="X39" s="807"/>
      <c r="Y39" s="807"/>
      <c r="Z39" s="807"/>
      <c r="AA39" s="807"/>
      <c r="AB39" s="807"/>
      <c r="AC39" s="807"/>
      <c r="AD39" s="808"/>
      <c r="AE39" s="750">
        <f t="shared" si="6"/>
        <v>0</v>
      </c>
      <c r="AF39" s="749" t="str">
        <f t="shared" si="7"/>
        <v/>
      </c>
    </row>
    <row r="40" spans="2:32" s="50" customFormat="1" ht="12.9" customHeight="1" x14ac:dyDescent="0.25">
      <c r="B40" s="200" t="str">
        <f>IF(ISBLANK('3-Budget + REVISE'!B31),"",'3-Budget + REVISE'!B31)</f>
        <v>200 - PERSONNEL - Benefits</v>
      </c>
      <c r="C40" s="912">
        <f>SUM(C41:C62)</f>
        <v>0</v>
      </c>
      <c r="D40" s="912"/>
      <c r="E40" s="912"/>
      <c r="F40" s="912">
        <f t="shared" ref="F40" si="9">SUM(F41:F62)</f>
        <v>0</v>
      </c>
      <c r="G40" s="912"/>
      <c r="H40" s="912"/>
      <c r="I40" s="912">
        <f t="shared" ref="I40" si="10">SUM(I41:I62)</f>
        <v>0</v>
      </c>
      <c r="J40" s="912"/>
      <c r="K40" s="912"/>
      <c r="L40" s="208" t="str">
        <f t="shared" si="1"/>
        <v/>
      </c>
      <c r="M40" s="211">
        <f t="shared" si="4"/>
        <v>0</v>
      </c>
      <c r="N40" s="43" t="str">
        <f t="shared" si="2"/>
        <v/>
      </c>
      <c r="O40" s="38">
        <f t="shared" si="5"/>
        <v>0</v>
      </c>
      <c r="P40" s="784">
        <f>SUM(P41:P62)</f>
        <v>0</v>
      </c>
      <c r="Q40" s="785">
        <f>SUM(Q41:Q62)</f>
        <v>0</v>
      </c>
      <c r="R40" s="785">
        <f t="shared" ref="R40:AC40" si="11">SUM(R41:R62)</f>
        <v>0</v>
      </c>
      <c r="S40" s="785">
        <f t="shared" si="11"/>
        <v>0</v>
      </c>
      <c r="T40" s="785">
        <f t="shared" si="11"/>
        <v>0</v>
      </c>
      <c r="U40" s="785">
        <f t="shared" si="11"/>
        <v>0</v>
      </c>
      <c r="V40" s="785">
        <f t="shared" si="11"/>
        <v>0</v>
      </c>
      <c r="W40" s="785">
        <f t="shared" si="11"/>
        <v>0</v>
      </c>
      <c r="X40" s="785">
        <f t="shared" si="11"/>
        <v>0</v>
      </c>
      <c r="Y40" s="785">
        <f t="shared" si="11"/>
        <v>0</v>
      </c>
      <c r="Z40" s="785">
        <f t="shared" si="11"/>
        <v>0</v>
      </c>
      <c r="AA40" s="785">
        <f t="shared" si="11"/>
        <v>0</v>
      </c>
      <c r="AB40" s="785">
        <f t="shared" si="11"/>
        <v>0</v>
      </c>
      <c r="AC40" s="785">
        <f t="shared" si="11"/>
        <v>0</v>
      </c>
      <c r="AD40" s="786">
        <f>SUM(AD41:AD62)</f>
        <v>0</v>
      </c>
      <c r="AE40" s="750">
        <f t="shared" si="6"/>
        <v>0</v>
      </c>
      <c r="AF40" s="749" t="str">
        <f t="shared" si="7"/>
        <v/>
      </c>
    </row>
    <row r="41" spans="2:32" s="38" customFormat="1" ht="12" customHeight="1" x14ac:dyDescent="0.25">
      <c r="B41" s="51" t="str">
        <f>IF(ISBLANK('3-Budget + REVISE'!B32),"",'3-Budget + REVISE'!B32)</f>
        <v/>
      </c>
      <c r="C41" s="969">
        <f>IF('3-Budget + REVISE'!AF32=1,'3-Budget + REVISE'!H32,' 7-EXPENSE 4th Period'!C41)</f>
        <v>0</v>
      </c>
      <c r="D41" s="910"/>
      <c r="E41" s="911"/>
      <c r="F41" s="900">
        <f>AE41</f>
        <v>0</v>
      </c>
      <c r="G41" s="901"/>
      <c r="H41" s="970"/>
      <c r="I41" s="969">
        <f>F41+' 7-EXPENSE 4th Period'!I41</f>
        <v>0</v>
      </c>
      <c r="J41" s="910"/>
      <c r="K41" s="911"/>
      <c r="L41" s="46" t="str">
        <f t="shared" si="1"/>
        <v/>
      </c>
      <c r="M41" s="74">
        <f t="shared" si="4"/>
        <v>0</v>
      </c>
      <c r="N41" s="43" t="str">
        <f t="shared" si="2"/>
        <v/>
      </c>
      <c r="O41" s="38">
        <f t="shared" si="5"/>
        <v>0</v>
      </c>
      <c r="P41" s="806"/>
      <c r="Q41" s="807"/>
      <c r="R41" s="807"/>
      <c r="S41" s="807"/>
      <c r="T41" s="807"/>
      <c r="U41" s="807"/>
      <c r="V41" s="807"/>
      <c r="W41" s="807"/>
      <c r="X41" s="807"/>
      <c r="Y41" s="807"/>
      <c r="Z41" s="807"/>
      <c r="AA41" s="807"/>
      <c r="AB41" s="807"/>
      <c r="AC41" s="807"/>
      <c r="AD41" s="808"/>
      <c r="AE41" s="750">
        <f t="shared" si="6"/>
        <v>0</v>
      </c>
      <c r="AF41" s="749" t="str">
        <f t="shared" si="7"/>
        <v/>
      </c>
    </row>
    <row r="42" spans="2:32" s="38" customFormat="1" ht="12" customHeight="1" x14ac:dyDescent="0.25">
      <c r="B42" s="51" t="str">
        <f>IF(ISBLANK('3-Budget + REVISE'!B33),"",'3-Budget + REVISE'!B33)</f>
        <v/>
      </c>
      <c r="C42" s="969">
        <f>IF('3-Budget + REVISE'!AF33=1,'3-Budget + REVISE'!H33,' 7-EXPENSE 4th Period'!C42)</f>
        <v>0</v>
      </c>
      <c r="D42" s="910"/>
      <c r="E42" s="911"/>
      <c r="F42" s="900">
        <f t="shared" ref="F42:F62" si="12">AE42</f>
        <v>0</v>
      </c>
      <c r="G42" s="901"/>
      <c r="H42" s="970"/>
      <c r="I42" s="969">
        <f>F42+' 7-EXPENSE 4th Period'!I42</f>
        <v>0</v>
      </c>
      <c r="J42" s="910"/>
      <c r="K42" s="911"/>
      <c r="L42" s="46" t="str">
        <f t="shared" si="1"/>
        <v/>
      </c>
      <c r="M42" s="74">
        <f t="shared" si="4"/>
        <v>0</v>
      </c>
      <c r="N42" s="43" t="str">
        <f t="shared" si="2"/>
        <v/>
      </c>
      <c r="O42" s="38">
        <f t="shared" si="5"/>
        <v>0</v>
      </c>
      <c r="P42" s="806"/>
      <c r="Q42" s="807"/>
      <c r="R42" s="807"/>
      <c r="S42" s="807"/>
      <c r="T42" s="807"/>
      <c r="U42" s="807"/>
      <c r="V42" s="807"/>
      <c r="W42" s="807"/>
      <c r="X42" s="807"/>
      <c r="Y42" s="807"/>
      <c r="Z42" s="807"/>
      <c r="AA42" s="807"/>
      <c r="AB42" s="807"/>
      <c r="AC42" s="807"/>
      <c r="AD42" s="808"/>
      <c r="AE42" s="750">
        <f t="shared" si="6"/>
        <v>0</v>
      </c>
      <c r="AF42" s="749" t="str">
        <f t="shared" si="7"/>
        <v/>
      </c>
    </row>
    <row r="43" spans="2:32" s="38" customFormat="1" ht="12" customHeight="1" x14ac:dyDescent="0.25">
      <c r="B43" s="51" t="str">
        <f>IF(ISBLANK('3-Budget + REVISE'!B34),"",'3-Budget + REVISE'!B34)</f>
        <v/>
      </c>
      <c r="C43" s="969">
        <f>IF('3-Budget + REVISE'!AF34=1,'3-Budget + REVISE'!H34,' 7-EXPENSE 4th Period'!C43)</f>
        <v>0</v>
      </c>
      <c r="D43" s="910"/>
      <c r="E43" s="911"/>
      <c r="F43" s="900">
        <f t="shared" si="12"/>
        <v>0</v>
      </c>
      <c r="G43" s="901"/>
      <c r="H43" s="970"/>
      <c r="I43" s="969">
        <f>F43+' 7-EXPENSE 4th Period'!I43</f>
        <v>0</v>
      </c>
      <c r="J43" s="910"/>
      <c r="K43" s="911"/>
      <c r="L43" s="46" t="str">
        <f t="shared" si="1"/>
        <v/>
      </c>
      <c r="M43" s="74">
        <f t="shared" si="4"/>
        <v>0</v>
      </c>
      <c r="N43" s="43" t="str">
        <f t="shared" si="2"/>
        <v/>
      </c>
      <c r="O43" s="38">
        <f t="shared" si="5"/>
        <v>0</v>
      </c>
      <c r="P43" s="806"/>
      <c r="Q43" s="807"/>
      <c r="R43" s="807"/>
      <c r="S43" s="807"/>
      <c r="T43" s="807"/>
      <c r="U43" s="807"/>
      <c r="V43" s="807"/>
      <c r="W43" s="807"/>
      <c r="X43" s="807"/>
      <c r="Y43" s="807"/>
      <c r="Z43" s="807"/>
      <c r="AA43" s="807"/>
      <c r="AB43" s="807"/>
      <c r="AC43" s="807"/>
      <c r="AD43" s="808"/>
      <c r="AE43" s="750">
        <f t="shared" si="6"/>
        <v>0</v>
      </c>
      <c r="AF43" s="749" t="str">
        <f t="shared" si="7"/>
        <v/>
      </c>
    </row>
    <row r="44" spans="2:32" s="38" customFormat="1" ht="12" customHeight="1" x14ac:dyDescent="0.25">
      <c r="B44" s="51" t="str">
        <f>IF(ISBLANK('3-Budget + REVISE'!B35),"",'3-Budget + REVISE'!B35)</f>
        <v/>
      </c>
      <c r="C44" s="969">
        <f>IF('3-Budget + REVISE'!AF35=1,'3-Budget + REVISE'!H35,' 7-EXPENSE 4th Period'!C44)</f>
        <v>0</v>
      </c>
      <c r="D44" s="910"/>
      <c r="E44" s="911"/>
      <c r="F44" s="900">
        <f t="shared" si="12"/>
        <v>0</v>
      </c>
      <c r="G44" s="901"/>
      <c r="H44" s="970"/>
      <c r="I44" s="969">
        <f>F44+' 7-EXPENSE 4th Period'!I44</f>
        <v>0</v>
      </c>
      <c r="J44" s="910"/>
      <c r="K44" s="911"/>
      <c r="L44" s="46" t="str">
        <f t="shared" si="1"/>
        <v/>
      </c>
      <c r="M44" s="74">
        <f t="shared" si="4"/>
        <v>0</v>
      </c>
      <c r="N44" s="43" t="str">
        <f t="shared" si="2"/>
        <v/>
      </c>
      <c r="O44" s="38">
        <f t="shared" si="5"/>
        <v>0</v>
      </c>
      <c r="P44" s="806"/>
      <c r="Q44" s="807"/>
      <c r="R44" s="807"/>
      <c r="S44" s="807"/>
      <c r="T44" s="807"/>
      <c r="U44" s="807"/>
      <c r="V44" s="807"/>
      <c r="W44" s="807"/>
      <c r="X44" s="807"/>
      <c r="Y44" s="807"/>
      <c r="Z44" s="807"/>
      <c r="AA44" s="807"/>
      <c r="AB44" s="807"/>
      <c r="AC44" s="807"/>
      <c r="AD44" s="808"/>
      <c r="AE44" s="750">
        <f t="shared" si="6"/>
        <v>0</v>
      </c>
      <c r="AF44" s="749" t="str">
        <f t="shared" si="7"/>
        <v/>
      </c>
    </row>
    <row r="45" spans="2:32" s="38" customFormat="1" ht="12" customHeight="1" x14ac:dyDescent="0.25">
      <c r="B45" s="51" t="str">
        <f>IF(ISBLANK('3-Budget + REVISE'!B36),"",'3-Budget + REVISE'!B36)</f>
        <v/>
      </c>
      <c r="C45" s="969">
        <f>IF('3-Budget + REVISE'!AF36=1,'3-Budget + REVISE'!H36,' 7-EXPENSE 4th Period'!C45)</f>
        <v>0</v>
      </c>
      <c r="D45" s="910"/>
      <c r="E45" s="911"/>
      <c r="F45" s="900">
        <f t="shared" si="12"/>
        <v>0</v>
      </c>
      <c r="G45" s="901"/>
      <c r="H45" s="970"/>
      <c r="I45" s="969">
        <f>F45+' 7-EXPENSE 4th Period'!I45</f>
        <v>0</v>
      </c>
      <c r="J45" s="910"/>
      <c r="K45" s="911"/>
      <c r="L45" s="46" t="str">
        <f t="shared" si="1"/>
        <v/>
      </c>
      <c r="M45" s="74">
        <f t="shared" si="4"/>
        <v>0</v>
      </c>
      <c r="N45" s="43" t="str">
        <f t="shared" si="2"/>
        <v/>
      </c>
      <c r="O45" s="38">
        <f t="shared" si="5"/>
        <v>0</v>
      </c>
      <c r="P45" s="806"/>
      <c r="Q45" s="807"/>
      <c r="R45" s="807"/>
      <c r="S45" s="807"/>
      <c r="T45" s="807"/>
      <c r="U45" s="807"/>
      <c r="V45" s="807"/>
      <c r="W45" s="807"/>
      <c r="X45" s="807"/>
      <c r="Y45" s="807"/>
      <c r="Z45" s="807"/>
      <c r="AA45" s="807"/>
      <c r="AB45" s="807"/>
      <c r="AC45" s="807"/>
      <c r="AD45" s="808"/>
      <c r="AE45" s="750">
        <f t="shared" si="6"/>
        <v>0</v>
      </c>
      <c r="AF45" s="749" t="str">
        <f t="shared" si="7"/>
        <v/>
      </c>
    </row>
    <row r="46" spans="2:32" s="38" customFormat="1" ht="12" customHeight="1" x14ac:dyDescent="0.25">
      <c r="B46" s="51" t="str">
        <f>IF(ISBLANK('3-Budget + REVISE'!B37),"",'3-Budget + REVISE'!B37)</f>
        <v/>
      </c>
      <c r="C46" s="969">
        <f>IF('3-Budget + REVISE'!AF37=1,'3-Budget + REVISE'!H37,' 7-EXPENSE 4th Period'!C46)</f>
        <v>0</v>
      </c>
      <c r="D46" s="910"/>
      <c r="E46" s="911"/>
      <c r="F46" s="900">
        <f t="shared" si="12"/>
        <v>0</v>
      </c>
      <c r="G46" s="901"/>
      <c r="H46" s="970"/>
      <c r="I46" s="969">
        <f>F46+' 7-EXPENSE 4th Period'!I46</f>
        <v>0</v>
      </c>
      <c r="J46" s="910"/>
      <c r="K46" s="911"/>
      <c r="L46" s="46" t="str">
        <f t="shared" si="1"/>
        <v/>
      </c>
      <c r="M46" s="74">
        <f t="shared" si="4"/>
        <v>0</v>
      </c>
      <c r="N46" s="43" t="str">
        <f t="shared" si="2"/>
        <v/>
      </c>
      <c r="O46" s="38">
        <f t="shared" si="5"/>
        <v>0</v>
      </c>
      <c r="P46" s="806"/>
      <c r="Q46" s="807"/>
      <c r="R46" s="807"/>
      <c r="S46" s="807"/>
      <c r="T46" s="807"/>
      <c r="U46" s="807"/>
      <c r="V46" s="807"/>
      <c r="W46" s="807"/>
      <c r="X46" s="807"/>
      <c r="Y46" s="807"/>
      <c r="Z46" s="807"/>
      <c r="AA46" s="807"/>
      <c r="AB46" s="807"/>
      <c r="AC46" s="807"/>
      <c r="AD46" s="808"/>
      <c r="AE46" s="750">
        <f t="shared" si="6"/>
        <v>0</v>
      </c>
      <c r="AF46" s="749" t="str">
        <f t="shared" si="7"/>
        <v/>
      </c>
    </row>
    <row r="47" spans="2:32" s="38" customFormat="1" ht="12" customHeight="1" x14ac:dyDescent="0.25">
      <c r="B47" s="51" t="str">
        <f>IF(ISBLANK('3-Budget + REVISE'!B38),"",'3-Budget + REVISE'!B38)</f>
        <v/>
      </c>
      <c r="C47" s="969">
        <f>IF('3-Budget + REVISE'!AF38=1,'3-Budget + REVISE'!H38,' 7-EXPENSE 4th Period'!C47)</f>
        <v>0</v>
      </c>
      <c r="D47" s="910"/>
      <c r="E47" s="911"/>
      <c r="F47" s="900">
        <f t="shared" si="12"/>
        <v>0</v>
      </c>
      <c r="G47" s="901"/>
      <c r="H47" s="970"/>
      <c r="I47" s="969">
        <f>F47+' 7-EXPENSE 4th Period'!I47</f>
        <v>0</v>
      </c>
      <c r="J47" s="910"/>
      <c r="K47" s="911"/>
      <c r="L47" s="46" t="str">
        <f t="shared" si="1"/>
        <v/>
      </c>
      <c r="M47" s="74">
        <f t="shared" si="4"/>
        <v>0</v>
      </c>
      <c r="N47" s="43" t="str">
        <f t="shared" si="2"/>
        <v/>
      </c>
      <c r="O47" s="38">
        <f t="shared" si="5"/>
        <v>0</v>
      </c>
      <c r="P47" s="806"/>
      <c r="Q47" s="807"/>
      <c r="R47" s="807"/>
      <c r="S47" s="807"/>
      <c r="T47" s="807"/>
      <c r="U47" s="807"/>
      <c r="V47" s="807"/>
      <c r="W47" s="807"/>
      <c r="X47" s="807"/>
      <c r="Y47" s="807"/>
      <c r="Z47" s="807"/>
      <c r="AA47" s="807"/>
      <c r="AB47" s="807"/>
      <c r="AC47" s="807"/>
      <c r="AD47" s="808"/>
      <c r="AE47" s="750">
        <f t="shared" si="6"/>
        <v>0</v>
      </c>
      <c r="AF47" s="749" t="str">
        <f t="shared" si="7"/>
        <v/>
      </c>
    </row>
    <row r="48" spans="2:32" s="38" customFormat="1" ht="12" customHeight="1" x14ac:dyDescent="0.25">
      <c r="B48" s="51" t="str">
        <f>IF(ISBLANK('3-Budget + REVISE'!B39),"",'3-Budget + REVISE'!B39)</f>
        <v/>
      </c>
      <c r="C48" s="969">
        <f>IF('3-Budget + REVISE'!AF39=1,'3-Budget + REVISE'!H39,' 7-EXPENSE 4th Period'!C48)</f>
        <v>0</v>
      </c>
      <c r="D48" s="910"/>
      <c r="E48" s="911"/>
      <c r="F48" s="900">
        <f t="shared" si="12"/>
        <v>0</v>
      </c>
      <c r="G48" s="901"/>
      <c r="H48" s="970"/>
      <c r="I48" s="969">
        <f>F48+' 7-EXPENSE 4th Period'!I48</f>
        <v>0</v>
      </c>
      <c r="J48" s="910"/>
      <c r="K48" s="911"/>
      <c r="L48" s="46" t="str">
        <f t="shared" si="1"/>
        <v/>
      </c>
      <c r="M48" s="74">
        <f t="shared" si="4"/>
        <v>0</v>
      </c>
      <c r="N48" s="43" t="str">
        <f t="shared" si="2"/>
        <v/>
      </c>
      <c r="O48" s="38">
        <f t="shared" si="5"/>
        <v>0</v>
      </c>
      <c r="P48" s="806"/>
      <c r="Q48" s="807"/>
      <c r="R48" s="807"/>
      <c r="S48" s="807"/>
      <c r="T48" s="807"/>
      <c r="U48" s="807"/>
      <c r="V48" s="807"/>
      <c r="W48" s="807"/>
      <c r="X48" s="807"/>
      <c r="Y48" s="807"/>
      <c r="Z48" s="807"/>
      <c r="AA48" s="807"/>
      <c r="AB48" s="807"/>
      <c r="AC48" s="807"/>
      <c r="AD48" s="808"/>
      <c r="AE48" s="750">
        <f t="shared" si="6"/>
        <v>0</v>
      </c>
      <c r="AF48" s="749" t="str">
        <f t="shared" si="7"/>
        <v/>
      </c>
    </row>
    <row r="49" spans="2:32" s="38" customFormat="1" ht="12" customHeight="1" x14ac:dyDescent="0.25">
      <c r="B49" s="51" t="str">
        <f>IF(ISBLANK('3-Budget + REVISE'!B40),"",'3-Budget + REVISE'!B40)</f>
        <v/>
      </c>
      <c r="C49" s="969">
        <f>IF('3-Budget + REVISE'!AF40=1,'3-Budget + REVISE'!H40,' 7-EXPENSE 4th Period'!C49)</f>
        <v>0</v>
      </c>
      <c r="D49" s="910"/>
      <c r="E49" s="911"/>
      <c r="F49" s="900">
        <f t="shared" si="12"/>
        <v>0</v>
      </c>
      <c r="G49" s="901"/>
      <c r="H49" s="970"/>
      <c r="I49" s="969">
        <f>F49+' 7-EXPENSE 4th Period'!I49</f>
        <v>0</v>
      </c>
      <c r="J49" s="910"/>
      <c r="K49" s="911"/>
      <c r="L49" s="46" t="str">
        <f t="shared" si="1"/>
        <v/>
      </c>
      <c r="M49" s="74">
        <f t="shared" si="4"/>
        <v>0</v>
      </c>
      <c r="N49" s="43" t="str">
        <f t="shared" si="2"/>
        <v/>
      </c>
      <c r="O49" s="38">
        <f t="shared" si="5"/>
        <v>0</v>
      </c>
      <c r="P49" s="806"/>
      <c r="Q49" s="807"/>
      <c r="R49" s="807"/>
      <c r="S49" s="807"/>
      <c r="T49" s="807"/>
      <c r="U49" s="807"/>
      <c r="V49" s="807"/>
      <c r="W49" s="807"/>
      <c r="X49" s="807"/>
      <c r="Y49" s="807"/>
      <c r="Z49" s="807"/>
      <c r="AA49" s="807"/>
      <c r="AB49" s="807"/>
      <c r="AC49" s="807"/>
      <c r="AD49" s="808"/>
      <c r="AE49" s="750">
        <f t="shared" si="6"/>
        <v>0</v>
      </c>
      <c r="AF49" s="749" t="str">
        <f t="shared" si="7"/>
        <v/>
      </c>
    </row>
    <row r="50" spans="2:32" s="38" customFormat="1" ht="12" customHeight="1" x14ac:dyDescent="0.25">
      <c r="B50" s="51" t="str">
        <f>IF(ISBLANK('3-Budget + REVISE'!B41),"",'3-Budget + REVISE'!B41)</f>
        <v/>
      </c>
      <c r="C50" s="969">
        <f>IF('3-Budget + REVISE'!AF41=1,'3-Budget + REVISE'!H41,' 7-EXPENSE 4th Period'!C50)</f>
        <v>0</v>
      </c>
      <c r="D50" s="910"/>
      <c r="E50" s="911"/>
      <c r="F50" s="900">
        <f t="shared" si="12"/>
        <v>0</v>
      </c>
      <c r="G50" s="901"/>
      <c r="H50" s="970"/>
      <c r="I50" s="969">
        <f>F50+' 7-EXPENSE 4th Period'!I50</f>
        <v>0</v>
      </c>
      <c r="J50" s="910"/>
      <c r="K50" s="911"/>
      <c r="L50" s="46" t="str">
        <f t="shared" si="1"/>
        <v/>
      </c>
      <c r="M50" s="74">
        <f t="shared" si="4"/>
        <v>0</v>
      </c>
      <c r="N50" s="43" t="str">
        <f t="shared" si="2"/>
        <v/>
      </c>
      <c r="O50" s="38">
        <f t="shared" si="5"/>
        <v>0</v>
      </c>
      <c r="P50" s="806"/>
      <c r="Q50" s="807"/>
      <c r="R50" s="807"/>
      <c r="S50" s="807"/>
      <c r="T50" s="807"/>
      <c r="U50" s="807"/>
      <c r="V50" s="807"/>
      <c r="W50" s="807"/>
      <c r="X50" s="807"/>
      <c r="Y50" s="807"/>
      <c r="Z50" s="807"/>
      <c r="AA50" s="807"/>
      <c r="AB50" s="807"/>
      <c r="AC50" s="807"/>
      <c r="AD50" s="808"/>
      <c r="AE50" s="750">
        <f t="shared" si="6"/>
        <v>0</v>
      </c>
      <c r="AF50" s="749" t="str">
        <f t="shared" si="7"/>
        <v/>
      </c>
    </row>
    <row r="51" spans="2:32" s="38" customFormat="1" ht="12" customHeight="1" x14ac:dyDescent="0.25">
      <c r="B51" s="51" t="str">
        <f>IF(ISBLANK('3-Budget + REVISE'!B42),"",'3-Budget + REVISE'!B42)</f>
        <v/>
      </c>
      <c r="C51" s="969">
        <f>IF('3-Budget + REVISE'!AF42=1,'3-Budget + REVISE'!H42,' 7-EXPENSE 4th Period'!C51)</f>
        <v>0</v>
      </c>
      <c r="D51" s="910"/>
      <c r="E51" s="911"/>
      <c r="F51" s="900">
        <f t="shared" si="12"/>
        <v>0</v>
      </c>
      <c r="G51" s="901"/>
      <c r="H51" s="970"/>
      <c r="I51" s="969">
        <f>F51+' 7-EXPENSE 4th Period'!I51</f>
        <v>0</v>
      </c>
      <c r="J51" s="910"/>
      <c r="K51" s="911"/>
      <c r="L51" s="46" t="str">
        <f t="shared" si="1"/>
        <v/>
      </c>
      <c r="M51" s="74">
        <f t="shared" si="4"/>
        <v>0</v>
      </c>
      <c r="N51" s="43" t="str">
        <f t="shared" si="2"/>
        <v/>
      </c>
      <c r="O51" s="38">
        <f>F51</f>
        <v>0</v>
      </c>
      <c r="P51" s="806"/>
      <c r="Q51" s="807"/>
      <c r="R51" s="807"/>
      <c r="S51" s="807"/>
      <c r="T51" s="807"/>
      <c r="U51" s="807"/>
      <c r="V51" s="807"/>
      <c r="W51" s="807"/>
      <c r="X51" s="807"/>
      <c r="Y51" s="807"/>
      <c r="Z51" s="807"/>
      <c r="AA51" s="807"/>
      <c r="AB51" s="807"/>
      <c r="AC51" s="807"/>
      <c r="AD51" s="808"/>
      <c r="AE51" s="750">
        <f t="shared" si="6"/>
        <v>0</v>
      </c>
      <c r="AF51" s="749" t="str">
        <f t="shared" si="7"/>
        <v/>
      </c>
    </row>
    <row r="52" spans="2:32" s="38" customFormat="1" ht="12" customHeight="1" x14ac:dyDescent="0.25">
      <c r="B52" s="51" t="str">
        <f>IF(ISBLANK('3-Budget + REVISE'!B43),"",'3-Budget + REVISE'!B43)</f>
        <v/>
      </c>
      <c r="C52" s="969">
        <f>IF('3-Budget + REVISE'!AF43=1,'3-Budget + REVISE'!H43,' 7-EXPENSE 4th Period'!C52)</f>
        <v>0</v>
      </c>
      <c r="D52" s="910"/>
      <c r="E52" s="911"/>
      <c r="F52" s="900">
        <f t="shared" si="12"/>
        <v>0</v>
      </c>
      <c r="G52" s="901"/>
      <c r="H52" s="970"/>
      <c r="I52" s="969">
        <f>F52+' 7-EXPENSE 4th Period'!I52</f>
        <v>0</v>
      </c>
      <c r="J52" s="910"/>
      <c r="K52" s="911"/>
      <c r="L52" s="46" t="str">
        <f t="shared" si="1"/>
        <v/>
      </c>
      <c r="M52" s="74">
        <f t="shared" si="4"/>
        <v>0</v>
      </c>
      <c r="N52" s="43" t="str">
        <f t="shared" si="2"/>
        <v/>
      </c>
      <c r="O52" s="38">
        <f t="shared" si="5"/>
        <v>0</v>
      </c>
      <c r="P52" s="806"/>
      <c r="Q52" s="807"/>
      <c r="R52" s="807"/>
      <c r="S52" s="807"/>
      <c r="T52" s="807"/>
      <c r="U52" s="807"/>
      <c r="V52" s="807"/>
      <c r="W52" s="807"/>
      <c r="X52" s="807"/>
      <c r="Y52" s="807"/>
      <c r="Z52" s="807"/>
      <c r="AA52" s="807"/>
      <c r="AB52" s="807"/>
      <c r="AC52" s="807"/>
      <c r="AD52" s="808"/>
      <c r="AE52" s="750">
        <f t="shared" si="6"/>
        <v>0</v>
      </c>
      <c r="AF52" s="749" t="str">
        <f t="shared" si="7"/>
        <v/>
      </c>
    </row>
    <row r="53" spans="2:32" s="38" customFormat="1" ht="12" customHeight="1" x14ac:dyDescent="0.25">
      <c r="B53" s="51" t="str">
        <f>IF(ISBLANK('3-Budget + REVISE'!B44),"",'3-Budget + REVISE'!B44)</f>
        <v/>
      </c>
      <c r="C53" s="969">
        <f>IF('3-Budget + REVISE'!AF44=1,'3-Budget + REVISE'!H44,' 7-EXPENSE 4th Period'!C53)</f>
        <v>0</v>
      </c>
      <c r="D53" s="910"/>
      <c r="E53" s="911"/>
      <c r="F53" s="900">
        <f t="shared" si="12"/>
        <v>0</v>
      </c>
      <c r="G53" s="901"/>
      <c r="H53" s="970"/>
      <c r="I53" s="969">
        <f>F53+' 7-EXPENSE 4th Period'!I53</f>
        <v>0</v>
      </c>
      <c r="J53" s="910"/>
      <c r="K53" s="911"/>
      <c r="L53" s="46" t="str">
        <f t="shared" si="1"/>
        <v/>
      </c>
      <c r="M53" s="74">
        <f t="shared" si="4"/>
        <v>0</v>
      </c>
      <c r="N53" s="43" t="str">
        <f t="shared" si="2"/>
        <v/>
      </c>
      <c r="O53" s="38">
        <f t="shared" si="5"/>
        <v>0</v>
      </c>
      <c r="P53" s="806"/>
      <c r="Q53" s="807"/>
      <c r="R53" s="807"/>
      <c r="S53" s="807"/>
      <c r="T53" s="807"/>
      <c r="U53" s="807"/>
      <c r="V53" s="807"/>
      <c r="W53" s="807"/>
      <c r="X53" s="807"/>
      <c r="Y53" s="807"/>
      <c r="Z53" s="807"/>
      <c r="AA53" s="807"/>
      <c r="AB53" s="807"/>
      <c r="AC53" s="807"/>
      <c r="AD53" s="808"/>
      <c r="AE53" s="750">
        <f t="shared" si="6"/>
        <v>0</v>
      </c>
      <c r="AF53" s="749" t="str">
        <f t="shared" si="7"/>
        <v/>
      </c>
    </row>
    <row r="54" spans="2:32" s="38" customFormat="1" ht="12" customHeight="1" x14ac:dyDescent="0.25">
      <c r="B54" s="51" t="str">
        <f>IF(ISBLANK('3-Budget + REVISE'!B45),"",'3-Budget + REVISE'!B45)</f>
        <v/>
      </c>
      <c r="C54" s="969">
        <f>IF('3-Budget + REVISE'!AF45=1,'3-Budget + REVISE'!H45,' 7-EXPENSE 4th Period'!C54)</f>
        <v>0</v>
      </c>
      <c r="D54" s="910"/>
      <c r="E54" s="911"/>
      <c r="F54" s="900">
        <f t="shared" si="12"/>
        <v>0</v>
      </c>
      <c r="G54" s="901"/>
      <c r="H54" s="970"/>
      <c r="I54" s="969">
        <f>F54+' 7-EXPENSE 4th Period'!I54</f>
        <v>0</v>
      </c>
      <c r="J54" s="910"/>
      <c r="K54" s="911"/>
      <c r="L54" s="46" t="str">
        <f t="shared" si="1"/>
        <v/>
      </c>
      <c r="M54" s="74">
        <f t="shared" si="4"/>
        <v>0</v>
      </c>
      <c r="N54" s="43" t="str">
        <f t="shared" si="2"/>
        <v/>
      </c>
      <c r="O54" s="38">
        <f t="shared" si="5"/>
        <v>0</v>
      </c>
      <c r="P54" s="806"/>
      <c r="Q54" s="807"/>
      <c r="R54" s="807"/>
      <c r="S54" s="807"/>
      <c r="T54" s="807"/>
      <c r="U54" s="807"/>
      <c r="V54" s="807"/>
      <c r="W54" s="807"/>
      <c r="X54" s="807"/>
      <c r="Y54" s="807"/>
      <c r="Z54" s="807"/>
      <c r="AA54" s="807"/>
      <c r="AB54" s="807"/>
      <c r="AC54" s="807"/>
      <c r="AD54" s="808"/>
      <c r="AE54" s="750">
        <f t="shared" si="6"/>
        <v>0</v>
      </c>
      <c r="AF54" s="749" t="str">
        <f t="shared" si="7"/>
        <v/>
      </c>
    </row>
    <row r="55" spans="2:32" s="38" customFormat="1" ht="12" customHeight="1" x14ac:dyDescent="0.25">
      <c r="B55" s="51" t="str">
        <f>IF(ISBLANK('3-Budget + REVISE'!B46),"",'3-Budget + REVISE'!B46)</f>
        <v/>
      </c>
      <c r="C55" s="969">
        <f>IF('3-Budget + REVISE'!AF46=1,'3-Budget + REVISE'!H46,' 7-EXPENSE 4th Period'!C55)</f>
        <v>0</v>
      </c>
      <c r="D55" s="910"/>
      <c r="E55" s="911"/>
      <c r="F55" s="900">
        <f t="shared" si="12"/>
        <v>0</v>
      </c>
      <c r="G55" s="901"/>
      <c r="H55" s="970"/>
      <c r="I55" s="969">
        <f>F55+' 7-EXPENSE 4th Period'!I55</f>
        <v>0</v>
      </c>
      <c r="J55" s="910"/>
      <c r="K55" s="911"/>
      <c r="L55" s="46" t="str">
        <f t="shared" si="1"/>
        <v/>
      </c>
      <c r="M55" s="74">
        <f t="shared" si="4"/>
        <v>0</v>
      </c>
      <c r="N55" s="43" t="str">
        <f t="shared" si="2"/>
        <v/>
      </c>
      <c r="O55" s="38">
        <f t="shared" si="5"/>
        <v>0</v>
      </c>
      <c r="P55" s="806"/>
      <c r="Q55" s="807"/>
      <c r="R55" s="807"/>
      <c r="S55" s="807"/>
      <c r="T55" s="807"/>
      <c r="U55" s="807"/>
      <c r="V55" s="807"/>
      <c r="W55" s="807"/>
      <c r="X55" s="807"/>
      <c r="Y55" s="807"/>
      <c r="Z55" s="807"/>
      <c r="AA55" s="807"/>
      <c r="AB55" s="807"/>
      <c r="AC55" s="807"/>
      <c r="AD55" s="808"/>
      <c r="AE55" s="750">
        <f t="shared" si="6"/>
        <v>0</v>
      </c>
      <c r="AF55" s="749" t="str">
        <f t="shared" si="7"/>
        <v/>
      </c>
    </row>
    <row r="56" spans="2:32" s="38" customFormat="1" ht="12" customHeight="1" x14ac:dyDescent="0.25">
      <c r="B56" s="51">
        <f>IF(ISBLANK('3-Budget + REVISE'!B47),"",'3-Budget + REVISE'!B47)</f>
        <v>0</v>
      </c>
      <c r="C56" s="969">
        <f>IF('3-Budget + REVISE'!AF47=1,'3-Budget + REVISE'!H47,' 7-EXPENSE 4th Period'!C56)</f>
        <v>0</v>
      </c>
      <c r="D56" s="910"/>
      <c r="E56" s="911"/>
      <c r="F56" s="900">
        <f t="shared" si="12"/>
        <v>0</v>
      </c>
      <c r="G56" s="901"/>
      <c r="H56" s="970"/>
      <c r="I56" s="969">
        <f>F56+' 7-EXPENSE 4th Period'!I56</f>
        <v>0</v>
      </c>
      <c r="J56" s="910"/>
      <c r="K56" s="911"/>
      <c r="L56" s="46" t="str">
        <f t="shared" si="1"/>
        <v/>
      </c>
      <c r="M56" s="74">
        <f t="shared" si="4"/>
        <v>0</v>
      </c>
      <c r="N56" s="43" t="str">
        <f t="shared" si="2"/>
        <v/>
      </c>
      <c r="O56" s="38">
        <f t="shared" si="5"/>
        <v>0</v>
      </c>
      <c r="P56" s="806"/>
      <c r="Q56" s="807"/>
      <c r="R56" s="807"/>
      <c r="S56" s="807"/>
      <c r="T56" s="807"/>
      <c r="U56" s="807"/>
      <c r="V56" s="807"/>
      <c r="W56" s="807"/>
      <c r="X56" s="807"/>
      <c r="Y56" s="807"/>
      <c r="Z56" s="807"/>
      <c r="AA56" s="807"/>
      <c r="AB56" s="807"/>
      <c r="AC56" s="807"/>
      <c r="AD56" s="808"/>
      <c r="AE56" s="750">
        <f t="shared" si="6"/>
        <v>0</v>
      </c>
      <c r="AF56" s="749" t="str">
        <f t="shared" si="7"/>
        <v/>
      </c>
    </row>
    <row r="57" spans="2:32" s="38" customFormat="1" ht="12" customHeight="1" x14ac:dyDescent="0.25">
      <c r="B57" s="51">
        <f>IF(ISBLANK('3-Budget + REVISE'!B48),"",'3-Budget + REVISE'!B48)</f>
        <v>0</v>
      </c>
      <c r="C57" s="969">
        <f>IF('3-Budget + REVISE'!AF48=1,'3-Budget + REVISE'!H48,' 7-EXPENSE 4th Period'!C57)</f>
        <v>0</v>
      </c>
      <c r="D57" s="910"/>
      <c r="E57" s="911"/>
      <c r="F57" s="900">
        <f t="shared" si="12"/>
        <v>0</v>
      </c>
      <c r="G57" s="901"/>
      <c r="H57" s="970"/>
      <c r="I57" s="969">
        <f>F57+' 7-EXPENSE 4th Period'!I57</f>
        <v>0</v>
      </c>
      <c r="J57" s="910"/>
      <c r="K57" s="911"/>
      <c r="L57" s="46" t="str">
        <f t="shared" si="1"/>
        <v/>
      </c>
      <c r="M57" s="74">
        <f t="shared" si="4"/>
        <v>0</v>
      </c>
      <c r="N57" s="43" t="str">
        <f t="shared" si="2"/>
        <v/>
      </c>
      <c r="O57" s="38">
        <f t="shared" si="5"/>
        <v>0</v>
      </c>
      <c r="P57" s="806"/>
      <c r="Q57" s="807"/>
      <c r="R57" s="807"/>
      <c r="S57" s="807"/>
      <c r="T57" s="807"/>
      <c r="U57" s="807"/>
      <c r="V57" s="807"/>
      <c r="W57" s="807"/>
      <c r="X57" s="807"/>
      <c r="Y57" s="807"/>
      <c r="Z57" s="807"/>
      <c r="AA57" s="807"/>
      <c r="AB57" s="807"/>
      <c r="AC57" s="807"/>
      <c r="AD57" s="808"/>
      <c r="AE57" s="750">
        <f t="shared" si="6"/>
        <v>0</v>
      </c>
      <c r="AF57" s="749" t="str">
        <f t="shared" si="7"/>
        <v/>
      </c>
    </row>
    <row r="58" spans="2:32" s="38" customFormat="1" ht="12" customHeight="1" x14ac:dyDescent="0.25">
      <c r="B58" s="51">
        <f>IF(ISBLANK('3-Budget + REVISE'!B49),"",'3-Budget + REVISE'!B49)</f>
        <v>0</v>
      </c>
      <c r="C58" s="969">
        <f>IF('3-Budget + REVISE'!AF49=1,'3-Budget + REVISE'!H49,' 7-EXPENSE 4th Period'!C58)</f>
        <v>0</v>
      </c>
      <c r="D58" s="910"/>
      <c r="E58" s="911"/>
      <c r="F58" s="900">
        <f t="shared" si="12"/>
        <v>0</v>
      </c>
      <c r="G58" s="901"/>
      <c r="H58" s="970"/>
      <c r="I58" s="969">
        <f>F58+' 7-EXPENSE 4th Period'!I58</f>
        <v>0</v>
      </c>
      <c r="J58" s="910"/>
      <c r="K58" s="911"/>
      <c r="L58" s="46" t="str">
        <f t="shared" si="1"/>
        <v/>
      </c>
      <c r="M58" s="74">
        <f t="shared" si="4"/>
        <v>0</v>
      </c>
      <c r="N58" s="43" t="str">
        <f t="shared" si="2"/>
        <v/>
      </c>
      <c r="O58" s="38">
        <f t="shared" si="5"/>
        <v>0</v>
      </c>
      <c r="P58" s="806"/>
      <c r="Q58" s="807"/>
      <c r="R58" s="807"/>
      <c r="S58" s="807"/>
      <c r="T58" s="807"/>
      <c r="U58" s="807"/>
      <c r="V58" s="807"/>
      <c r="W58" s="807"/>
      <c r="X58" s="807"/>
      <c r="Y58" s="807"/>
      <c r="Z58" s="807"/>
      <c r="AA58" s="807"/>
      <c r="AB58" s="807"/>
      <c r="AC58" s="807"/>
      <c r="AD58" s="808"/>
      <c r="AE58" s="750">
        <f t="shared" si="6"/>
        <v>0</v>
      </c>
      <c r="AF58" s="749" t="str">
        <f t="shared" si="7"/>
        <v/>
      </c>
    </row>
    <row r="59" spans="2:32" s="38" customFormat="1" ht="12" customHeight="1" x14ac:dyDescent="0.25">
      <c r="B59" s="51">
        <f>IF(ISBLANK('3-Budget + REVISE'!B50),"",'3-Budget + REVISE'!B50)</f>
        <v>0</v>
      </c>
      <c r="C59" s="969">
        <f>IF('3-Budget + REVISE'!AF50=1,'3-Budget + REVISE'!H50,' 7-EXPENSE 4th Period'!C59)</f>
        <v>0</v>
      </c>
      <c r="D59" s="910"/>
      <c r="E59" s="911"/>
      <c r="F59" s="900">
        <f t="shared" si="12"/>
        <v>0</v>
      </c>
      <c r="G59" s="901"/>
      <c r="H59" s="970"/>
      <c r="I59" s="969">
        <f>F59+' 7-EXPENSE 4th Period'!I59</f>
        <v>0</v>
      </c>
      <c r="J59" s="910"/>
      <c r="K59" s="911"/>
      <c r="L59" s="46" t="str">
        <f t="shared" si="1"/>
        <v/>
      </c>
      <c r="M59" s="74">
        <f t="shared" si="4"/>
        <v>0</v>
      </c>
      <c r="N59" s="43" t="str">
        <f t="shared" si="2"/>
        <v/>
      </c>
      <c r="O59" s="38">
        <f t="shared" si="5"/>
        <v>0</v>
      </c>
      <c r="P59" s="806"/>
      <c r="Q59" s="807"/>
      <c r="R59" s="807"/>
      <c r="S59" s="807"/>
      <c r="T59" s="807"/>
      <c r="U59" s="807"/>
      <c r="V59" s="807"/>
      <c r="W59" s="807"/>
      <c r="X59" s="807"/>
      <c r="Y59" s="807"/>
      <c r="Z59" s="807"/>
      <c r="AA59" s="807"/>
      <c r="AB59" s="807"/>
      <c r="AC59" s="807"/>
      <c r="AD59" s="808"/>
      <c r="AE59" s="750">
        <f t="shared" si="6"/>
        <v>0</v>
      </c>
      <c r="AF59" s="749" t="str">
        <f t="shared" si="7"/>
        <v/>
      </c>
    </row>
    <row r="60" spans="2:32" s="38" customFormat="1" ht="12" customHeight="1" x14ac:dyDescent="0.25">
      <c r="B60" s="51">
        <f>IF(ISBLANK('3-Budget + REVISE'!B51),"",'3-Budget + REVISE'!B51)</f>
        <v>0</v>
      </c>
      <c r="C60" s="969">
        <f>IF('3-Budget + REVISE'!AF51=1,'3-Budget + REVISE'!H51,' 7-EXPENSE 4th Period'!C60)</f>
        <v>0</v>
      </c>
      <c r="D60" s="910"/>
      <c r="E60" s="911"/>
      <c r="F60" s="900">
        <f t="shared" si="12"/>
        <v>0</v>
      </c>
      <c r="G60" s="901"/>
      <c r="H60" s="970"/>
      <c r="I60" s="969">
        <f>F60+' 7-EXPENSE 4th Period'!I60</f>
        <v>0</v>
      </c>
      <c r="J60" s="910"/>
      <c r="K60" s="911"/>
      <c r="L60" s="46" t="str">
        <f t="shared" si="1"/>
        <v/>
      </c>
      <c r="M60" s="74">
        <f t="shared" si="4"/>
        <v>0</v>
      </c>
      <c r="N60" s="43" t="str">
        <f t="shared" si="2"/>
        <v/>
      </c>
      <c r="O60" s="38">
        <f t="shared" si="5"/>
        <v>0</v>
      </c>
      <c r="P60" s="806"/>
      <c r="Q60" s="807"/>
      <c r="R60" s="807"/>
      <c r="S60" s="807"/>
      <c r="T60" s="807"/>
      <c r="U60" s="807"/>
      <c r="V60" s="807"/>
      <c r="W60" s="807"/>
      <c r="X60" s="807"/>
      <c r="Y60" s="807"/>
      <c r="Z60" s="807"/>
      <c r="AA60" s="807"/>
      <c r="AB60" s="807"/>
      <c r="AC60" s="807"/>
      <c r="AD60" s="808"/>
      <c r="AE60" s="750">
        <f t="shared" si="6"/>
        <v>0</v>
      </c>
      <c r="AF60" s="749" t="str">
        <f t="shared" si="7"/>
        <v/>
      </c>
    </row>
    <row r="61" spans="2:32" s="38" customFormat="1" ht="12" customHeight="1" x14ac:dyDescent="0.25">
      <c r="B61" s="51">
        <f>IF(ISBLANK('3-Budget + REVISE'!B52),"",'3-Budget + REVISE'!B52)</f>
        <v>0</v>
      </c>
      <c r="C61" s="969">
        <f>IF('3-Budget + REVISE'!AF52=1,'3-Budget + REVISE'!H52,' 7-EXPENSE 4th Period'!C61)</f>
        <v>0</v>
      </c>
      <c r="D61" s="910"/>
      <c r="E61" s="911"/>
      <c r="F61" s="900">
        <f t="shared" si="12"/>
        <v>0</v>
      </c>
      <c r="G61" s="901"/>
      <c r="H61" s="970"/>
      <c r="I61" s="969">
        <f>F61+' 7-EXPENSE 4th Period'!I61</f>
        <v>0</v>
      </c>
      <c r="J61" s="910"/>
      <c r="K61" s="911"/>
      <c r="L61" s="46" t="str">
        <f t="shared" si="1"/>
        <v/>
      </c>
      <c r="M61" s="74">
        <f t="shared" si="4"/>
        <v>0</v>
      </c>
      <c r="N61" s="43" t="str">
        <f t="shared" si="2"/>
        <v/>
      </c>
      <c r="O61" s="38">
        <f t="shared" si="5"/>
        <v>0</v>
      </c>
      <c r="P61" s="806"/>
      <c r="Q61" s="807"/>
      <c r="R61" s="807"/>
      <c r="S61" s="807"/>
      <c r="T61" s="807"/>
      <c r="U61" s="807"/>
      <c r="V61" s="807"/>
      <c r="W61" s="807"/>
      <c r="X61" s="807"/>
      <c r="Y61" s="807"/>
      <c r="Z61" s="807"/>
      <c r="AA61" s="807"/>
      <c r="AB61" s="807"/>
      <c r="AC61" s="807"/>
      <c r="AD61" s="808"/>
      <c r="AE61" s="750">
        <f t="shared" si="6"/>
        <v>0</v>
      </c>
      <c r="AF61" s="749" t="str">
        <f t="shared" si="7"/>
        <v/>
      </c>
    </row>
    <row r="62" spans="2:32" s="38" customFormat="1" ht="12" customHeight="1" x14ac:dyDescent="0.25">
      <c r="B62" s="51">
        <f>IF(ISBLANK('3-Budget + REVISE'!B53),"",'3-Budget + REVISE'!B53)</f>
        <v>0</v>
      </c>
      <c r="C62" s="969">
        <f>IF('3-Budget + REVISE'!AF53=1,'3-Budget + REVISE'!H53,' 7-EXPENSE 4th Period'!C62)</f>
        <v>0</v>
      </c>
      <c r="D62" s="910"/>
      <c r="E62" s="911"/>
      <c r="F62" s="900">
        <f t="shared" si="12"/>
        <v>0</v>
      </c>
      <c r="G62" s="901"/>
      <c r="H62" s="970"/>
      <c r="I62" s="969">
        <f>F62+' 7-EXPENSE 4th Period'!I62</f>
        <v>0</v>
      </c>
      <c r="J62" s="910"/>
      <c r="K62" s="911"/>
      <c r="L62" s="46" t="str">
        <f t="shared" si="1"/>
        <v/>
      </c>
      <c r="M62" s="74">
        <f t="shared" si="4"/>
        <v>0</v>
      </c>
      <c r="N62" s="43" t="str">
        <f t="shared" si="2"/>
        <v/>
      </c>
      <c r="O62" s="38">
        <f t="shared" si="5"/>
        <v>0</v>
      </c>
      <c r="P62" s="806"/>
      <c r="Q62" s="807"/>
      <c r="R62" s="807"/>
      <c r="S62" s="807"/>
      <c r="T62" s="807"/>
      <c r="U62" s="807"/>
      <c r="V62" s="807"/>
      <c r="W62" s="807"/>
      <c r="X62" s="807"/>
      <c r="Y62" s="807"/>
      <c r="Z62" s="807"/>
      <c r="AA62" s="807"/>
      <c r="AB62" s="807"/>
      <c r="AC62" s="807"/>
      <c r="AD62" s="808"/>
      <c r="AE62" s="750">
        <f t="shared" si="6"/>
        <v>0</v>
      </c>
      <c r="AF62" s="749" t="str">
        <f t="shared" si="7"/>
        <v/>
      </c>
    </row>
    <row r="63" spans="2:32" s="38" customFormat="1" ht="12.9" customHeight="1" x14ac:dyDescent="0.25">
      <c r="B63" s="200" t="str">
        <f>IF(ISBLANK('3-Budget + REVISE'!B54),"",'3-Budget + REVISE'!B54)</f>
        <v>300 - TRAVEL</v>
      </c>
      <c r="C63" s="912">
        <f>SUM(C64:C73)</f>
        <v>0</v>
      </c>
      <c r="D63" s="912"/>
      <c r="E63" s="912"/>
      <c r="F63" s="912">
        <f t="shared" ref="F63" si="13">SUM(F64:F73)</f>
        <v>0</v>
      </c>
      <c r="G63" s="912"/>
      <c r="H63" s="912"/>
      <c r="I63" s="912">
        <f t="shared" ref="I63" si="14">SUM(I64:I73)</f>
        <v>0</v>
      </c>
      <c r="J63" s="912"/>
      <c r="K63" s="912"/>
      <c r="L63" s="208" t="str">
        <f t="shared" si="1"/>
        <v/>
      </c>
      <c r="M63" s="211">
        <f t="shared" si="4"/>
        <v>0</v>
      </c>
      <c r="N63" s="42" t="str">
        <f t="shared" ref="N63:N105" si="15">IF(M63&lt;0, "!", "")</f>
        <v/>
      </c>
      <c r="O63" s="38">
        <f t="shared" si="5"/>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6"/>
        <v>0</v>
      </c>
      <c r="AF63" s="749" t="str">
        <f t="shared" si="7"/>
        <v/>
      </c>
    </row>
    <row r="64" spans="2:32" s="38" customFormat="1" ht="12" customHeight="1" x14ac:dyDescent="0.25">
      <c r="B64" s="51">
        <f>IF(ISBLANK('3-Budget + REVISE'!B55),"",'3-Budget + REVISE'!B55)</f>
        <v>0</v>
      </c>
      <c r="C64" s="969">
        <f>IF('3-Budget + REVISE'!AF55=1,'3-Budget + REVISE'!H55,' 7-EXPENSE 4th Period'!C64)</f>
        <v>0</v>
      </c>
      <c r="D64" s="910"/>
      <c r="E64" s="911"/>
      <c r="F64" s="900">
        <f>AE64</f>
        <v>0</v>
      </c>
      <c r="G64" s="901"/>
      <c r="H64" s="970"/>
      <c r="I64" s="969">
        <f>F64+' 7-EXPENSE 4th Period'!I64</f>
        <v>0</v>
      </c>
      <c r="J64" s="910"/>
      <c r="K64" s="911"/>
      <c r="L64" s="46" t="str">
        <f t="shared" si="1"/>
        <v/>
      </c>
      <c r="M64" s="74">
        <f t="shared" si="4"/>
        <v>0</v>
      </c>
      <c r="N64" s="43" t="str">
        <f t="shared" si="15"/>
        <v/>
      </c>
      <c r="O64" s="38">
        <f t="shared" si="5"/>
        <v>0</v>
      </c>
      <c r="P64" s="806"/>
      <c r="Q64" s="807"/>
      <c r="R64" s="807"/>
      <c r="S64" s="807"/>
      <c r="T64" s="807"/>
      <c r="U64" s="807"/>
      <c r="V64" s="807"/>
      <c r="W64" s="807"/>
      <c r="X64" s="807"/>
      <c r="Y64" s="807"/>
      <c r="Z64" s="807"/>
      <c r="AA64" s="807"/>
      <c r="AB64" s="807"/>
      <c r="AC64" s="807"/>
      <c r="AD64" s="808"/>
      <c r="AE64" s="750">
        <f t="shared" si="6"/>
        <v>0</v>
      </c>
      <c r="AF64" s="749" t="str">
        <f t="shared" si="7"/>
        <v/>
      </c>
    </row>
    <row r="65" spans="2:32" s="38" customFormat="1" ht="12" customHeight="1" x14ac:dyDescent="0.25">
      <c r="B65" s="53">
        <f>IF(ISBLANK('3-Budget + REVISE'!B56),"",'3-Budget + REVISE'!B56)</f>
        <v>0</v>
      </c>
      <c r="C65" s="969">
        <f>IF('3-Budget + REVISE'!AF56=1,'3-Budget + REVISE'!H56,' 7-EXPENSE 4th Period'!C65)</f>
        <v>0</v>
      </c>
      <c r="D65" s="910"/>
      <c r="E65" s="911"/>
      <c r="F65" s="900">
        <f t="shared" ref="F65:F73" si="17">AE65</f>
        <v>0</v>
      </c>
      <c r="G65" s="901"/>
      <c r="H65" s="970"/>
      <c r="I65" s="969">
        <f>F65+' 7-EXPENSE 4th Period'!I65</f>
        <v>0</v>
      </c>
      <c r="J65" s="910"/>
      <c r="K65" s="911"/>
      <c r="L65" s="52" t="str">
        <f t="shared" si="1"/>
        <v/>
      </c>
      <c r="M65" s="75">
        <f t="shared" si="4"/>
        <v>0</v>
      </c>
      <c r="N65" s="43" t="str">
        <f t="shared" si="15"/>
        <v/>
      </c>
      <c r="O65" s="38">
        <f t="shared" si="5"/>
        <v>0</v>
      </c>
      <c r="P65" s="806"/>
      <c r="Q65" s="807"/>
      <c r="R65" s="807"/>
      <c r="S65" s="807"/>
      <c r="T65" s="807"/>
      <c r="U65" s="807"/>
      <c r="V65" s="807"/>
      <c r="W65" s="807"/>
      <c r="X65" s="807"/>
      <c r="Y65" s="807"/>
      <c r="Z65" s="807"/>
      <c r="AA65" s="807"/>
      <c r="AB65" s="807"/>
      <c r="AC65" s="807"/>
      <c r="AD65" s="808"/>
      <c r="AE65" s="750">
        <f t="shared" si="6"/>
        <v>0</v>
      </c>
      <c r="AF65" s="749" t="str">
        <f t="shared" si="7"/>
        <v/>
      </c>
    </row>
    <row r="66" spans="2:32" s="38" customFormat="1" ht="12" customHeight="1" x14ac:dyDescent="0.25">
      <c r="B66" s="53">
        <f>IF(ISBLANK('3-Budget + REVISE'!B57),"",'3-Budget + REVISE'!B57)</f>
        <v>0</v>
      </c>
      <c r="C66" s="969">
        <f>IF('3-Budget + REVISE'!AF57=1,'3-Budget + REVISE'!H57,' 7-EXPENSE 4th Period'!C66)</f>
        <v>0</v>
      </c>
      <c r="D66" s="910"/>
      <c r="E66" s="911"/>
      <c r="F66" s="900">
        <f t="shared" si="17"/>
        <v>0</v>
      </c>
      <c r="G66" s="901"/>
      <c r="H66" s="970"/>
      <c r="I66" s="969">
        <f>F66+' 7-EXPENSE 4th Period'!I66</f>
        <v>0</v>
      </c>
      <c r="J66" s="910"/>
      <c r="K66" s="911"/>
      <c r="L66" s="52" t="str">
        <f t="shared" si="1"/>
        <v/>
      </c>
      <c r="M66" s="75">
        <f t="shared" si="4"/>
        <v>0</v>
      </c>
      <c r="N66" s="43" t="str">
        <f t="shared" si="15"/>
        <v/>
      </c>
      <c r="O66" s="38">
        <f t="shared" si="5"/>
        <v>0</v>
      </c>
      <c r="P66" s="806"/>
      <c r="Q66" s="807"/>
      <c r="R66" s="807"/>
      <c r="S66" s="807"/>
      <c r="T66" s="807"/>
      <c r="U66" s="807"/>
      <c r="V66" s="807"/>
      <c r="W66" s="807"/>
      <c r="X66" s="807"/>
      <c r="Y66" s="807"/>
      <c r="Z66" s="807"/>
      <c r="AA66" s="807"/>
      <c r="AB66" s="807"/>
      <c r="AC66" s="807"/>
      <c r="AD66" s="808"/>
      <c r="AE66" s="750">
        <f t="shared" si="6"/>
        <v>0</v>
      </c>
      <c r="AF66" s="749" t="str">
        <f t="shared" si="7"/>
        <v/>
      </c>
    </row>
    <row r="67" spans="2:32" s="38" customFormat="1" ht="12" customHeight="1" x14ac:dyDescent="0.25">
      <c r="B67" s="53">
        <f>IF(ISBLANK('3-Budget + REVISE'!B58),"",'3-Budget + REVISE'!B58)</f>
        <v>0</v>
      </c>
      <c r="C67" s="969">
        <f>IF('3-Budget + REVISE'!AF58=1,'3-Budget + REVISE'!H58,' 7-EXPENSE 4th Period'!C67)</f>
        <v>0</v>
      </c>
      <c r="D67" s="910"/>
      <c r="E67" s="911"/>
      <c r="F67" s="900">
        <f t="shared" si="17"/>
        <v>0</v>
      </c>
      <c r="G67" s="901"/>
      <c r="H67" s="970"/>
      <c r="I67" s="969">
        <f>F67+' 7-EXPENSE 4th Period'!I67</f>
        <v>0</v>
      </c>
      <c r="J67" s="910"/>
      <c r="K67" s="911"/>
      <c r="L67" s="52" t="str">
        <f t="shared" si="1"/>
        <v/>
      </c>
      <c r="M67" s="75">
        <f t="shared" si="4"/>
        <v>0</v>
      </c>
      <c r="N67" s="43" t="str">
        <f t="shared" si="15"/>
        <v/>
      </c>
      <c r="O67" s="38">
        <f t="shared" si="5"/>
        <v>0</v>
      </c>
      <c r="P67" s="806"/>
      <c r="Q67" s="807"/>
      <c r="R67" s="807"/>
      <c r="S67" s="807"/>
      <c r="T67" s="807"/>
      <c r="U67" s="807"/>
      <c r="V67" s="807"/>
      <c r="W67" s="807"/>
      <c r="X67" s="807"/>
      <c r="Y67" s="807"/>
      <c r="Z67" s="807"/>
      <c r="AA67" s="807"/>
      <c r="AB67" s="807"/>
      <c r="AC67" s="807"/>
      <c r="AD67" s="808"/>
      <c r="AE67" s="750">
        <f t="shared" si="6"/>
        <v>0</v>
      </c>
      <c r="AF67" s="749" t="str">
        <f t="shared" si="7"/>
        <v/>
      </c>
    </row>
    <row r="68" spans="2:32" s="38" customFormat="1" ht="12" customHeight="1" x14ac:dyDescent="0.25">
      <c r="B68" s="53">
        <f>IF(ISBLANK('3-Budget + REVISE'!B59),"",'3-Budget + REVISE'!B59)</f>
        <v>0</v>
      </c>
      <c r="C68" s="969">
        <f>IF('3-Budget + REVISE'!AF59=1,'3-Budget + REVISE'!H59,' 7-EXPENSE 4th Period'!C68)</f>
        <v>0</v>
      </c>
      <c r="D68" s="910"/>
      <c r="E68" s="911"/>
      <c r="F68" s="900">
        <f t="shared" si="17"/>
        <v>0</v>
      </c>
      <c r="G68" s="901"/>
      <c r="H68" s="970"/>
      <c r="I68" s="969">
        <f>F68+' 7-EXPENSE 4th Period'!I68</f>
        <v>0</v>
      </c>
      <c r="J68" s="910"/>
      <c r="K68" s="911"/>
      <c r="L68" s="52" t="str">
        <f t="shared" si="1"/>
        <v/>
      </c>
      <c r="M68" s="75">
        <f t="shared" si="4"/>
        <v>0</v>
      </c>
      <c r="N68" s="43" t="str">
        <f t="shared" si="15"/>
        <v/>
      </c>
      <c r="O68" s="38">
        <f t="shared" si="5"/>
        <v>0</v>
      </c>
      <c r="P68" s="806"/>
      <c r="Q68" s="807"/>
      <c r="R68" s="807"/>
      <c r="S68" s="807"/>
      <c r="T68" s="807"/>
      <c r="U68" s="807"/>
      <c r="V68" s="807"/>
      <c r="W68" s="807"/>
      <c r="X68" s="807"/>
      <c r="Y68" s="807"/>
      <c r="Z68" s="807"/>
      <c r="AA68" s="807"/>
      <c r="AB68" s="807"/>
      <c r="AC68" s="807"/>
      <c r="AD68" s="808"/>
      <c r="AE68" s="750">
        <f t="shared" si="6"/>
        <v>0</v>
      </c>
      <c r="AF68" s="749" t="str">
        <f t="shared" si="7"/>
        <v/>
      </c>
    </row>
    <row r="69" spans="2:32" s="38" customFormat="1" ht="12" customHeight="1" x14ac:dyDescent="0.25">
      <c r="B69" s="53">
        <f>IF(ISBLANK('3-Budget + REVISE'!B60),"",'3-Budget + REVISE'!B60)</f>
        <v>0</v>
      </c>
      <c r="C69" s="969">
        <f>IF('3-Budget + REVISE'!AF60=1,'3-Budget + REVISE'!H60,' 7-EXPENSE 4th Period'!C69)</f>
        <v>0</v>
      </c>
      <c r="D69" s="910"/>
      <c r="E69" s="911"/>
      <c r="F69" s="900">
        <f t="shared" si="17"/>
        <v>0</v>
      </c>
      <c r="G69" s="901"/>
      <c r="H69" s="970"/>
      <c r="I69" s="969">
        <f>F69+' 7-EXPENSE 4th Period'!I69</f>
        <v>0</v>
      </c>
      <c r="J69" s="910"/>
      <c r="K69" s="911"/>
      <c r="L69" s="52" t="str">
        <f t="shared" si="1"/>
        <v/>
      </c>
      <c r="M69" s="75">
        <f t="shared" si="4"/>
        <v>0</v>
      </c>
      <c r="N69" s="43" t="str">
        <f t="shared" si="15"/>
        <v/>
      </c>
      <c r="O69" s="38">
        <f t="shared" si="5"/>
        <v>0</v>
      </c>
      <c r="P69" s="806"/>
      <c r="Q69" s="807"/>
      <c r="R69" s="807"/>
      <c r="S69" s="807"/>
      <c r="T69" s="807"/>
      <c r="U69" s="807"/>
      <c r="V69" s="807"/>
      <c r="W69" s="807"/>
      <c r="X69" s="807"/>
      <c r="Y69" s="807"/>
      <c r="Z69" s="807"/>
      <c r="AA69" s="807"/>
      <c r="AB69" s="807"/>
      <c r="AC69" s="807"/>
      <c r="AD69" s="808"/>
      <c r="AE69" s="750">
        <f t="shared" si="6"/>
        <v>0</v>
      </c>
      <c r="AF69" s="749" t="str">
        <f t="shared" si="7"/>
        <v/>
      </c>
    </row>
    <row r="70" spans="2:32" s="38" customFormat="1" ht="12" customHeight="1" x14ac:dyDescent="0.25">
      <c r="B70" s="53">
        <f>IF(ISBLANK('3-Budget + REVISE'!B61),"",'3-Budget + REVISE'!B61)</f>
        <v>0</v>
      </c>
      <c r="C70" s="969">
        <f>IF('3-Budget + REVISE'!AF61=1,'3-Budget + REVISE'!H61,' 7-EXPENSE 4th Period'!C70)</f>
        <v>0</v>
      </c>
      <c r="D70" s="910"/>
      <c r="E70" s="911"/>
      <c r="F70" s="900">
        <f t="shared" si="17"/>
        <v>0</v>
      </c>
      <c r="G70" s="901"/>
      <c r="H70" s="970"/>
      <c r="I70" s="969">
        <f>F70+' 7-EXPENSE 4th Period'!I70</f>
        <v>0</v>
      </c>
      <c r="J70" s="910"/>
      <c r="K70" s="911"/>
      <c r="L70" s="52" t="str">
        <f t="shared" si="1"/>
        <v/>
      </c>
      <c r="M70" s="75">
        <f t="shared" si="4"/>
        <v>0</v>
      </c>
      <c r="N70" s="43" t="str">
        <f t="shared" si="15"/>
        <v/>
      </c>
      <c r="O70" s="38">
        <f t="shared" si="5"/>
        <v>0</v>
      </c>
      <c r="P70" s="806"/>
      <c r="Q70" s="807"/>
      <c r="R70" s="807"/>
      <c r="S70" s="807"/>
      <c r="T70" s="807"/>
      <c r="U70" s="807"/>
      <c r="V70" s="807"/>
      <c r="W70" s="807"/>
      <c r="X70" s="807"/>
      <c r="Y70" s="807"/>
      <c r="Z70" s="807"/>
      <c r="AA70" s="807"/>
      <c r="AB70" s="807"/>
      <c r="AC70" s="807"/>
      <c r="AD70" s="808"/>
      <c r="AE70" s="750">
        <f t="shared" si="6"/>
        <v>0</v>
      </c>
      <c r="AF70" s="749" t="str">
        <f t="shared" si="7"/>
        <v/>
      </c>
    </row>
    <row r="71" spans="2:32" s="38" customFormat="1" ht="12" customHeight="1" x14ac:dyDescent="0.25">
      <c r="B71" s="53">
        <f>IF(ISBLANK('3-Budget + REVISE'!B62),"",'3-Budget + REVISE'!B62)</f>
        <v>0</v>
      </c>
      <c r="C71" s="969">
        <f>IF('3-Budget + REVISE'!AF62=1,'3-Budget + REVISE'!H62,' 7-EXPENSE 4th Period'!C71)</f>
        <v>0</v>
      </c>
      <c r="D71" s="910"/>
      <c r="E71" s="911"/>
      <c r="F71" s="900">
        <f t="shared" si="17"/>
        <v>0</v>
      </c>
      <c r="G71" s="901"/>
      <c r="H71" s="970"/>
      <c r="I71" s="969">
        <f>F71+' 7-EXPENSE 4th Period'!I71</f>
        <v>0</v>
      </c>
      <c r="J71" s="910"/>
      <c r="K71" s="911"/>
      <c r="L71" s="52" t="str">
        <f t="shared" si="1"/>
        <v/>
      </c>
      <c r="M71" s="75">
        <f t="shared" si="4"/>
        <v>0</v>
      </c>
      <c r="N71" s="43" t="str">
        <f t="shared" si="15"/>
        <v/>
      </c>
      <c r="O71" s="38">
        <f t="shared" si="5"/>
        <v>0</v>
      </c>
      <c r="P71" s="806"/>
      <c r="Q71" s="807"/>
      <c r="R71" s="807"/>
      <c r="S71" s="807"/>
      <c r="T71" s="807"/>
      <c r="U71" s="807"/>
      <c r="V71" s="807"/>
      <c r="W71" s="807"/>
      <c r="X71" s="807"/>
      <c r="Y71" s="807"/>
      <c r="Z71" s="807"/>
      <c r="AA71" s="807"/>
      <c r="AB71" s="807"/>
      <c r="AC71" s="807"/>
      <c r="AD71" s="808"/>
      <c r="AE71" s="750">
        <f t="shared" si="6"/>
        <v>0</v>
      </c>
      <c r="AF71" s="749" t="str">
        <f t="shared" si="7"/>
        <v/>
      </c>
    </row>
    <row r="72" spans="2:32" s="38" customFormat="1" ht="12" customHeight="1" x14ac:dyDescent="0.25">
      <c r="B72" s="53">
        <f>IF(ISBLANK('3-Budget + REVISE'!B63),"",'3-Budget + REVISE'!B63)</f>
        <v>0</v>
      </c>
      <c r="C72" s="969">
        <f>IF('3-Budget + REVISE'!AF63=1,'3-Budget + REVISE'!H63,' 7-EXPENSE 4th Period'!C72)</f>
        <v>0</v>
      </c>
      <c r="D72" s="910"/>
      <c r="E72" s="911"/>
      <c r="F72" s="900">
        <f t="shared" si="17"/>
        <v>0</v>
      </c>
      <c r="G72" s="901"/>
      <c r="H72" s="970"/>
      <c r="I72" s="969">
        <f>F72+' 7-EXPENSE 4th Period'!I72</f>
        <v>0</v>
      </c>
      <c r="J72" s="910"/>
      <c r="K72" s="911"/>
      <c r="L72" s="52" t="str">
        <f t="shared" si="1"/>
        <v/>
      </c>
      <c r="M72" s="75">
        <f t="shared" si="4"/>
        <v>0</v>
      </c>
      <c r="N72" s="43" t="str">
        <f t="shared" si="15"/>
        <v/>
      </c>
      <c r="O72" s="38">
        <f t="shared" si="5"/>
        <v>0</v>
      </c>
      <c r="P72" s="806"/>
      <c r="Q72" s="807"/>
      <c r="R72" s="807"/>
      <c r="S72" s="807"/>
      <c r="T72" s="807"/>
      <c r="U72" s="807"/>
      <c r="V72" s="807"/>
      <c r="W72" s="807"/>
      <c r="X72" s="807"/>
      <c r="Y72" s="807"/>
      <c r="Z72" s="807"/>
      <c r="AA72" s="807"/>
      <c r="AB72" s="807"/>
      <c r="AC72" s="807"/>
      <c r="AD72" s="808"/>
      <c r="AE72" s="750">
        <f t="shared" si="6"/>
        <v>0</v>
      </c>
      <c r="AF72" s="749" t="str">
        <f t="shared" si="7"/>
        <v/>
      </c>
    </row>
    <row r="73" spans="2:32" s="38" customFormat="1" ht="12" customHeight="1" x14ac:dyDescent="0.25">
      <c r="B73" s="48">
        <f>IF(ISBLANK('3-Budget + REVISE'!B64),"",'3-Budget + REVISE'!B64)</f>
        <v>0</v>
      </c>
      <c r="C73" s="969">
        <f>IF('3-Budget + REVISE'!AF64=1,'3-Budget + REVISE'!H64,' 7-EXPENSE 4th Period'!C73)</f>
        <v>0</v>
      </c>
      <c r="D73" s="910"/>
      <c r="E73" s="911"/>
      <c r="F73" s="900">
        <f t="shared" si="17"/>
        <v>0</v>
      </c>
      <c r="G73" s="901"/>
      <c r="H73" s="970"/>
      <c r="I73" s="969">
        <f>F73+' 7-EXPENSE 4th Period'!I73</f>
        <v>0</v>
      </c>
      <c r="J73" s="910"/>
      <c r="K73" s="911"/>
      <c r="L73" s="54" t="str">
        <f t="shared" si="1"/>
        <v/>
      </c>
      <c r="M73" s="76">
        <f t="shared" si="4"/>
        <v>0</v>
      </c>
      <c r="N73" s="43" t="str">
        <f t="shared" si="15"/>
        <v/>
      </c>
      <c r="O73" s="38">
        <f t="shared" si="5"/>
        <v>0</v>
      </c>
      <c r="P73" s="806"/>
      <c r="Q73" s="807"/>
      <c r="R73" s="807"/>
      <c r="S73" s="807"/>
      <c r="T73" s="807"/>
      <c r="U73" s="807"/>
      <c r="V73" s="807"/>
      <c r="W73" s="807"/>
      <c r="X73" s="807"/>
      <c r="Y73" s="807"/>
      <c r="Z73" s="807"/>
      <c r="AA73" s="807"/>
      <c r="AB73" s="807"/>
      <c r="AC73" s="807"/>
      <c r="AD73" s="808"/>
      <c r="AE73" s="750">
        <f t="shared" si="6"/>
        <v>0</v>
      </c>
      <c r="AF73" s="749" t="str">
        <f t="shared" si="7"/>
        <v/>
      </c>
    </row>
    <row r="74" spans="2:32" s="56" customFormat="1" ht="12.9" customHeight="1" x14ac:dyDescent="0.25">
      <c r="B74" s="200" t="str">
        <f>IF(ISBLANK('3-Budget + REVISE'!B65),"",'3-Budget + REVISE'!B65)</f>
        <v>400 - SUPPLIES</v>
      </c>
      <c r="C74" s="912">
        <f>SUM(C75:C84)</f>
        <v>0</v>
      </c>
      <c r="D74" s="912"/>
      <c r="E74" s="912"/>
      <c r="F74" s="912">
        <f t="shared" ref="F74" si="18">SUM(F75:F84)</f>
        <v>0</v>
      </c>
      <c r="G74" s="912"/>
      <c r="H74" s="912"/>
      <c r="I74" s="912">
        <f t="shared" ref="I74" si="19">SUM(I75:I84)</f>
        <v>0</v>
      </c>
      <c r="J74" s="912"/>
      <c r="K74" s="912"/>
      <c r="L74" s="208" t="str">
        <f t="shared" si="1"/>
        <v/>
      </c>
      <c r="M74" s="211">
        <f t="shared" si="4"/>
        <v>0</v>
      </c>
      <c r="N74" s="42" t="str">
        <f t="shared" si="15"/>
        <v/>
      </c>
      <c r="O74" s="38">
        <f t="shared" si="5"/>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6"/>
        <v>0</v>
      </c>
      <c r="AF74" s="749" t="str">
        <f t="shared" si="7"/>
        <v/>
      </c>
    </row>
    <row r="75" spans="2:32" s="38" customFormat="1" ht="12" customHeight="1" x14ac:dyDescent="0.25">
      <c r="B75" s="51">
        <f>IF(ISBLANK('3-Budget + REVISE'!B66),"",'3-Budget + REVISE'!B66)</f>
        <v>0</v>
      </c>
      <c r="C75" s="969">
        <f>IF('3-Budget + REVISE'!AF66=1,'3-Budget + REVISE'!H66,' 7-EXPENSE 4th Period'!C75)</f>
        <v>0</v>
      </c>
      <c r="D75" s="910"/>
      <c r="E75" s="911"/>
      <c r="F75" s="900">
        <f>AE75</f>
        <v>0</v>
      </c>
      <c r="G75" s="901"/>
      <c r="H75" s="970"/>
      <c r="I75" s="969">
        <f>F75+' 7-EXPENSE 4th Period'!I75</f>
        <v>0</v>
      </c>
      <c r="J75" s="910"/>
      <c r="K75" s="911"/>
      <c r="L75" s="46" t="str">
        <f t="shared" si="1"/>
        <v/>
      </c>
      <c r="M75" s="74">
        <f t="shared" si="4"/>
        <v>0</v>
      </c>
      <c r="N75" s="43" t="str">
        <f t="shared" si="15"/>
        <v/>
      </c>
      <c r="O75" s="38">
        <f t="shared" si="5"/>
        <v>0</v>
      </c>
      <c r="P75" s="806"/>
      <c r="Q75" s="807"/>
      <c r="R75" s="807"/>
      <c r="S75" s="807"/>
      <c r="T75" s="807"/>
      <c r="U75" s="807"/>
      <c r="V75" s="807"/>
      <c r="W75" s="807"/>
      <c r="X75" s="807"/>
      <c r="Y75" s="807"/>
      <c r="Z75" s="807"/>
      <c r="AA75" s="807"/>
      <c r="AB75" s="807"/>
      <c r="AC75" s="807"/>
      <c r="AD75" s="808"/>
      <c r="AE75" s="750">
        <f t="shared" si="6"/>
        <v>0</v>
      </c>
      <c r="AF75" s="749" t="str">
        <f t="shared" si="7"/>
        <v/>
      </c>
    </row>
    <row r="76" spans="2:32" s="38" customFormat="1" ht="12" customHeight="1" x14ac:dyDescent="0.25">
      <c r="B76" s="53">
        <f>IF(ISBLANK('3-Budget + REVISE'!B67),"",'3-Budget + REVISE'!B67)</f>
        <v>0</v>
      </c>
      <c r="C76" s="969">
        <f>IF('3-Budget + REVISE'!AF67=1,'3-Budget + REVISE'!H67,' 7-EXPENSE 4th Period'!C76)</f>
        <v>0</v>
      </c>
      <c r="D76" s="910"/>
      <c r="E76" s="911"/>
      <c r="F76" s="900">
        <f t="shared" ref="F76:F84" si="21">AE76</f>
        <v>0</v>
      </c>
      <c r="G76" s="901"/>
      <c r="H76" s="970"/>
      <c r="I76" s="969">
        <f>F76+' 7-EXPENSE 4th Period'!I76</f>
        <v>0</v>
      </c>
      <c r="J76" s="910"/>
      <c r="K76" s="911"/>
      <c r="L76" s="52" t="str">
        <f t="shared" si="1"/>
        <v/>
      </c>
      <c r="M76" s="75">
        <f t="shared" si="4"/>
        <v>0</v>
      </c>
      <c r="N76" s="43" t="str">
        <f t="shared" si="15"/>
        <v/>
      </c>
      <c r="O76" s="38">
        <f t="shared" si="5"/>
        <v>0</v>
      </c>
      <c r="P76" s="806"/>
      <c r="Q76" s="807"/>
      <c r="R76" s="807"/>
      <c r="S76" s="807"/>
      <c r="T76" s="807"/>
      <c r="U76" s="807"/>
      <c r="V76" s="807"/>
      <c r="W76" s="807"/>
      <c r="X76" s="807"/>
      <c r="Y76" s="807"/>
      <c r="Z76" s="807"/>
      <c r="AA76" s="807"/>
      <c r="AB76" s="807"/>
      <c r="AC76" s="807"/>
      <c r="AD76" s="808"/>
      <c r="AE76" s="750">
        <f t="shared" si="6"/>
        <v>0</v>
      </c>
      <c r="AF76" s="749" t="str">
        <f t="shared" si="7"/>
        <v/>
      </c>
    </row>
    <row r="77" spans="2:32" s="38" customFormat="1" ht="12" customHeight="1" x14ac:dyDescent="0.25">
      <c r="B77" s="53">
        <f>IF(ISBLANK('3-Budget + REVISE'!B68),"",'3-Budget + REVISE'!B68)</f>
        <v>0</v>
      </c>
      <c r="C77" s="969">
        <f>IF('3-Budget + REVISE'!AF68=1,'3-Budget + REVISE'!H68,' 7-EXPENSE 4th Period'!C77)</f>
        <v>0</v>
      </c>
      <c r="D77" s="910"/>
      <c r="E77" s="911"/>
      <c r="F77" s="900">
        <f t="shared" si="21"/>
        <v>0</v>
      </c>
      <c r="G77" s="901"/>
      <c r="H77" s="970"/>
      <c r="I77" s="969">
        <f>F77+' 7-EXPENSE 4th Period'!I77</f>
        <v>0</v>
      </c>
      <c r="J77" s="910"/>
      <c r="K77" s="911"/>
      <c r="L77" s="52" t="str">
        <f t="shared" si="1"/>
        <v/>
      </c>
      <c r="M77" s="75">
        <f t="shared" si="4"/>
        <v>0</v>
      </c>
      <c r="N77" s="43" t="str">
        <f t="shared" si="15"/>
        <v/>
      </c>
      <c r="O77" s="38">
        <f t="shared" si="5"/>
        <v>0</v>
      </c>
      <c r="P77" s="806"/>
      <c r="Q77" s="807"/>
      <c r="R77" s="807"/>
      <c r="S77" s="807"/>
      <c r="T77" s="807"/>
      <c r="U77" s="807"/>
      <c r="V77" s="807"/>
      <c r="W77" s="807"/>
      <c r="X77" s="807"/>
      <c r="Y77" s="807"/>
      <c r="Z77" s="807"/>
      <c r="AA77" s="807"/>
      <c r="AB77" s="807"/>
      <c r="AC77" s="807"/>
      <c r="AD77" s="808"/>
      <c r="AE77" s="750">
        <f t="shared" si="6"/>
        <v>0</v>
      </c>
      <c r="AF77" s="749" t="str">
        <f t="shared" si="7"/>
        <v/>
      </c>
    </row>
    <row r="78" spans="2:32" s="38" customFormat="1" ht="12" customHeight="1" x14ac:dyDescent="0.25">
      <c r="B78" s="53">
        <f>IF(ISBLANK('3-Budget + REVISE'!B69),"",'3-Budget + REVISE'!B69)</f>
        <v>0</v>
      </c>
      <c r="C78" s="969">
        <f>IF('3-Budget + REVISE'!AF69=1,'3-Budget + REVISE'!H69,' 7-EXPENSE 4th Period'!C78)</f>
        <v>0</v>
      </c>
      <c r="D78" s="910"/>
      <c r="E78" s="911"/>
      <c r="F78" s="900">
        <f t="shared" si="21"/>
        <v>0</v>
      </c>
      <c r="G78" s="901"/>
      <c r="H78" s="970"/>
      <c r="I78" s="969">
        <f>F78+' 7-EXPENSE 4th Period'!I78</f>
        <v>0</v>
      </c>
      <c r="J78" s="910"/>
      <c r="K78" s="911"/>
      <c r="L78" s="52" t="str">
        <f t="shared" si="1"/>
        <v/>
      </c>
      <c r="M78" s="75">
        <f t="shared" si="4"/>
        <v>0</v>
      </c>
      <c r="N78" s="43" t="str">
        <f t="shared" si="15"/>
        <v/>
      </c>
      <c r="O78" s="38">
        <f t="shared" si="5"/>
        <v>0</v>
      </c>
      <c r="P78" s="806"/>
      <c r="Q78" s="807"/>
      <c r="R78" s="807"/>
      <c r="S78" s="807"/>
      <c r="T78" s="807"/>
      <c r="U78" s="807"/>
      <c r="V78" s="807"/>
      <c r="W78" s="807"/>
      <c r="X78" s="807"/>
      <c r="Y78" s="807"/>
      <c r="Z78" s="807"/>
      <c r="AA78" s="807"/>
      <c r="AB78" s="807"/>
      <c r="AC78" s="807"/>
      <c r="AD78" s="808"/>
      <c r="AE78" s="750">
        <f t="shared" si="6"/>
        <v>0</v>
      </c>
      <c r="AF78" s="749" t="str">
        <f t="shared" si="7"/>
        <v/>
      </c>
    </row>
    <row r="79" spans="2:32" s="38" customFormat="1" ht="12" customHeight="1" x14ac:dyDescent="0.25">
      <c r="B79" s="53">
        <f>IF(ISBLANK('3-Budget + REVISE'!B70),"",'3-Budget + REVISE'!B70)</f>
        <v>0</v>
      </c>
      <c r="C79" s="969">
        <f>IF('3-Budget + REVISE'!AF70=1,'3-Budget + REVISE'!H70,' 7-EXPENSE 4th Period'!C79)</f>
        <v>0</v>
      </c>
      <c r="D79" s="910"/>
      <c r="E79" s="911"/>
      <c r="F79" s="900">
        <f t="shared" si="21"/>
        <v>0</v>
      </c>
      <c r="G79" s="901"/>
      <c r="H79" s="970"/>
      <c r="I79" s="969">
        <f>F79+' 7-EXPENSE 4th Period'!I79</f>
        <v>0</v>
      </c>
      <c r="J79" s="910"/>
      <c r="K79" s="911"/>
      <c r="L79" s="52" t="str">
        <f t="shared" si="1"/>
        <v/>
      </c>
      <c r="M79" s="75">
        <f t="shared" si="4"/>
        <v>0</v>
      </c>
      <c r="N79" s="43" t="str">
        <f t="shared" si="15"/>
        <v/>
      </c>
      <c r="O79" s="38">
        <f t="shared" si="5"/>
        <v>0</v>
      </c>
      <c r="P79" s="806"/>
      <c r="Q79" s="807"/>
      <c r="R79" s="807"/>
      <c r="S79" s="807"/>
      <c r="T79" s="807"/>
      <c r="U79" s="807"/>
      <c r="V79" s="807"/>
      <c r="W79" s="807"/>
      <c r="X79" s="807"/>
      <c r="Y79" s="807"/>
      <c r="Z79" s="807"/>
      <c r="AA79" s="807"/>
      <c r="AB79" s="807"/>
      <c r="AC79" s="807"/>
      <c r="AD79" s="808"/>
      <c r="AE79" s="750">
        <f t="shared" si="6"/>
        <v>0</v>
      </c>
      <c r="AF79" s="749" t="str">
        <f t="shared" si="7"/>
        <v/>
      </c>
    </row>
    <row r="80" spans="2:32" s="38" customFormat="1" ht="12" customHeight="1" x14ac:dyDescent="0.25">
      <c r="B80" s="53">
        <f>IF(ISBLANK('3-Budget + REVISE'!B71),"",'3-Budget + REVISE'!B71)</f>
        <v>0</v>
      </c>
      <c r="C80" s="969">
        <f>IF('3-Budget + REVISE'!AF71=1,'3-Budget + REVISE'!H71,' 7-EXPENSE 4th Period'!C80)</f>
        <v>0</v>
      </c>
      <c r="D80" s="910"/>
      <c r="E80" s="911"/>
      <c r="F80" s="900">
        <f t="shared" si="21"/>
        <v>0</v>
      </c>
      <c r="G80" s="901"/>
      <c r="H80" s="970"/>
      <c r="I80" s="969">
        <f>F80+' 7-EXPENSE 4th Period'!I80</f>
        <v>0</v>
      </c>
      <c r="J80" s="910"/>
      <c r="K80" s="911"/>
      <c r="L80" s="52" t="str">
        <f t="shared" si="1"/>
        <v/>
      </c>
      <c r="M80" s="75">
        <f t="shared" si="4"/>
        <v>0</v>
      </c>
      <c r="N80" s="43" t="str">
        <f t="shared" si="15"/>
        <v/>
      </c>
      <c r="O80" s="38">
        <f t="shared" si="5"/>
        <v>0</v>
      </c>
      <c r="P80" s="806"/>
      <c r="Q80" s="807"/>
      <c r="R80" s="807"/>
      <c r="S80" s="807"/>
      <c r="T80" s="807"/>
      <c r="U80" s="807"/>
      <c r="V80" s="807"/>
      <c r="W80" s="807"/>
      <c r="X80" s="807"/>
      <c r="Y80" s="807"/>
      <c r="Z80" s="807"/>
      <c r="AA80" s="807"/>
      <c r="AB80" s="807"/>
      <c r="AC80" s="807"/>
      <c r="AD80" s="808"/>
      <c r="AE80" s="750">
        <f t="shared" si="6"/>
        <v>0</v>
      </c>
      <c r="AF80" s="749" t="str">
        <f t="shared" si="7"/>
        <v/>
      </c>
    </row>
    <row r="81" spans="2:32" s="38" customFormat="1" ht="12" customHeight="1" x14ac:dyDescent="0.25">
      <c r="B81" s="53">
        <f>IF(ISBLANK('3-Budget + REVISE'!B72),"",'3-Budget + REVISE'!B72)</f>
        <v>0</v>
      </c>
      <c r="C81" s="969">
        <f>IF('3-Budget + REVISE'!AF72=1,'3-Budget + REVISE'!H72,' 7-EXPENSE 4th Period'!C81)</f>
        <v>0</v>
      </c>
      <c r="D81" s="910"/>
      <c r="E81" s="911"/>
      <c r="F81" s="900">
        <f t="shared" si="21"/>
        <v>0</v>
      </c>
      <c r="G81" s="901"/>
      <c r="H81" s="970"/>
      <c r="I81" s="969">
        <f>F81+' 7-EXPENSE 4th Period'!I81</f>
        <v>0</v>
      </c>
      <c r="J81" s="910"/>
      <c r="K81" s="911"/>
      <c r="L81" s="52" t="str">
        <f t="shared" si="1"/>
        <v/>
      </c>
      <c r="M81" s="75">
        <f t="shared" si="4"/>
        <v>0</v>
      </c>
      <c r="N81" s="43" t="str">
        <f t="shared" si="15"/>
        <v/>
      </c>
      <c r="O81" s="38">
        <f t="shared" si="5"/>
        <v>0</v>
      </c>
      <c r="P81" s="806"/>
      <c r="Q81" s="807"/>
      <c r="R81" s="807"/>
      <c r="S81" s="807"/>
      <c r="T81" s="807"/>
      <c r="U81" s="807"/>
      <c r="V81" s="807"/>
      <c r="W81" s="807"/>
      <c r="X81" s="807"/>
      <c r="Y81" s="807"/>
      <c r="Z81" s="807"/>
      <c r="AA81" s="807"/>
      <c r="AB81" s="807"/>
      <c r="AC81" s="807"/>
      <c r="AD81" s="808"/>
      <c r="AE81" s="750">
        <f t="shared" si="6"/>
        <v>0</v>
      </c>
      <c r="AF81" s="749" t="str">
        <f t="shared" si="7"/>
        <v/>
      </c>
    </row>
    <row r="82" spans="2:32" s="38" customFormat="1" ht="12" customHeight="1" x14ac:dyDescent="0.25">
      <c r="B82" s="53">
        <f>IF(ISBLANK('3-Budget + REVISE'!B73),"",'3-Budget + REVISE'!B73)</f>
        <v>0</v>
      </c>
      <c r="C82" s="969">
        <f>IF('3-Budget + REVISE'!AF73=1,'3-Budget + REVISE'!H73,' 7-EXPENSE 4th Period'!C82)</f>
        <v>0</v>
      </c>
      <c r="D82" s="910"/>
      <c r="E82" s="911"/>
      <c r="F82" s="900">
        <f t="shared" si="21"/>
        <v>0</v>
      </c>
      <c r="G82" s="901"/>
      <c r="H82" s="970"/>
      <c r="I82" s="969">
        <f>F82+' 7-EXPENSE 4th Period'!I82</f>
        <v>0</v>
      </c>
      <c r="J82" s="910"/>
      <c r="K82" s="911"/>
      <c r="L82" s="52" t="str">
        <f t="shared" si="1"/>
        <v/>
      </c>
      <c r="M82" s="75">
        <f t="shared" si="4"/>
        <v>0</v>
      </c>
      <c r="N82" s="43" t="str">
        <f t="shared" si="15"/>
        <v/>
      </c>
      <c r="O82" s="38">
        <f t="shared" ref="O82:O130" si="22">F82</f>
        <v>0</v>
      </c>
      <c r="P82" s="806"/>
      <c r="Q82" s="807"/>
      <c r="R82" s="807"/>
      <c r="S82" s="807"/>
      <c r="T82" s="807"/>
      <c r="U82" s="807"/>
      <c r="V82" s="807"/>
      <c r="W82" s="807"/>
      <c r="X82" s="807"/>
      <c r="Y82" s="807"/>
      <c r="Z82" s="807"/>
      <c r="AA82" s="807"/>
      <c r="AB82" s="807"/>
      <c r="AC82" s="807"/>
      <c r="AD82" s="808"/>
      <c r="AE82" s="750">
        <f t="shared" ref="AE82:AE131" si="23">SUM(P82:AB82)</f>
        <v>0</v>
      </c>
      <c r="AF82" s="749" t="str">
        <f t="shared" ref="AF82:AF131" si="24">IF(AE82=F82,"","!!! CHECK TOTALS")</f>
        <v/>
      </c>
    </row>
    <row r="83" spans="2:32" s="38" customFormat="1" ht="12" customHeight="1" x14ac:dyDescent="0.25">
      <c r="B83" s="53">
        <f>IF(ISBLANK('3-Budget + REVISE'!B74),"",'3-Budget + REVISE'!B74)</f>
        <v>0</v>
      </c>
      <c r="C83" s="969">
        <f>IF('3-Budget + REVISE'!AF74=1,'3-Budget + REVISE'!H74,' 7-EXPENSE 4th Period'!C83)</f>
        <v>0</v>
      </c>
      <c r="D83" s="910"/>
      <c r="E83" s="911"/>
      <c r="F83" s="900">
        <f t="shared" si="21"/>
        <v>0</v>
      </c>
      <c r="G83" s="901"/>
      <c r="H83" s="970"/>
      <c r="I83" s="969">
        <f>F83+' 7-EXPENSE 4th Period'!I83</f>
        <v>0</v>
      </c>
      <c r="J83" s="910"/>
      <c r="K83" s="911"/>
      <c r="L83" s="52" t="str">
        <f t="shared" si="1"/>
        <v/>
      </c>
      <c r="M83" s="75">
        <f t="shared" si="4"/>
        <v>0</v>
      </c>
      <c r="N83" s="43" t="str">
        <f t="shared" si="15"/>
        <v/>
      </c>
      <c r="O83" s="38">
        <f t="shared" si="22"/>
        <v>0</v>
      </c>
      <c r="P83" s="806"/>
      <c r="Q83" s="807"/>
      <c r="R83" s="807"/>
      <c r="S83" s="807"/>
      <c r="T83" s="807"/>
      <c r="U83" s="807"/>
      <c r="V83" s="807"/>
      <c r="W83" s="807"/>
      <c r="X83" s="807"/>
      <c r="Y83" s="807"/>
      <c r="Z83" s="807"/>
      <c r="AA83" s="807"/>
      <c r="AB83" s="807"/>
      <c r="AC83" s="807"/>
      <c r="AD83" s="808"/>
      <c r="AE83" s="750">
        <f t="shared" si="23"/>
        <v>0</v>
      </c>
      <c r="AF83" s="749" t="str">
        <f t="shared" si="24"/>
        <v/>
      </c>
    </row>
    <row r="84" spans="2:32" s="38" customFormat="1" ht="12" customHeight="1" x14ac:dyDescent="0.25">
      <c r="B84" s="48">
        <f>IF(ISBLANK('3-Budget + REVISE'!B75),"",'3-Budget + REVISE'!B75)</f>
        <v>0</v>
      </c>
      <c r="C84" s="969">
        <f>IF('3-Budget + REVISE'!AF75=1,'3-Budget + REVISE'!H75,' 7-EXPENSE 4th Period'!C84)</f>
        <v>0</v>
      </c>
      <c r="D84" s="910"/>
      <c r="E84" s="911"/>
      <c r="F84" s="900">
        <f t="shared" si="21"/>
        <v>0</v>
      </c>
      <c r="G84" s="901"/>
      <c r="H84" s="970"/>
      <c r="I84" s="969">
        <f>F84+' 7-EXPENSE 4th Period'!I84</f>
        <v>0</v>
      </c>
      <c r="J84" s="910"/>
      <c r="K84" s="911"/>
      <c r="L84" s="54" t="str">
        <f t="shared" si="1"/>
        <v/>
      </c>
      <c r="M84" s="76">
        <f t="shared" si="4"/>
        <v>0</v>
      </c>
      <c r="N84" s="43" t="str">
        <f t="shared" si="15"/>
        <v/>
      </c>
      <c r="O84" s="38">
        <f t="shared" si="22"/>
        <v>0</v>
      </c>
      <c r="P84" s="806"/>
      <c r="Q84" s="807"/>
      <c r="R84" s="807"/>
      <c r="S84" s="807"/>
      <c r="T84" s="807"/>
      <c r="U84" s="807"/>
      <c r="V84" s="807"/>
      <c r="W84" s="807"/>
      <c r="X84" s="807"/>
      <c r="Y84" s="807"/>
      <c r="Z84" s="807"/>
      <c r="AA84" s="807"/>
      <c r="AB84" s="807"/>
      <c r="AC84" s="807"/>
      <c r="AD84" s="808"/>
      <c r="AE84" s="750">
        <f t="shared" si="23"/>
        <v>0</v>
      </c>
      <c r="AF84" s="749" t="str">
        <f t="shared" si="24"/>
        <v/>
      </c>
    </row>
    <row r="85" spans="2:32" s="38" customFormat="1" ht="12.9" customHeight="1" x14ac:dyDescent="0.25">
      <c r="B85" s="200" t="str">
        <f>IF(ISBLANK('3-Budget + REVISE'!B76),"",'3-Budget + REVISE'!B76)</f>
        <v>500 - EQUIPMENT</v>
      </c>
      <c r="C85" s="1016">
        <f>SUM(C86:C95)</f>
        <v>0</v>
      </c>
      <c r="D85" s="1016"/>
      <c r="E85" s="1016"/>
      <c r="F85" s="1016">
        <f t="shared" ref="F85" si="25">SUM(F86:F95)</f>
        <v>0</v>
      </c>
      <c r="G85" s="1016"/>
      <c r="H85" s="1016"/>
      <c r="I85" s="1016">
        <f t="shared" ref="I85" si="26">SUM(I86:I95)</f>
        <v>0</v>
      </c>
      <c r="J85" s="1016"/>
      <c r="K85" s="1016"/>
      <c r="L85" s="212" t="str">
        <f t="shared" si="1"/>
        <v/>
      </c>
      <c r="M85" s="211">
        <f t="shared" si="4"/>
        <v>0</v>
      </c>
      <c r="N85" s="42" t="str">
        <f t="shared" si="15"/>
        <v/>
      </c>
      <c r="O85" s="38">
        <f t="shared" si="22"/>
        <v>0</v>
      </c>
      <c r="P85" s="784">
        <f>SUM(P86:P95)</f>
        <v>0</v>
      </c>
      <c r="Q85" s="785">
        <f>SUM(Q86:Q95)</f>
        <v>0</v>
      </c>
      <c r="R85" s="785">
        <f t="shared" ref="R85:AC85" si="27">SUM(R86:R95)</f>
        <v>0</v>
      </c>
      <c r="S85" s="785">
        <f t="shared" si="27"/>
        <v>0</v>
      </c>
      <c r="T85" s="785">
        <f t="shared" si="27"/>
        <v>0</v>
      </c>
      <c r="U85" s="785">
        <f t="shared" si="27"/>
        <v>0</v>
      </c>
      <c r="V85" s="785">
        <f t="shared" si="27"/>
        <v>0</v>
      </c>
      <c r="W85" s="785">
        <f t="shared" si="27"/>
        <v>0</v>
      </c>
      <c r="X85" s="785">
        <f t="shared" si="27"/>
        <v>0</v>
      </c>
      <c r="Y85" s="785">
        <f t="shared" si="27"/>
        <v>0</v>
      </c>
      <c r="Z85" s="785">
        <f t="shared" si="27"/>
        <v>0</v>
      </c>
      <c r="AA85" s="785">
        <f t="shared" si="27"/>
        <v>0</v>
      </c>
      <c r="AB85" s="785">
        <f t="shared" si="27"/>
        <v>0</v>
      </c>
      <c r="AC85" s="785">
        <f t="shared" si="27"/>
        <v>0</v>
      </c>
      <c r="AD85" s="786">
        <f>SUM(AD86:AD95)</f>
        <v>0</v>
      </c>
      <c r="AE85" s="750">
        <f t="shared" si="23"/>
        <v>0</v>
      </c>
      <c r="AF85" s="749" t="str">
        <f t="shared" si="24"/>
        <v/>
      </c>
    </row>
    <row r="86" spans="2:32" s="38" customFormat="1" ht="12" customHeight="1" x14ac:dyDescent="0.25">
      <c r="B86" s="51">
        <f>IF(ISBLANK('3-Budget + REVISE'!B77),"",'3-Budget + REVISE'!B77)</f>
        <v>0</v>
      </c>
      <c r="C86" s="969">
        <f>IF('3-Budget + REVISE'!AF77=1,'3-Budget + REVISE'!H77,' 7-EXPENSE 4th Period'!C86)</f>
        <v>0</v>
      </c>
      <c r="D86" s="910"/>
      <c r="E86" s="911"/>
      <c r="F86" s="900">
        <f>AE86</f>
        <v>0</v>
      </c>
      <c r="G86" s="901"/>
      <c r="H86" s="970"/>
      <c r="I86" s="969">
        <f>F86+' 7-EXPENSE 4th Period'!I86</f>
        <v>0</v>
      </c>
      <c r="J86" s="910"/>
      <c r="K86" s="911"/>
      <c r="L86" s="46" t="str">
        <f t="shared" si="1"/>
        <v/>
      </c>
      <c r="M86" s="74">
        <f t="shared" si="4"/>
        <v>0</v>
      </c>
      <c r="N86" s="43" t="str">
        <f t="shared" si="15"/>
        <v/>
      </c>
      <c r="O86" s="38">
        <f t="shared" si="22"/>
        <v>0</v>
      </c>
      <c r="P86" s="806"/>
      <c r="Q86" s="807"/>
      <c r="R86" s="807"/>
      <c r="S86" s="807"/>
      <c r="T86" s="807"/>
      <c r="U86" s="807"/>
      <c r="V86" s="807"/>
      <c r="W86" s="807"/>
      <c r="X86" s="807"/>
      <c r="Y86" s="807"/>
      <c r="Z86" s="807"/>
      <c r="AA86" s="807"/>
      <c r="AB86" s="807"/>
      <c r="AC86" s="807"/>
      <c r="AD86" s="808"/>
      <c r="AE86" s="750">
        <f t="shared" si="23"/>
        <v>0</v>
      </c>
      <c r="AF86" s="749" t="str">
        <f t="shared" si="24"/>
        <v/>
      </c>
    </row>
    <row r="87" spans="2:32" s="38" customFormat="1" ht="12" customHeight="1" x14ac:dyDescent="0.25">
      <c r="B87" s="53">
        <f>IF(ISBLANK('3-Budget + REVISE'!B78),"",'3-Budget + REVISE'!B78)</f>
        <v>0</v>
      </c>
      <c r="C87" s="969">
        <f>IF('3-Budget + REVISE'!AF78=1,'3-Budget + REVISE'!H78,' 7-EXPENSE 4th Period'!C87)</f>
        <v>0</v>
      </c>
      <c r="D87" s="910"/>
      <c r="E87" s="911"/>
      <c r="F87" s="900">
        <f t="shared" ref="F87:F95" si="28">AE87</f>
        <v>0</v>
      </c>
      <c r="G87" s="901"/>
      <c r="H87" s="970"/>
      <c r="I87" s="969">
        <f>F87+' 7-EXPENSE 4th Period'!I87</f>
        <v>0</v>
      </c>
      <c r="J87" s="910"/>
      <c r="K87" s="911"/>
      <c r="L87" s="52" t="str">
        <f t="shared" si="1"/>
        <v/>
      </c>
      <c r="M87" s="75">
        <f t="shared" si="4"/>
        <v>0</v>
      </c>
      <c r="N87" s="43" t="str">
        <f t="shared" si="15"/>
        <v/>
      </c>
      <c r="O87" s="38">
        <f t="shared" si="22"/>
        <v>0</v>
      </c>
      <c r="P87" s="806"/>
      <c r="Q87" s="807"/>
      <c r="R87" s="807"/>
      <c r="S87" s="807"/>
      <c r="T87" s="807"/>
      <c r="U87" s="807"/>
      <c r="V87" s="807"/>
      <c r="W87" s="807"/>
      <c r="X87" s="807"/>
      <c r="Y87" s="807"/>
      <c r="Z87" s="807"/>
      <c r="AA87" s="807"/>
      <c r="AB87" s="807"/>
      <c r="AC87" s="807"/>
      <c r="AD87" s="808"/>
      <c r="AE87" s="750">
        <f t="shared" si="23"/>
        <v>0</v>
      </c>
      <c r="AF87" s="749" t="str">
        <f t="shared" si="24"/>
        <v/>
      </c>
    </row>
    <row r="88" spans="2:32" s="38" customFormat="1" ht="12" customHeight="1" x14ac:dyDescent="0.25">
      <c r="B88" s="53">
        <f>IF(ISBLANK('3-Budget + REVISE'!B79),"",'3-Budget + REVISE'!B79)</f>
        <v>0</v>
      </c>
      <c r="C88" s="969">
        <f>IF('3-Budget + REVISE'!AF79=1,'3-Budget + REVISE'!H79,' 7-EXPENSE 4th Period'!C88)</f>
        <v>0</v>
      </c>
      <c r="D88" s="910"/>
      <c r="E88" s="911"/>
      <c r="F88" s="900">
        <f t="shared" si="28"/>
        <v>0</v>
      </c>
      <c r="G88" s="901"/>
      <c r="H88" s="970"/>
      <c r="I88" s="969">
        <f>F88+' 7-EXPENSE 4th Period'!I88</f>
        <v>0</v>
      </c>
      <c r="J88" s="910"/>
      <c r="K88" s="911"/>
      <c r="L88" s="52" t="str">
        <f t="shared" si="1"/>
        <v/>
      </c>
      <c r="M88" s="75">
        <f t="shared" si="4"/>
        <v>0</v>
      </c>
      <c r="N88" s="43" t="str">
        <f t="shared" si="15"/>
        <v/>
      </c>
      <c r="O88" s="38">
        <f t="shared" si="22"/>
        <v>0</v>
      </c>
      <c r="P88" s="806"/>
      <c r="Q88" s="807"/>
      <c r="R88" s="807"/>
      <c r="S88" s="807"/>
      <c r="T88" s="807"/>
      <c r="U88" s="807"/>
      <c r="V88" s="807"/>
      <c r="W88" s="807"/>
      <c r="X88" s="807"/>
      <c r="Y88" s="807"/>
      <c r="Z88" s="807"/>
      <c r="AA88" s="807"/>
      <c r="AB88" s="807"/>
      <c r="AC88" s="807"/>
      <c r="AD88" s="808"/>
      <c r="AE88" s="750">
        <f t="shared" si="23"/>
        <v>0</v>
      </c>
      <c r="AF88" s="749" t="str">
        <f t="shared" si="24"/>
        <v/>
      </c>
    </row>
    <row r="89" spans="2:32" s="38" customFormat="1" ht="12" customHeight="1" x14ac:dyDescent="0.25">
      <c r="B89" s="53">
        <f>IF(ISBLANK('3-Budget + REVISE'!B80),"",'3-Budget + REVISE'!B80)</f>
        <v>0</v>
      </c>
      <c r="C89" s="969">
        <f>IF('3-Budget + REVISE'!AF80=1,'3-Budget + REVISE'!H80,' 7-EXPENSE 4th Period'!C89)</f>
        <v>0</v>
      </c>
      <c r="D89" s="910"/>
      <c r="E89" s="911"/>
      <c r="F89" s="900">
        <f t="shared" si="28"/>
        <v>0</v>
      </c>
      <c r="G89" s="901"/>
      <c r="H89" s="970"/>
      <c r="I89" s="969">
        <f>F89+' 7-EXPENSE 4th Period'!I89</f>
        <v>0</v>
      </c>
      <c r="J89" s="910"/>
      <c r="K89" s="911"/>
      <c r="L89" s="52" t="str">
        <f t="shared" si="1"/>
        <v/>
      </c>
      <c r="M89" s="75">
        <f t="shared" si="4"/>
        <v>0</v>
      </c>
      <c r="N89" s="43" t="str">
        <f t="shared" si="15"/>
        <v/>
      </c>
      <c r="O89" s="38">
        <f t="shared" si="22"/>
        <v>0</v>
      </c>
      <c r="P89" s="806"/>
      <c r="Q89" s="807"/>
      <c r="R89" s="807"/>
      <c r="S89" s="807"/>
      <c r="T89" s="807"/>
      <c r="U89" s="807"/>
      <c r="V89" s="807"/>
      <c r="W89" s="807"/>
      <c r="X89" s="807"/>
      <c r="Y89" s="807"/>
      <c r="Z89" s="807"/>
      <c r="AA89" s="807"/>
      <c r="AB89" s="807"/>
      <c r="AC89" s="807"/>
      <c r="AD89" s="808"/>
      <c r="AE89" s="750">
        <f t="shared" si="23"/>
        <v>0</v>
      </c>
      <c r="AF89" s="749" t="str">
        <f t="shared" si="24"/>
        <v/>
      </c>
    </row>
    <row r="90" spans="2:32" s="38" customFormat="1" ht="12" customHeight="1" x14ac:dyDescent="0.25">
      <c r="B90" s="53">
        <f>IF(ISBLANK('3-Budget + REVISE'!B81),"",'3-Budget + REVISE'!B81)</f>
        <v>0</v>
      </c>
      <c r="C90" s="969">
        <f>IF('3-Budget + REVISE'!AF81=1,'3-Budget + REVISE'!H81,' 7-EXPENSE 4th Period'!C90)</f>
        <v>0</v>
      </c>
      <c r="D90" s="910"/>
      <c r="E90" s="911"/>
      <c r="F90" s="900">
        <f t="shared" si="28"/>
        <v>0</v>
      </c>
      <c r="G90" s="901"/>
      <c r="H90" s="970"/>
      <c r="I90" s="969">
        <f>F90+' 7-EXPENSE 4th Period'!I90</f>
        <v>0</v>
      </c>
      <c r="J90" s="910"/>
      <c r="K90" s="911"/>
      <c r="L90" s="52" t="str">
        <f t="shared" si="1"/>
        <v/>
      </c>
      <c r="M90" s="75">
        <f t="shared" si="4"/>
        <v>0</v>
      </c>
      <c r="N90" s="43" t="str">
        <f t="shared" si="15"/>
        <v/>
      </c>
      <c r="O90" s="38">
        <f t="shared" si="22"/>
        <v>0</v>
      </c>
      <c r="P90" s="806"/>
      <c r="Q90" s="807"/>
      <c r="R90" s="807"/>
      <c r="S90" s="807"/>
      <c r="T90" s="807"/>
      <c r="U90" s="807"/>
      <c r="V90" s="807"/>
      <c r="W90" s="807"/>
      <c r="X90" s="807"/>
      <c r="Y90" s="807"/>
      <c r="Z90" s="807"/>
      <c r="AA90" s="807"/>
      <c r="AB90" s="807"/>
      <c r="AC90" s="807"/>
      <c r="AD90" s="808"/>
      <c r="AE90" s="750">
        <f t="shared" si="23"/>
        <v>0</v>
      </c>
      <c r="AF90" s="749" t="str">
        <f t="shared" si="24"/>
        <v/>
      </c>
    </row>
    <row r="91" spans="2:32" s="38" customFormat="1" ht="12" customHeight="1" x14ac:dyDescent="0.25">
      <c r="B91" s="53">
        <f>IF(ISBLANK('3-Budget + REVISE'!B82),"",'3-Budget + REVISE'!B82)</f>
        <v>0</v>
      </c>
      <c r="C91" s="969">
        <f>IF('3-Budget + REVISE'!AF82=1,'3-Budget + REVISE'!H82,' 7-EXPENSE 4th Period'!C91)</f>
        <v>0</v>
      </c>
      <c r="D91" s="910"/>
      <c r="E91" s="911"/>
      <c r="F91" s="900">
        <f t="shared" si="28"/>
        <v>0</v>
      </c>
      <c r="G91" s="901"/>
      <c r="H91" s="970"/>
      <c r="I91" s="969">
        <f>F91+' 7-EXPENSE 4th Period'!I91</f>
        <v>0</v>
      </c>
      <c r="J91" s="910"/>
      <c r="K91" s="911"/>
      <c r="L91" s="52" t="str">
        <f t="shared" si="1"/>
        <v/>
      </c>
      <c r="M91" s="75">
        <f t="shared" si="4"/>
        <v>0</v>
      </c>
      <c r="N91" s="43" t="str">
        <f t="shared" si="15"/>
        <v/>
      </c>
      <c r="O91" s="38">
        <f t="shared" si="22"/>
        <v>0</v>
      </c>
      <c r="P91" s="806"/>
      <c r="Q91" s="807"/>
      <c r="R91" s="807"/>
      <c r="S91" s="807"/>
      <c r="T91" s="807"/>
      <c r="U91" s="807"/>
      <c r="V91" s="807"/>
      <c r="W91" s="807"/>
      <c r="X91" s="807"/>
      <c r="Y91" s="807"/>
      <c r="Z91" s="807"/>
      <c r="AA91" s="807"/>
      <c r="AB91" s="807"/>
      <c r="AC91" s="807"/>
      <c r="AD91" s="808"/>
      <c r="AE91" s="750">
        <f t="shared" si="23"/>
        <v>0</v>
      </c>
      <c r="AF91" s="749" t="str">
        <f t="shared" si="24"/>
        <v/>
      </c>
    </row>
    <row r="92" spans="2:32" s="38" customFormat="1" ht="12" customHeight="1" x14ac:dyDescent="0.25">
      <c r="B92" s="53">
        <f>IF(ISBLANK('3-Budget + REVISE'!B83),"",'3-Budget + REVISE'!B83)</f>
        <v>0</v>
      </c>
      <c r="C92" s="969">
        <f>IF('3-Budget + REVISE'!AF83=1,'3-Budget + REVISE'!H83,' 7-EXPENSE 4th Period'!C92)</f>
        <v>0</v>
      </c>
      <c r="D92" s="910"/>
      <c r="E92" s="911"/>
      <c r="F92" s="900">
        <f t="shared" si="28"/>
        <v>0</v>
      </c>
      <c r="G92" s="901"/>
      <c r="H92" s="970"/>
      <c r="I92" s="969">
        <f>F92+' 7-EXPENSE 4th Period'!I92</f>
        <v>0</v>
      </c>
      <c r="J92" s="910"/>
      <c r="K92" s="911"/>
      <c r="L92" s="52" t="str">
        <f t="shared" si="1"/>
        <v/>
      </c>
      <c r="M92" s="75">
        <f t="shared" si="4"/>
        <v>0</v>
      </c>
      <c r="N92" s="43" t="str">
        <f t="shared" si="15"/>
        <v/>
      </c>
      <c r="O92" s="38">
        <f t="shared" si="22"/>
        <v>0</v>
      </c>
      <c r="P92" s="806"/>
      <c r="Q92" s="807"/>
      <c r="R92" s="807"/>
      <c r="S92" s="807"/>
      <c r="T92" s="807"/>
      <c r="U92" s="807"/>
      <c r="V92" s="807"/>
      <c r="W92" s="807"/>
      <c r="X92" s="807"/>
      <c r="Y92" s="807"/>
      <c r="Z92" s="807"/>
      <c r="AA92" s="807"/>
      <c r="AB92" s="807"/>
      <c r="AC92" s="807"/>
      <c r="AD92" s="808"/>
      <c r="AE92" s="750">
        <f t="shared" si="23"/>
        <v>0</v>
      </c>
      <c r="AF92" s="749" t="str">
        <f t="shared" si="24"/>
        <v/>
      </c>
    </row>
    <row r="93" spans="2:32" s="38" customFormat="1" ht="12" customHeight="1" x14ac:dyDescent="0.25">
      <c r="B93" s="53">
        <f>IF(ISBLANK('3-Budget + REVISE'!B84),"",'3-Budget + REVISE'!B84)</f>
        <v>0</v>
      </c>
      <c r="C93" s="969">
        <f>IF('3-Budget + REVISE'!AF84=1,'3-Budget + REVISE'!H84,' 7-EXPENSE 4th Period'!C93)</f>
        <v>0</v>
      </c>
      <c r="D93" s="910"/>
      <c r="E93" s="911"/>
      <c r="F93" s="900">
        <f t="shared" si="28"/>
        <v>0</v>
      </c>
      <c r="G93" s="901"/>
      <c r="H93" s="970"/>
      <c r="I93" s="969">
        <f>F93+' 7-EXPENSE 4th Period'!I93</f>
        <v>0</v>
      </c>
      <c r="J93" s="910"/>
      <c r="K93" s="911"/>
      <c r="L93" s="52" t="str">
        <f t="shared" si="1"/>
        <v/>
      </c>
      <c r="M93" s="75">
        <f t="shared" si="4"/>
        <v>0</v>
      </c>
      <c r="N93" s="43" t="str">
        <f t="shared" si="15"/>
        <v/>
      </c>
      <c r="O93" s="38">
        <f t="shared" si="22"/>
        <v>0</v>
      </c>
      <c r="P93" s="806"/>
      <c r="Q93" s="807"/>
      <c r="R93" s="807"/>
      <c r="S93" s="807"/>
      <c r="T93" s="807"/>
      <c r="U93" s="807"/>
      <c r="V93" s="807"/>
      <c r="W93" s="807"/>
      <c r="X93" s="807"/>
      <c r="Y93" s="807"/>
      <c r="Z93" s="807"/>
      <c r="AA93" s="807"/>
      <c r="AB93" s="807"/>
      <c r="AC93" s="807"/>
      <c r="AD93" s="808"/>
      <c r="AE93" s="750">
        <f t="shared" si="23"/>
        <v>0</v>
      </c>
      <c r="AF93" s="749" t="str">
        <f t="shared" si="24"/>
        <v/>
      </c>
    </row>
    <row r="94" spans="2:32" s="38" customFormat="1" ht="12" customHeight="1" x14ac:dyDescent="0.25">
      <c r="B94" s="53">
        <f>IF(ISBLANK('3-Budget + REVISE'!B85),"",'3-Budget + REVISE'!B85)</f>
        <v>0</v>
      </c>
      <c r="C94" s="969">
        <f>IF('3-Budget + REVISE'!AF85=1,'3-Budget + REVISE'!H85,' 7-EXPENSE 4th Period'!C94)</f>
        <v>0</v>
      </c>
      <c r="D94" s="910"/>
      <c r="E94" s="911"/>
      <c r="F94" s="900">
        <f t="shared" si="28"/>
        <v>0</v>
      </c>
      <c r="G94" s="901"/>
      <c r="H94" s="970"/>
      <c r="I94" s="969">
        <f>F94+' 7-EXPENSE 4th Period'!I94</f>
        <v>0</v>
      </c>
      <c r="J94" s="910"/>
      <c r="K94" s="911"/>
      <c r="L94" s="52" t="str">
        <f t="shared" si="1"/>
        <v/>
      </c>
      <c r="M94" s="75">
        <f t="shared" si="4"/>
        <v>0</v>
      </c>
      <c r="N94" s="43" t="str">
        <f t="shared" si="15"/>
        <v/>
      </c>
      <c r="O94" s="38">
        <f t="shared" si="22"/>
        <v>0</v>
      </c>
      <c r="P94" s="806"/>
      <c r="Q94" s="807"/>
      <c r="R94" s="807"/>
      <c r="S94" s="807"/>
      <c r="T94" s="807"/>
      <c r="U94" s="807"/>
      <c r="V94" s="807"/>
      <c r="W94" s="807"/>
      <c r="X94" s="807"/>
      <c r="Y94" s="807"/>
      <c r="Z94" s="807"/>
      <c r="AA94" s="807"/>
      <c r="AB94" s="807"/>
      <c r="AC94" s="807"/>
      <c r="AD94" s="808"/>
      <c r="AE94" s="750">
        <f t="shared" si="23"/>
        <v>0</v>
      </c>
      <c r="AF94" s="749" t="str">
        <f t="shared" si="24"/>
        <v/>
      </c>
    </row>
    <row r="95" spans="2:32" s="38" customFormat="1" ht="12" customHeight="1" x14ac:dyDescent="0.25">
      <c r="B95" s="48">
        <f>IF(ISBLANK('3-Budget + REVISE'!B86),"",'3-Budget + REVISE'!B86)</f>
        <v>0</v>
      </c>
      <c r="C95" s="969">
        <f>IF('3-Budget + REVISE'!AF86=1,'3-Budget + REVISE'!H86,' 7-EXPENSE 4th Period'!C95)</f>
        <v>0</v>
      </c>
      <c r="D95" s="910"/>
      <c r="E95" s="911"/>
      <c r="F95" s="900">
        <f t="shared" si="28"/>
        <v>0</v>
      </c>
      <c r="G95" s="901"/>
      <c r="H95" s="970"/>
      <c r="I95" s="969">
        <f>F95+' 7-EXPENSE 4th Period'!I95</f>
        <v>0</v>
      </c>
      <c r="J95" s="910"/>
      <c r="K95" s="911"/>
      <c r="L95" s="54" t="str">
        <f t="shared" si="1"/>
        <v/>
      </c>
      <c r="M95" s="76">
        <f t="shared" si="4"/>
        <v>0</v>
      </c>
      <c r="N95" s="43" t="str">
        <f t="shared" si="15"/>
        <v/>
      </c>
      <c r="O95" s="38">
        <f t="shared" si="22"/>
        <v>0</v>
      </c>
      <c r="P95" s="806"/>
      <c r="Q95" s="807"/>
      <c r="R95" s="807"/>
      <c r="S95" s="807"/>
      <c r="T95" s="807"/>
      <c r="U95" s="807"/>
      <c r="V95" s="807"/>
      <c r="W95" s="807"/>
      <c r="X95" s="807"/>
      <c r="Y95" s="807"/>
      <c r="Z95" s="807"/>
      <c r="AA95" s="807"/>
      <c r="AB95" s="807"/>
      <c r="AC95" s="807"/>
      <c r="AD95" s="808"/>
      <c r="AE95" s="750">
        <f t="shared" si="23"/>
        <v>0</v>
      </c>
      <c r="AF95" s="749" t="str">
        <f t="shared" si="24"/>
        <v/>
      </c>
    </row>
    <row r="96" spans="2:32" s="38" customFormat="1" ht="12.9" customHeight="1" x14ac:dyDescent="0.25">
      <c r="B96" s="200" t="str">
        <f>IF(ISBLANK('3-Budget + REVISE'!B87),"",'3-Budget + REVISE'!B87)</f>
        <v>600 - CONTRACTUAL</v>
      </c>
      <c r="C96" s="1016">
        <f>SUM(C97:C106)</f>
        <v>0</v>
      </c>
      <c r="D96" s="1016"/>
      <c r="E96" s="1016"/>
      <c r="F96" s="1016">
        <f t="shared" ref="F96" si="29">SUM(F97:F106)</f>
        <v>0</v>
      </c>
      <c r="G96" s="1016"/>
      <c r="H96" s="1016"/>
      <c r="I96" s="1016">
        <f t="shared" ref="I96" si="30">SUM(I97:I106)</f>
        <v>0</v>
      </c>
      <c r="J96" s="1016"/>
      <c r="K96" s="1016"/>
      <c r="L96" s="208" t="str">
        <f t="shared" si="1"/>
        <v/>
      </c>
      <c r="M96" s="211">
        <f t="shared" si="4"/>
        <v>0</v>
      </c>
      <c r="N96" s="42" t="str">
        <f t="shared" si="15"/>
        <v/>
      </c>
      <c r="O96" s="38">
        <f t="shared" si="22"/>
        <v>0</v>
      </c>
      <c r="P96" s="784">
        <f>SUM(P97:P106)</f>
        <v>0</v>
      </c>
      <c r="Q96" s="785">
        <f>SUM(Q97:Q106)</f>
        <v>0</v>
      </c>
      <c r="R96" s="785">
        <f t="shared" ref="R96:AC96" si="31">SUM(R97:R106)</f>
        <v>0</v>
      </c>
      <c r="S96" s="785">
        <f t="shared" si="31"/>
        <v>0</v>
      </c>
      <c r="T96" s="785">
        <f t="shared" si="31"/>
        <v>0</v>
      </c>
      <c r="U96" s="785">
        <f t="shared" si="31"/>
        <v>0</v>
      </c>
      <c r="V96" s="785">
        <f t="shared" si="31"/>
        <v>0</v>
      </c>
      <c r="W96" s="785">
        <f t="shared" si="31"/>
        <v>0</v>
      </c>
      <c r="X96" s="785">
        <f t="shared" si="31"/>
        <v>0</v>
      </c>
      <c r="Y96" s="785">
        <f t="shared" si="31"/>
        <v>0</v>
      </c>
      <c r="Z96" s="785">
        <f t="shared" si="31"/>
        <v>0</v>
      </c>
      <c r="AA96" s="785">
        <f t="shared" si="31"/>
        <v>0</v>
      </c>
      <c r="AB96" s="785">
        <f t="shared" si="31"/>
        <v>0</v>
      </c>
      <c r="AC96" s="785">
        <f t="shared" si="31"/>
        <v>0</v>
      </c>
      <c r="AD96" s="786">
        <f>SUM(AD97:AD106)</f>
        <v>0</v>
      </c>
      <c r="AE96" s="750">
        <f t="shared" si="23"/>
        <v>0</v>
      </c>
      <c r="AF96" s="749" t="str">
        <f t="shared" si="24"/>
        <v/>
      </c>
    </row>
    <row r="97" spans="2:32" s="38" customFormat="1" ht="12" customHeight="1" x14ac:dyDescent="0.25">
      <c r="B97" s="51">
        <f>IF(ISBLANK('3-Budget + REVISE'!B88),"",'3-Budget + REVISE'!B88)</f>
        <v>0</v>
      </c>
      <c r="C97" s="969">
        <f>IF('3-Budget + REVISE'!AF88=1,'3-Budget + REVISE'!H88,' 7-EXPENSE 4th Period'!C97)</f>
        <v>0</v>
      </c>
      <c r="D97" s="910"/>
      <c r="E97" s="911"/>
      <c r="F97" s="900">
        <f>AE97</f>
        <v>0</v>
      </c>
      <c r="G97" s="901"/>
      <c r="H97" s="970"/>
      <c r="I97" s="969">
        <f>F97+' 7-EXPENSE 4th Period'!I97</f>
        <v>0</v>
      </c>
      <c r="J97" s="910"/>
      <c r="K97" s="911"/>
      <c r="L97" s="46" t="str">
        <f t="shared" si="1"/>
        <v/>
      </c>
      <c r="M97" s="74">
        <f t="shared" si="4"/>
        <v>0</v>
      </c>
      <c r="N97" s="43" t="str">
        <f t="shared" si="15"/>
        <v/>
      </c>
      <c r="O97" s="38">
        <f t="shared" si="22"/>
        <v>0</v>
      </c>
      <c r="P97" s="806"/>
      <c r="Q97" s="807"/>
      <c r="R97" s="807"/>
      <c r="S97" s="807"/>
      <c r="T97" s="807"/>
      <c r="U97" s="807"/>
      <c r="V97" s="807"/>
      <c r="W97" s="807"/>
      <c r="X97" s="807"/>
      <c r="Y97" s="807"/>
      <c r="Z97" s="807"/>
      <c r="AA97" s="807"/>
      <c r="AB97" s="807"/>
      <c r="AC97" s="807"/>
      <c r="AD97" s="808"/>
      <c r="AE97" s="750">
        <f t="shared" si="23"/>
        <v>0</v>
      </c>
      <c r="AF97" s="749" t="str">
        <f t="shared" si="24"/>
        <v/>
      </c>
    </row>
    <row r="98" spans="2:32" s="38" customFormat="1" ht="12" customHeight="1" x14ac:dyDescent="0.25">
      <c r="B98" s="53">
        <f>IF(ISBLANK('3-Budget + REVISE'!B89),"",'3-Budget + REVISE'!B89)</f>
        <v>0</v>
      </c>
      <c r="C98" s="969">
        <f>IF('3-Budget + REVISE'!AF89=1,'3-Budget + REVISE'!H89,' 7-EXPENSE 4th Period'!C98)</f>
        <v>0</v>
      </c>
      <c r="D98" s="910"/>
      <c r="E98" s="911"/>
      <c r="F98" s="900">
        <f t="shared" ref="F98:F106" si="32">AE98</f>
        <v>0</v>
      </c>
      <c r="G98" s="901"/>
      <c r="H98" s="970"/>
      <c r="I98" s="969">
        <f>F98+' 7-EXPENSE 4th Period'!I98</f>
        <v>0</v>
      </c>
      <c r="J98" s="910"/>
      <c r="K98" s="911"/>
      <c r="L98" s="52" t="str">
        <f t="shared" si="1"/>
        <v/>
      </c>
      <c r="M98" s="75">
        <f t="shared" si="4"/>
        <v>0</v>
      </c>
      <c r="N98" s="43" t="str">
        <f t="shared" si="15"/>
        <v/>
      </c>
      <c r="O98" s="38">
        <f t="shared" si="22"/>
        <v>0</v>
      </c>
      <c r="P98" s="806"/>
      <c r="Q98" s="807"/>
      <c r="R98" s="807"/>
      <c r="S98" s="807"/>
      <c r="T98" s="807"/>
      <c r="U98" s="807"/>
      <c r="V98" s="807"/>
      <c r="W98" s="807"/>
      <c r="X98" s="807"/>
      <c r="Y98" s="807"/>
      <c r="Z98" s="807"/>
      <c r="AA98" s="807"/>
      <c r="AB98" s="807"/>
      <c r="AC98" s="807"/>
      <c r="AD98" s="808"/>
      <c r="AE98" s="750">
        <f t="shared" si="23"/>
        <v>0</v>
      </c>
      <c r="AF98" s="749" t="str">
        <f t="shared" si="24"/>
        <v/>
      </c>
    </row>
    <row r="99" spans="2:32" s="38" customFormat="1" ht="12" customHeight="1" x14ac:dyDescent="0.25">
      <c r="B99" s="53">
        <f>IF(ISBLANK('3-Budget + REVISE'!B90),"",'3-Budget + REVISE'!B90)</f>
        <v>0</v>
      </c>
      <c r="C99" s="969">
        <f>IF('3-Budget + REVISE'!AF90=1,'3-Budget + REVISE'!H90,' 7-EXPENSE 4th Period'!C99)</f>
        <v>0</v>
      </c>
      <c r="D99" s="910"/>
      <c r="E99" s="911"/>
      <c r="F99" s="900">
        <f t="shared" si="32"/>
        <v>0</v>
      </c>
      <c r="G99" s="901"/>
      <c r="H99" s="970"/>
      <c r="I99" s="969">
        <f>F99+' 7-EXPENSE 4th Period'!I99</f>
        <v>0</v>
      </c>
      <c r="J99" s="910"/>
      <c r="K99" s="911"/>
      <c r="L99" s="52" t="str">
        <f t="shared" si="1"/>
        <v/>
      </c>
      <c r="M99" s="75">
        <f t="shared" si="4"/>
        <v>0</v>
      </c>
      <c r="N99" s="43" t="str">
        <f t="shared" si="15"/>
        <v/>
      </c>
      <c r="O99" s="38">
        <f t="shared" si="22"/>
        <v>0</v>
      </c>
      <c r="P99" s="806"/>
      <c r="Q99" s="807"/>
      <c r="R99" s="807"/>
      <c r="S99" s="807"/>
      <c r="T99" s="807"/>
      <c r="U99" s="807"/>
      <c r="V99" s="807"/>
      <c r="W99" s="807"/>
      <c r="X99" s="807"/>
      <c r="Y99" s="807"/>
      <c r="Z99" s="807"/>
      <c r="AA99" s="807"/>
      <c r="AB99" s="807"/>
      <c r="AC99" s="807"/>
      <c r="AD99" s="808"/>
      <c r="AE99" s="750">
        <f t="shared" si="23"/>
        <v>0</v>
      </c>
      <c r="AF99" s="749" t="str">
        <f t="shared" si="24"/>
        <v/>
      </c>
    </row>
    <row r="100" spans="2:32" s="38" customFormat="1" ht="12" customHeight="1" x14ac:dyDescent="0.25">
      <c r="B100" s="53">
        <f>IF(ISBLANK('3-Budget + REVISE'!B91),"",'3-Budget + REVISE'!B91)</f>
        <v>0</v>
      </c>
      <c r="C100" s="969">
        <f>IF('3-Budget + REVISE'!AF91=1,'3-Budget + REVISE'!H91,' 7-EXPENSE 4th Period'!C100)</f>
        <v>0</v>
      </c>
      <c r="D100" s="910"/>
      <c r="E100" s="911"/>
      <c r="F100" s="900">
        <f t="shared" si="32"/>
        <v>0</v>
      </c>
      <c r="G100" s="901"/>
      <c r="H100" s="970"/>
      <c r="I100" s="969">
        <f>F100+' 7-EXPENSE 4th Period'!I100</f>
        <v>0</v>
      </c>
      <c r="J100" s="910"/>
      <c r="K100" s="911"/>
      <c r="L100" s="52" t="str">
        <f t="shared" si="1"/>
        <v/>
      </c>
      <c r="M100" s="75">
        <f t="shared" si="4"/>
        <v>0</v>
      </c>
      <c r="N100" s="43" t="str">
        <f t="shared" si="15"/>
        <v/>
      </c>
      <c r="O100" s="38">
        <f t="shared" si="22"/>
        <v>0</v>
      </c>
      <c r="P100" s="806"/>
      <c r="Q100" s="807"/>
      <c r="R100" s="807"/>
      <c r="S100" s="807"/>
      <c r="T100" s="807"/>
      <c r="U100" s="807"/>
      <c r="V100" s="807"/>
      <c r="W100" s="807"/>
      <c r="X100" s="807"/>
      <c r="Y100" s="807"/>
      <c r="Z100" s="807"/>
      <c r="AA100" s="807"/>
      <c r="AB100" s="807"/>
      <c r="AC100" s="807"/>
      <c r="AD100" s="808"/>
      <c r="AE100" s="750">
        <f t="shared" si="23"/>
        <v>0</v>
      </c>
      <c r="AF100" s="749" t="str">
        <f t="shared" si="24"/>
        <v/>
      </c>
    </row>
    <row r="101" spans="2:32" s="38" customFormat="1" ht="12" customHeight="1" x14ac:dyDescent="0.25">
      <c r="B101" s="53">
        <f>IF(ISBLANK('3-Budget + REVISE'!B92),"",'3-Budget + REVISE'!B92)</f>
        <v>0</v>
      </c>
      <c r="C101" s="969">
        <f>IF('3-Budget + REVISE'!AF92=1,'3-Budget + REVISE'!H92,' 7-EXPENSE 4th Period'!C101)</f>
        <v>0</v>
      </c>
      <c r="D101" s="910"/>
      <c r="E101" s="911"/>
      <c r="F101" s="900">
        <f t="shared" si="32"/>
        <v>0</v>
      </c>
      <c r="G101" s="901"/>
      <c r="H101" s="970"/>
      <c r="I101" s="969">
        <f>F101+' 7-EXPENSE 4th Period'!I101</f>
        <v>0</v>
      </c>
      <c r="J101" s="910"/>
      <c r="K101" s="911"/>
      <c r="L101" s="52" t="str">
        <f t="shared" si="1"/>
        <v/>
      </c>
      <c r="M101" s="75">
        <f t="shared" si="4"/>
        <v>0</v>
      </c>
      <c r="N101" s="43" t="str">
        <f t="shared" si="15"/>
        <v/>
      </c>
      <c r="O101" s="38">
        <f t="shared" si="22"/>
        <v>0</v>
      </c>
      <c r="P101" s="806"/>
      <c r="Q101" s="807"/>
      <c r="R101" s="807"/>
      <c r="S101" s="807"/>
      <c r="T101" s="807"/>
      <c r="U101" s="807"/>
      <c r="V101" s="807"/>
      <c r="W101" s="807"/>
      <c r="X101" s="807"/>
      <c r="Y101" s="807"/>
      <c r="Z101" s="807"/>
      <c r="AA101" s="807"/>
      <c r="AB101" s="807"/>
      <c r="AC101" s="807"/>
      <c r="AD101" s="808"/>
      <c r="AE101" s="750">
        <f t="shared" si="23"/>
        <v>0</v>
      </c>
      <c r="AF101" s="749" t="str">
        <f t="shared" si="24"/>
        <v/>
      </c>
    </row>
    <row r="102" spans="2:32" s="38" customFormat="1" ht="12" customHeight="1" x14ac:dyDescent="0.25">
      <c r="B102" s="53">
        <f>IF(ISBLANK('3-Budget + REVISE'!B93),"",'3-Budget + REVISE'!B93)</f>
        <v>0</v>
      </c>
      <c r="C102" s="969">
        <f>IF('3-Budget + REVISE'!AF93=1,'3-Budget + REVISE'!H93,' 7-EXPENSE 4th Period'!C102)</f>
        <v>0</v>
      </c>
      <c r="D102" s="910"/>
      <c r="E102" s="911"/>
      <c r="F102" s="900">
        <f t="shared" si="32"/>
        <v>0</v>
      </c>
      <c r="G102" s="901"/>
      <c r="H102" s="970"/>
      <c r="I102" s="969">
        <f>F102+' 7-EXPENSE 4th Period'!I102</f>
        <v>0</v>
      </c>
      <c r="J102" s="910"/>
      <c r="K102" s="911"/>
      <c r="L102" s="52" t="str">
        <f t="shared" si="1"/>
        <v/>
      </c>
      <c r="M102" s="75">
        <f t="shared" si="4"/>
        <v>0</v>
      </c>
      <c r="N102" s="43" t="str">
        <f t="shared" si="15"/>
        <v/>
      </c>
      <c r="O102" s="38">
        <f t="shared" si="22"/>
        <v>0</v>
      </c>
      <c r="P102" s="806"/>
      <c r="Q102" s="807"/>
      <c r="R102" s="807"/>
      <c r="S102" s="807"/>
      <c r="T102" s="807"/>
      <c r="U102" s="807"/>
      <c r="V102" s="807"/>
      <c r="W102" s="807"/>
      <c r="X102" s="807"/>
      <c r="Y102" s="807"/>
      <c r="Z102" s="807"/>
      <c r="AA102" s="807"/>
      <c r="AB102" s="807"/>
      <c r="AC102" s="807"/>
      <c r="AD102" s="808"/>
      <c r="AE102" s="750">
        <f t="shared" si="23"/>
        <v>0</v>
      </c>
      <c r="AF102" s="749" t="str">
        <f t="shared" si="24"/>
        <v/>
      </c>
    </row>
    <row r="103" spans="2:32" s="38" customFormat="1" ht="12" customHeight="1" x14ac:dyDescent="0.25">
      <c r="B103" s="53">
        <f>IF(ISBLANK('3-Budget + REVISE'!B94),"",'3-Budget + REVISE'!B94)</f>
        <v>0</v>
      </c>
      <c r="C103" s="969">
        <f>IF('3-Budget + REVISE'!AF94=1,'3-Budget + REVISE'!H94,' 7-EXPENSE 4th Period'!C103)</f>
        <v>0</v>
      </c>
      <c r="D103" s="910"/>
      <c r="E103" s="911"/>
      <c r="F103" s="900">
        <f t="shared" si="32"/>
        <v>0</v>
      </c>
      <c r="G103" s="901"/>
      <c r="H103" s="970"/>
      <c r="I103" s="969">
        <f>F103+' 7-EXPENSE 4th Period'!I103</f>
        <v>0</v>
      </c>
      <c r="J103" s="910"/>
      <c r="K103" s="911"/>
      <c r="L103" s="52" t="str">
        <f t="shared" si="1"/>
        <v/>
      </c>
      <c r="M103" s="75">
        <f t="shared" si="4"/>
        <v>0</v>
      </c>
      <c r="N103" s="43" t="str">
        <f t="shared" si="15"/>
        <v/>
      </c>
      <c r="O103" s="38">
        <f t="shared" si="22"/>
        <v>0</v>
      </c>
      <c r="P103" s="806"/>
      <c r="Q103" s="807"/>
      <c r="R103" s="807"/>
      <c r="S103" s="807"/>
      <c r="T103" s="807"/>
      <c r="U103" s="807"/>
      <c r="V103" s="807"/>
      <c r="W103" s="807"/>
      <c r="X103" s="807"/>
      <c r="Y103" s="807"/>
      <c r="Z103" s="807"/>
      <c r="AA103" s="807"/>
      <c r="AB103" s="807"/>
      <c r="AC103" s="807"/>
      <c r="AD103" s="808"/>
      <c r="AE103" s="750">
        <f t="shared" si="23"/>
        <v>0</v>
      </c>
      <c r="AF103" s="749" t="str">
        <f t="shared" si="24"/>
        <v/>
      </c>
    </row>
    <row r="104" spans="2:32" s="38" customFormat="1" ht="12" customHeight="1" x14ac:dyDescent="0.25">
      <c r="B104" s="53">
        <f>IF(ISBLANK('3-Budget + REVISE'!B95),"",'3-Budget + REVISE'!B95)</f>
        <v>0</v>
      </c>
      <c r="C104" s="969">
        <f>IF('3-Budget + REVISE'!AF95=1,'3-Budget + REVISE'!H95,' 7-EXPENSE 4th Period'!C104)</f>
        <v>0</v>
      </c>
      <c r="D104" s="910"/>
      <c r="E104" s="911"/>
      <c r="F104" s="900">
        <f t="shared" si="32"/>
        <v>0</v>
      </c>
      <c r="G104" s="901"/>
      <c r="H104" s="970"/>
      <c r="I104" s="969">
        <f>F104+' 7-EXPENSE 4th Period'!I104</f>
        <v>0</v>
      </c>
      <c r="J104" s="910"/>
      <c r="K104" s="911"/>
      <c r="L104" s="52" t="str">
        <f t="shared" si="1"/>
        <v/>
      </c>
      <c r="M104" s="75">
        <f t="shared" si="4"/>
        <v>0</v>
      </c>
      <c r="N104" s="43" t="str">
        <f t="shared" si="15"/>
        <v/>
      </c>
      <c r="O104" s="38">
        <f t="shared" si="22"/>
        <v>0</v>
      </c>
      <c r="P104" s="806"/>
      <c r="Q104" s="807"/>
      <c r="R104" s="807"/>
      <c r="S104" s="807"/>
      <c r="T104" s="807"/>
      <c r="U104" s="807"/>
      <c r="V104" s="807"/>
      <c r="W104" s="807"/>
      <c r="X104" s="807"/>
      <c r="Y104" s="807"/>
      <c r="Z104" s="807"/>
      <c r="AA104" s="807"/>
      <c r="AB104" s="807"/>
      <c r="AC104" s="807"/>
      <c r="AD104" s="808"/>
      <c r="AE104" s="750">
        <f t="shared" si="23"/>
        <v>0</v>
      </c>
      <c r="AF104" s="749" t="str">
        <f t="shared" si="24"/>
        <v/>
      </c>
    </row>
    <row r="105" spans="2:32" s="38" customFormat="1" ht="12" customHeight="1" x14ac:dyDescent="0.25">
      <c r="B105" s="53">
        <f>IF(ISBLANK('3-Budget + REVISE'!B96),"",'3-Budget + REVISE'!B96)</f>
        <v>0</v>
      </c>
      <c r="C105" s="969">
        <f>IF('3-Budget + REVISE'!AF96=1,'3-Budget + REVISE'!H96,' 7-EXPENSE 4th Period'!C105)</f>
        <v>0</v>
      </c>
      <c r="D105" s="910"/>
      <c r="E105" s="911"/>
      <c r="F105" s="900">
        <f t="shared" si="32"/>
        <v>0</v>
      </c>
      <c r="G105" s="901"/>
      <c r="H105" s="970"/>
      <c r="I105" s="969">
        <f>F105+' 7-EXPENSE 4th Period'!I105</f>
        <v>0</v>
      </c>
      <c r="J105" s="910"/>
      <c r="K105" s="911"/>
      <c r="L105" s="52" t="str">
        <f t="shared" ref="L105:L128" si="33">IF(C105&gt;0,I105/C105,"")</f>
        <v/>
      </c>
      <c r="M105" s="75">
        <f t="shared" si="4"/>
        <v>0</v>
      </c>
      <c r="N105" s="43" t="str">
        <f t="shared" si="15"/>
        <v/>
      </c>
      <c r="O105" s="38">
        <f t="shared" si="22"/>
        <v>0</v>
      </c>
      <c r="P105" s="806"/>
      <c r="Q105" s="807"/>
      <c r="R105" s="807"/>
      <c r="S105" s="807"/>
      <c r="T105" s="807"/>
      <c r="U105" s="807"/>
      <c r="V105" s="807"/>
      <c r="W105" s="807"/>
      <c r="X105" s="807"/>
      <c r="Y105" s="807"/>
      <c r="Z105" s="807"/>
      <c r="AA105" s="807"/>
      <c r="AB105" s="807"/>
      <c r="AC105" s="807"/>
      <c r="AD105" s="808"/>
      <c r="AE105" s="750">
        <f t="shared" si="23"/>
        <v>0</v>
      </c>
      <c r="AF105" s="749" t="str">
        <f t="shared" si="24"/>
        <v/>
      </c>
    </row>
    <row r="106" spans="2:32" s="38" customFormat="1" ht="12" customHeight="1" x14ac:dyDescent="0.25">
      <c r="B106" s="48">
        <f>IF(ISBLANK('3-Budget + REVISE'!B97),"",'3-Budget + REVISE'!B97)</f>
        <v>0</v>
      </c>
      <c r="C106" s="969">
        <f>IF('3-Budget + REVISE'!AF97=1,'3-Budget + REVISE'!H97,' 7-EXPENSE 4th Period'!C106)</f>
        <v>0</v>
      </c>
      <c r="D106" s="910"/>
      <c r="E106" s="911"/>
      <c r="F106" s="900">
        <f t="shared" si="32"/>
        <v>0</v>
      </c>
      <c r="G106" s="901"/>
      <c r="H106" s="970"/>
      <c r="I106" s="969">
        <f>F106+' 7-EXPENSE 4th Period'!I106</f>
        <v>0</v>
      </c>
      <c r="J106" s="910"/>
      <c r="K106" s="911"/>
      <c r="L106" s="54" t="str">
        <f t="shared" si="33"/>
        <v/>
      </c>
      <c r="M106" s="76">
        <f t="shared" ref="M106:M129" si="34">C106-I106</f>
        <v>0</v>
      </c>
      <c r="N106" s="43" t="str">
        <f t="shared" ref="N106:N129" si="35">IF(M106&lt;0, "!", "")</f>
        <v/>
      </c>
      <c r="O106" s="38">
        <f t="shared" si="22"/>
        <v>0</v>
      </c>
      <c r="P106" s="806"/>
      <c r="Q106" s="807"/>
      <c r="R106" s="807"/>
      <c r="S106" s="807"/>
      <c r="T106" s="807"/>
      <c r="U106" s="807"/>
      <c r="V106" s="807"/>
      <c r="W106" s="807"/>
      <c r="X106" s="807"/>
      <c r="Y106" s="807"/>
      <c r="Z106" s="807"/>
      <c r="AA106" s="807"/>
      <c r="AB106" s="807"/>
      <c r="AC106" s="807"/>
      <c r="AD106" s="808"/>
      <c r="AE106" s="750">
        <f t="shared" si="23"/>
        <v>0</v>
      </c>
      <c r="AF106" s="749" t="str">
        <f t="shared" si="24"/>
        <v/>
      </c>
    </row>
    <row r="107" spans="2:32" s="38" customFormat="1" ht="12.9" customHeight="1" x14ac:dyDescent="0.25">
      <c r="B107" s="200" t="str">
        <f>IF(ISBLANK('3-Budget + REVISE'!B98),"",'3-Budget + REVISE'!B98)</f>
        <v>700 - OPERATIONAL</v>
      </c>
      <c r="C107" s="1016">
        <f>SUM(C108:C117)</f>
        <v>0</v>
      </c>
      <c r="D107" s="1016"/>
      <c r="E107" s="1016"/>
      <c r="F107" s="1016">
        <f t="shared" ref="F107" si="36">SUM(F108:F117)</f>
        <v>0</v>
      </c>
      <c r="G107" s="1016"/>
      <c r="H107" s="1016"/>
      <c r="I107" s="1016">
        <f t="shared" ref="I107" si="37">SUM(I108:I117)</f>
        <v>0</v>
      </c>
      <c r="J107" s="1016"/>
      <c r="K107" s="1016"/>
      <c r="L107" s="208" t="str">
        <f t="shared" si="33"/>
        <v/>
      </c>
      <c r="M107" s="211">
        <f t="shared" si="34"/>
        <v>0</v>
      </c>
      <c r="N107" s="42" t="str">
        <f t="shared" si="35"/>
        <v/>
      </c>
      <c r="O107" s="38">
        <f t="shared" si="22"/>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3"/>
        <v>0</v>
      </c>
      <c r="AF107" s="749" t="str">
        <f t="shared" si="24"/>
        <v/>
      </c>
    </row>
    <row r="108" spans="2:32" s="38" customFormat="1" ht="12" customHeight="1" x14ac:dyDescent="0.25">
      <c r="B108" s="51">
        <f>IF(ISBLANK('3-Budget + REVISE'!B99),"",'3-Budget + REVISE'!B99)</f>
        <v>0</v>
      </c>
      <c r="C108" s="969">
        <f>IF('3-Budget + REVISE'!AF99=1,'3-Budget + REVISE'!H99,' 7-EXPENSE 4th Period'!C108)</f>
        <v>0</v>
      </c>
      <c r="D108" s="910"/>
      <c r="E108" s="911"/>
      <c r="F108" s="900">
        <f>AE108</f>
        <v>0</v>
      </c>
      <c r="G108" s="901"/>
      <c r="H108" s="970"/>
      <c r="I108" s="969">
        <f>F108+' 7-EXPENSE 4th Period'!I108</f>
        <v>0</v>
      </c>
      <c r="J108" s="910"/>
      <c r="K108" s="911"/>
      <c r="L108" s="46" t="str">
        <f t="shared" si="33"/>
        <v/>
      </c>
      <c r="M108" s="74">
        <f t="shared" si="34"/>
        <v>0</v>
      </c>
      <c r="N108" s="43" t="str">
        <f t="shared" si="35"/>
        <v/>
      </c>
      <c r="O108" s="38">
        <f t="shared" si="22"/>
        <v>0</v>
      </c>
      <c r="P108" s="806"/>
      <c r="Q108" s="807"/>
      <c r="R108" s="807"/>
      <c r="S108" s="807"/>
      <c r="T108" s="807"/>
      <c r="U108" s="807"/>
      <c r="V108" s="807"/>
      <c r="W108" s="807"/>
      <c r="X108" s="807"/>
      <c r="Y108" s="807"/>
      <c r="Z108" s="807"/>
      <c r="AA108" s="807"/>
      <c r="AB108" s="807"/>
      <c r="AC108" s="807"/>
      <c r="AD108" s="808"/>
      <c r="AE108" s="750">
        <f t="shared" si="23"/>
        <v>0</v>
      </c>
      <c r="AF108" s="749" t="str">
        <f t="shared" si="24"/>
        <v/>
      </c>
    </row>
    <row r="109" spans="2:32" s="38" customFormat="1" ht="12" customHeight="1" x14ac:dyDescent="0.25">
      <c r="B109" s="53">
        <f>IF(ISBLANK('3-Budget + REVISE'!B100),"",'3-Budget + REVISE'!B100)</f>
        <v>0</v>
      </c>
      <c r="C109" s="969">
        <f>IF('3-Budget + REVISE'!AF100=1,'3-Budget + REVISE'!H100,' 7-EXPENSE 4th Period'!C109)</f>
        <v>0</v>
      </c>
      <c r="D109" s="910"/>
      <c r="E109" s="911"/>
      <c r="F109" s="900">
        <f t="shared" ref="F109:F117" si="39">AE109</f>
        <v>0</v>
      </c>
      <c r="G109" s="901"/>
      <c r="H109" s="970"/>
      <c r="I109" s="969">
        <f>F109+' 7-EXPENSE 4th Period'!I109</f>
        <v>0</v>
      </c>
      <c r="J109" s="910"/>
      <c r="K109" s="911"/>
      <c r="L109" s="52" t="str">
        <f t="shared" si="33"/>
        <v/>
      </c>
      <c r="M109" s="75">
        <f t="shared" si="34"/>
        <v>0</v>
      </c>
      <c r="N109" s="43" t="str">
        <f t="shared" si="35"/>
        <v/>
      </c>
      <c r="O109" s="38">
        <f t="shared" si="22"/>
        <v>0</v>
      </c>
      <c r="P109" s="806"/>
      <c r="Q109" s="807"/>
      <c r="R109" s="807"/>
      <c r="S109" s="807"/>
      <c r="T109" s="807"/>
      <c r="U109" s="807"/>
      <c r="V109" s="807"/>
      <c r="W109" s="807"/>
      <c r="X109" s="807"/>
      <c r="Y109" s="807"/>
      <c r="Z109" s="807"/>
      <c r="AA109" s="807"/>
      <c r="AB109" s="807"/>
      <c r="AC109" s="807"/>
      <c r="AD109" s="808"/>
      <c r="AE109" s="750">
        <f t="shared" si="23"/>
        <v>0</v>
      </c>
      <c r="AF109" s="749" t="str">
        <f t="shared" si="24"/>
        <v/>
      </c>
    </row>
    <row r="110" spans="2:32" s="38" customFormat="1" ht="12" customHeight="1" x14ac:dyDescent="0.25">
      <c r="B110" s="53">
        <f>IF(ISBLANK('3-Budget + REVISE'!B101),"",'3-Budget + REVISE'!B101)</f>
        <v>0</v>
      </c>
      <c r="C110" s="969">
        <f>IF('3-Budget + REVISE'!AF101=1,'3-Budget + REVISE'!H101,' 7-EXPENSE 4th Period'!C110)</f>
        <v>0</v>
      </c>
      <c r="D110" s="910"/>
      <c r="E110" s="911"/>
      <c r="F110" s="900">
        <f t="shared" si="39"/>
        <v>0</v>
      </c>
      <c r="G110" s="901"/>
      <c r="H110" s="970"/>
      <c r="I110" s="969">
        <f>F110+' 7-EXPENSE 4th Period'!I110</f>
        <v>0</v>
      </c>
      <c r="J110" s="910"/>
      <c r="K110" s="911"/>
      <c r="L110" s="52" t="str">
        <f t="shared" si="33"/>
        <v/>
      </c>
      <c r="M110" s="75">
        <f t="shared" si="34"/>
        <v>0</v>
      </c>
      <c r="N110" s="43" t="str">
        <f t="shared" si="35"/>
        <v/>
      </c>
      <c r="O110" s="38">
        <f t="shared" si="22"/>
        <v>0</v>
      </c>
      <c r="P110" s="806"/>
      <c r="Q110" s="807"/>
      <c r="R110" s="807"/>
      <c r="S110" s="807"/>
      <c r="T110" s="807"/>
      <c r="U110" s="807"/>
      <c r="V110" s="807"/>
      <c r="W110" s="807"/>
      <c r="X110" s="807"/>
      <c r="Y110" s="807"/>
      <c r="Z110" s="807"/>
      <c r="AA110" s="807"/>
      <c r="AB110" s="807"/>
      <c r="AC110" s="807"/>
      <c r="AD110" s="808"/>
      <c r="AE110" s="750">
        <f t="shared" si="23"/>
        <v>0</v>
      </c>
      <c r="AF110" s="749" t="str">
        <f t="shared" si="24"/>
        <v/>
      </c>
    </row>
    <row r="111" spans="2:32" s="38" customFormat="1" ht="12" customHeight="1" x14ac:dyDescent="0.25">
      <c r="B111" s="53">
        <f>IF(ISBLANK('3-Budget + REVISE'!B102),"",'3-Budget + REVISE'!B102)</f>
        <v>0</v>
      </c>
      <c r="C111" s="969">
        <f>IF('3-Budget + REVISE'!AF102=1,'3-Budget + REVISE'!H102,' 7-EXPENSE 4th Period'!C111)</f>
        <v>0</v>
      </c>
      <c r="D111" s="910"/>
      <c r="E111" s="911"/>
      <c r="F111" s="900">
        <f t="shared" si="39"/>
        <v>0</v>
      </c>
      <c r="G111" s="901"/>
      <c r="H111" s="970"/>
      <c r="I111" s="969">
        <f>F111+' 7-EXPENSE 4th Period'!I111</f>
        <v>0</v>
      </c>
      <c r="J111" s="910"/>
      <c r="K111" s="911"/>
      <c r="L111" s="52" t="str">
        <f t="shared" si="33"/>
        <v/>
      </c>
      <c r="M111" s="75">
        <f t="shared" si="34"/>
        <v>0</v>
      </c>
      <c r="N111" s="43" t="str">
        <f t="shared" si="35"/>
        <v/>
      </c>
      <c r="O111" s="38">
        <f t="shared" si="22"/>
        <v>0</v>
      </c>
      <c r="P111" s="806"/>
      <c r="Q111" s="807"/>
      <c r="R111" s="807"/>
      <c r="S111" s="807"/>
      <c r="T111" s="807"/>
      <c r="U111" s="807"/>
      <c r="V111" s="807"/>
      <c r="W111" s="807"/>
      <c r="X111" s="807"/>
      <c r="Y111" s="807"/>
      <c r="Z111" s="807"/>
      <c r="AA111" s="807"/>
      <c r="AB111" s="807"/>
      <c r="AC111" s="807"/>
      <c r="AD111" s="808"/>
      <c r="AE111" s="750">
        <f t="shared" si="23"/>
        <v>0</v>
      </c>
      <c r="AF111" s="749" t="str">
        <f t="shared" si="24"/>
        <v/>
      </c>
    </row>
    <row r="112" spans="2:32" s="38" customFormat="1" ht="12" customHeight="1" x14ac:dyDescent="0.25">
      <c r="B112" s="53">
        <f>IF(ISBLANK('3-Budget + REVISE'!B103),"",'3-Budget + REVISE'!B103)</f>
        <v>0</v>
      </c>
      <c r="C112" s="969">
        <f>IF('3-Budget + REVISE'!AF103=1,'3-Budget + REVISE'!H103,' 7-EXPENSE 4th Period'!C112)</f>
        <v>0</v>
      </c>
      <c r="D112" s="910"/>
      <c r="E112" s="911"/>
      <c r="F112" s="900">
        <f t="shared" si="39"/>
        <v>0</v>
      </c>
      <c r="G112" s="901"/>
      <c r="H112" s="970"/>
      <c r="I112" s="969">
        <f>F112+' 7-EXPENSE 4th Period'!I112</f>
        <v>0</v>
      </c>
      <c r="J112" s="910"/>
      <c r="K112" s="911"/>
      <c r="L112" s="52" t="str">
        <f t="shared" si="33"/>
        <v/>
      </c>
      <c r="M112" s="75">
        <f t="shared" si="34"/>
        <v>0</v>
      </c>
      <c r="N112" s="43" t="str">
        <f t="shared" si="35"/>
        <v/>
      </c>
      <c r="O112" s="38">
        <f t="shared" si="22"/>
        <v>0</v>
      </c>
      <c r="P112" s="806"/>
      <c r="Q112" s="807"/>
      <c r="R112" s="807"/>
      <c r="S112" s="807"/>
      <c r="T112" s="807"/>
      <c r="U112" s="807"/>
      <c r="V112" s="807"/>
      <c r="W112" s="807"/>
      <c r="X112" s="807"/>
      <c r="Y112" s="807"/>
      <c r="Z112" s="807"/>
      <c r="AA112" s="807"/>
      <c r="AB112" s="807"/>
      <c r="AC112" s="807"/>
      <c r="AD112" s="808"/>
      <c r="AE112" s="750">
        <f t="shared" si="23"/>
        <v>0</v>
      </c>
      <c r="AF112" s="749" t="str">
        <f t="shared" si="24"/>
        <v/>
      </c>
    </row>
    <row r="113" spans="2:32" s="38" customFormat="1" ht="12" customHeight="1" x14ac:dyDescent="0.25">
      <c r="B113" s="53">
        <f>IF(ISBLANK('3-Budget + REVISE'!B104),"",'3-Budget + REVISE'!B104)</f>
        <v>0</v>
      </c>
      <c r="C113" s="969">
        <f>IF('3-Budget + REVISE'!AF104=1,'3-Budget + REVISE'!H104,' 7-EXPENSE 4th Period'!C113)</f>
        <v>0</v>
      </c>
      <c r="D113" s="910"/>
      <c r="E113" s="911"/>
      <c r="F113" s="900">
        <f t="shared" si="39"/>
        <v>0</v>
      </c>
      <c r="G113" s="901"/>
      <c r="H113" s="970"/>
      <c r="I113" s="969">
        <f>F113+' 7-EXPENSE 4th Period'!I113</f>
        <v>0</v>
      </c>
      <c r="J113" s="910"/>
      <c r="K113" s="911"/>
      <c r="L113" s="52" t="str">
        <f t="shared" si="33"/>
        <v/>
      </c>
      <c r="M113" s="75">
        <f t="shared" si="34"/>
        <v>0</v>
      </c>
      <c r="N113" s="43" t="str">
        <f t="shared" si="35"/>
        <v/>
      </c>
      <c r="O113" s="38">
        <f t="shared" si="22"/>
        <v>0</v>
      </c>
      <c r="P113" s="806"/>
      <c r="Q113" s="807"/>
      <c r="R113" s="807"/>
      <c r="S113" s="807"/>
      <c r="T113" s="807"/>
      <c r="U113" s="807"/>
      <c r="V113" s="807"/>
      <c r="W113" s="807"/>
      <c r="X113" s="807"/>
      <c r="Y113" s="807"/>
      <c r="Z113" s="807"/>
      <c r="AA113" s="807"/>
      <c r="AB113" s="807"/>
      <c r="AC113" s="807"/>
      <c r="AD113" s="808"/>
      <c r="AE113" s="750">
        <f t="shared" si="23"/>
        <v>0</v>
      </c>
      <c r="AF113" s="749" t="str">
        <f t="shared" si="24"/>
        <v/>
      </c>
    </row>
    <row r="114" spans="2:32" s="38" customFormat="1" ht="12" customHeight="1" x14ac:dyDescent="0.25">
      <c r="B114" s="53">
        <f>IF(ISBLANK('3-Budget + REVISE'!B105),"",'3-Budget + REVISE'!B105)</f>
        <v>0</v>
      </c>
      <c r="C114" s="969">
        <f>IF('3-Budget + REVISE'!AF105=1,'3-Budget + REVISE'!H105,' 7-EXPENSE 4th Period'!C114)</f>
        <v>0</v>
      </c>
      <c r="D114" s="910"/>
      <c r="E114" s="911"/>
      <c r="F114" s="900">
        <f t="shared" si="39"/>
        <v>0</v>
      </c>
      <c r="G114" s="901"/>
      <c r="H114" s="970"/>
      <c r="I114" s="969">
        <f>F114+' 7-EXPENSE 4th Period'!I114</f>
        <v>0</v>
      </c>
      <c r="J114" s="910"/>
      <c r="K114" s="911"/>
      <c r="L114" s="52" t="str">
        <f t="shared" si="33"/>
        <v/>
      </c>
      <c r="M114" s="75">
        <f t="shared" si="34"/>
        <v>0</v>
      </c>
      <c r="N114" s="43" t="str">
        <f t="shared" si="35"/>
        <v/>
      </c>
      <c r="O114" s="38">
        <f t="shared" si="22"/>
        <v>0</v>
      </c>
      <c r="P114" s="806"/>
      <c r="Q114" s="807"/>
      <c r="R114" s="807"/>
      <c r="S114" s="807"/>
      <c r="T114" s="807"/>
      <c r="U114" s="807"/>
      <c r="V114" s="807"/>
      <c r="W114" s="807"/>
      <c r="X114" s="807"/>
      <c r="Y114" s="807"/>
      <c r="Z114" s="807"/>
      <c r="AA114" s="807"/>
      <c r="AB114" s="807"/>
      <c r="AC114" s="807"/>
      <c r="AD114" s="808"/>
      <c r="AE114" s="750">
        <f t="shared" si="23"/>
        <v>0</v>
      </c>
      <c r="AF114" s="749" t="str">
        <f t="shared" si="24"/>
        <v/>
      </c>
    </row>
    <row r="115" spans="2:32" s="38" customFormat="1" ht="12" customHeight="1" x14ac:dyDescent="0.25">
      <c r="B115" s="53">
        <f>IF(ISBLANK('3-Budget + REVISE'!B106),"",'3-Budget + REVISE'!B106)</f>
        <v>0</v>
      </c>
      <c r="C115" s="969">
        <f>IF('3-Budget + REVISE'!AF106=1,'3-Budget + REVISE'!H106,' 7-EXPENSE 4th Period'!C115)</f>
        <v>0</v>
      </c>
      <c r="D115" s="910"/>
      <c r="E115" s="911"/>
      <c r="F115" s="900">
        <f t="shared" si="39"/>
        <v>0</v>
      </c>
      <c r="G115" s="901"/>
      <c r="H115" s="970"/>
      <c r="I115" s="969">
        <f>F115+' 7-EXPENSE 4th Period'!I115</f>
        <v>0</v>
      </c>
      <c r="J115" s="910"/>
      <c r="K115" s="911"/>
      <c r="L115" s="52" t="str">
        <f t="shared" si="33"/>
        <v/>
      </c>
      <c r="M115" s="75">
        <f t="shared" si="34"/>
        <v>0</v>
      </c>
      <c r="N115" s="43" t="str">
        <f t="shared" si="35"/>
        <v/>
      </c>
      <c r="O115" s="38">
        <f t="shared" si="22"/>
        <v>0</v>
      </c>
      <c r="P115" s="806"/>
      <c r="Q115" s="807"/>
      <c r="R115" s="807"/>
      <c r="S115" s="807"/>
      <c r="T115" s="807"/>
      <c r="U115" s="807"/>
      <c r="V115" s="807"/>
      <c r="W115" s="807"/>
      <c r="X115" s="807"/>
      <c r="Y115" s="807"/>
      <c r="Z115" s="807"/>
      <c r="AA115" s="807"/>
      <c r="AB115" s="807"/>
      <c r="AC115" s="807"/>
      <c r="AD115" s="808"/>
      <c r="AE115" s="750">
        <f t="shared" si="23"/>
        <v>0</v>
      </c>
      <c r="AF115" s="749" t="str">
        <f t="shared" si="24"/>
        <v/>
      </c>
    </row>
    <row r="116" spans="2:32" s="38" customFormat="1" ht="12" customHeight="1" x14ac:dyDescent="0.25">
      <c r="B116" s="53">
        <f>IF(ISBLANK('3-Budget + REVISE'!B107),"",'3-Budget + REVISE'!B107)</f>
        <v>0</v>
      </c>
      <c r="C116" s="969">
        <f>IF('3-Budget + REVISE'!AF107=1,'3-Budget + REVISE'!H107,' 7-EXPENSE 4th Period'!C116)</f>
        <v>0</v>
      </c>
      <c r="D116" s="910"/>
      <c r="E116" s="911"/>
      <c r="F116" s="900">
        <f t="shared" si="39"/>
        <v>0</v>
      </c>
      <c r="G116" s="901"/>
      <c r="H116" s="970"/>
      <c r="I116" s="969">
        <f>F116+' 7-EXPENSE 4th Period'!I116</f>
        <v>0</v>
      </c>
      <c r="J116" s="910"/>
      <c r="K116" s="911"/>
      <c r="L116" s="52" t="str">
        <f t="shared" si="33"/>
        <v/>
      </c>
      <c r="M116" s="75">
        <f t="shared" si="34"/>
        <v>0</v>
      </c>
      <c r="N116" s="43" t="str">
        <f t="shared" si="35"/>
        <v/>
      </c>
      <c r="O116" s="38">
        <f t="shared" si="22"/>
        <v>0</v>
      </c>
      <c r="P116" s="806"/>
      <c r="Q116" s="807"/>
      <c r="R116" s="807"/>
      <c r="S116" s="807"/>
      <c r="T116" s="807"/>
      <c r="U116" s="807"/>
      <c r="V116" s="807"/>
      <c r="W116" s="807"/>
      <c r="X116" s="807"/>
      <c r="Y116" s="807"/>
      <c r="Z116" s="807"/>
      <c r="AA116" s="807"/>
      <c r="AB116" s="807"/>
      <c r="AC116" s="807"/>
      <c r="AD116" s="808"/>
      <c r="AE116" s="750">
        <f t="shared" si="23"/>
        <v>0</v>
      </c>
      <c r="AF116" s="749" t="str">
        <f t="shared" si="24"/>
        <v/>
      </c>
    </row>
    <row r="117" spans="2:32" s="38" customFormat="1" ht="12" customHeight="1" x14ac:dyDescent="0.25">
      <c r="B117" s="83">
        <f>IF(ISBLANK('3-Budget + REVISE'!B108),"",'3-Budget + REVISE'!B108)</f>
        <v>0</v>
      </c>
      <c r="C117" s="969">
        <f>IF('3-Budget + REVISE'!AF108=1,'3-Budget + REVISE'!H108,' 7-EXPENSE 4th Period'!C117)</f>
        <v>0</v>
      </c>
      <c r="D117" s="910"/>
      <c r="E117" s="911"/>
      <c r="F117" s="900">
        <f t="shared" si="39"/>
        <v>0</v>
      </c>
      <c r="G117" s="901"/>
      <c r="H117" s="970"/>
      <c r="I117" s="969">
        <f>F117+' 7-EXPENSE 4th Period'!I117</f>
        <v>0</v>
      </c>
      <c r="J117" s="910"/>
      <c r="K117" s="911"/>
      <c r="L117" s="84" t="str">
        <f t="shared" si="33"/>
        <v/>
      </c>
      <c r="M117" s="76">
        <f t="shared" si="34"/>
        <v>0</v>
      </c>
      <c r="N117" s="43" t="str">
        <f t="shared" si="35"/>
        <v/>
      </c>
      <c r="O117" s="38">
        <f t="shared" si="22"/>
        <v>0</v>
      </c>
      <c r="P117" s="806"/>
      <c r="Q117" s="807"/>
      <c r="R117" s="807"/>
      <c r="S117" s="807"/>
      <c r="T117" s="807"/>
      <c r="U117" s="807"/>
      <c r="V117" s="807"/>
      <c r="W117" s="807"/>
      <c r="X117" s="807"/>
      <c r="Y117" s="807"/>
      <c r="Z117" s="807"/>
      <c r="AA117" s="807"/>
      <c r="AB117" s="807"/>
      <c r="AC117" s="807"/>
      <c r="AD117" s="808"/>
      <c r="AE117" s="750">
        <f t="shared" si="23"/>
        <v>0</v>
      </c>
      <c r="AF117" s="749" t="str">
        <f t="shared" si="24"/>
        <v/>
      </c>
    </row>
    <row r="118" spans="2:32" s="38" customFormat="1" ht="12.9" customHeight="1" x14ac:dyDescent="0.25">
      <c r="B118" s="200" t="str">
        <f>IF(ISBLANK('3-Budget + REVISE'!B109),"",'3-Budget + REVISE'!B109)</f>
        <v>800 - (identify category)</v>
      </c>
      <c r="C118" s="1016">
        <f>SUM(C119:C128)</f>
        <v>0</v>
      </c>
      <c r="D118" s="1016"/>
      <c r="E118" s="1016"/>
      <c r="F118" s="1016">
        <f t="shared" ref="F118" si="40">SUM(F119:F128)</f>
        <v>0</v>
      </c>
      <c r="G118" s="1016"/>
      <c r="H118" s="1016"/>
      <c r="I118" s="1016">
        <f t="shared" ref="I118" si="41">SUM(I119:I128)</f>
        <v>0</v>
      </c>
      <c r="J118" s="1016"/>
      <c r="K118" s="1016"/>
      <c r="L118" s="208" t="str">
        <f t="shared" si="33"/>
        <v/>
      </c>
      <c r="M118" s="211">
        <f t="shared" si="34"/>
        <v>0</v>
      </c>
      <c r="N118" s="42" t="str">
        <f t="shared" si="35"/>
        <v/>
      </c>
      <c r="O118" s="38">
        <f t="shared" si="22"/>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3"/>
        <v>0</v>
      </c>
      <c r="AF118" s="749" t="str">
        <f t="shared" si="24"/>
        <v/>
      </c>
    </row>
    <row r="119" spans="2:32" s="38" customFormat="1" ht="12" customHeight="1" x14ac:dyDescent="0.25">
      <c r="B119" s="51">
        <f>IF(ISBLANK('3-Budget + REVISE'!B110),"",'3-Budget + REVISE'!B110)</f>
        <v>0</v>
      </c>
      <c r="C119" s="969">
        <f>IF('3-Budget + REVISE'!AF110=1,'3-Budget + REVISE'!H110,' 7-EXPENSE 4th Period'!C119)</f>
        <v>0</v>
      </c>
      <c r="D119" s="910"/>
      <c r="E119" s="911"/>
      <c r="F119" s="900">
        <f>AE119</f>
        <v>0</v>
      </c>
      <c r="G119" s="901"/>
      <c r="H119" s="970"/>
      <c r="I119" s="969">
        <f>F119+' 7-EXPENSE 4th Period'!I119</f>
        <v>0</v>
      </c>
      <c r="J119" s="910"/>
      <c r="K119" s="911"/>
      <c r="L119" s="46" t="str">
        <f t="shared" si="33"/>
        <v/>
      </c>
      <c r="M119" s="74">
        <f t="shared" si="34"/>
        <v>0</v>
      </c>
      <c r="N119" s="43" t="str">
        <f t="shared" si="35"/>
        <v/>
      </c>
      <c r="O119" s="38">
        <f t="shared" si="22"/>
        <v>0</v>
      </c>
      <c r="P119" s="806"/>
      <c r="Q119" s="807"/>
      <c r="R119" s="807"/>
      <c r="S119" s="807"/>
      <c r="T119" s="807"/>
      <c r="U119" s="807"/>
      <c r="V119" s="807"/>
      <c r="W119" s="807"/>
      <c r="X119" s="807"/>
      <c r="Y119" s="807"/>
      <c r="Z119" s="807"/>
      <c r="AA119" s="807"/>
      <c r="AB119" s="807"/>
      <c r="AC119" s="807"/>
      <c r="AD119" s="808"/>
      <c r="AE119" s="750">
        <f t="shared" si="23"/>
        <v>0</v>
      </c>
      <c r="AF119" s="749" t="str">
        <f t="shared" si="24"/>
        <v/>
      </c>
    </row>
    <row r="120" spans="2:32" s="38" customFormat="1" ht="12" customHeight="1" x14ac:dyDescent="0.25">
      <c r="B120" s="53">
        <f>IF(ISBLANK('3-Budget + REVISE'!B111),"",'3-Budget + REVISE'!B111)</f>
        <v>0</v>
      </c>
      <c r="C120" s="969">
        <f>IF('3-Budget + REVISE'!AF111=1,'3-Budget + REVISE'!H111,' 7-EXPENSE 4th Period'!C120)</f>
        <v>0</v>
      </c>
      <c r="D120" s="910"/>
      <c r="E120" s="911"/>
      <c r="F120" s="900">
        <f t="shared" ref="F120:F128" si="43">AE120</f>
        <v>0</v>
      </c>
      <c r="G120" s="901"/>
      <c r="H120" s="970"/>
      <c r="I120" s="969">
        <f>F120+' 7-EXPENSE 4th Period'!I120</f>
        <v>0</v>
      </c>
      <c r="J120" s="910"/>
      <c r="K120" s="911"/>
      <c r="L120" s="52" t="str">
        <f t="shared" si="33"/>
        <v/>
      </c>
      <c r="M120" s="75">
        <f t="shared" si="34"/>
        <v>0</v>
      </c>
      <c r="N120" s="43" t="str">
        <f t="shared" si="35"/>
        <v/>
      </c>
      <c r="O120" s="38">
        <f t="shared" si="22"/>
        <v>0</v>
      </c>
      <c r="P120" s="806"/>
      <c r="Q120" s="807"/>
      <c r="R120" s="807"/>
      <c r="S120" s="807"/>
      <c r="T120" s="807"/>
      <c r="U120" s="807"/>
      <c r="V120" s="807"/>
      <c r="W120" s="807"/>
      <c r="X120" s="807"/>
      <c r="Y120" s="807"/>
      <c r="Z120" s="807"/>
      <c r="AA120" s="807"/>
      <c r="AB120" s="807"/>
      <c r="AC120" s="807"/>
      <c r="AD120" s="808"/>
      <c r="AE120" s="750">
        <f t="shared" si="23"/>
        <v>0</v>
      </c>
      <c r="AF120" s="749" t="str">
        <f t="shared" si="24"/>
        <v/>
      </c>
    </row>
    <row r="121" spans="2:32" s="38" customFormat="1" ht="12" customHeight="1" x14ac:dyDescent="0.25">
      <c r="B121" s="53">
        <f>IF(ISBLANK('3-Budget + REVISE'!B112),"",'3-Budget + REVISE'!B112)</f>
        <v>0</v>
      </c>
      <c r="C121" s="969">
        <f>IF('3-Budget + REVISE'!AF112=1,'3-Budget + REVISE'!H112,' 7-EXPENSE 4th Period'!C121)</f>
        <v>0</v>
      </c>
      <c r="D121" s="910"/>
      <c r="E121" s="911"/>
      <c r="F121" s="900">
        <f t="shared" si="43"/>
        <v>0</v>
      </c>
      <c r="G121" s="901"/>
      <c r="H121" s="970"/>
      <c r="I121" s="969">
        <f>F121+' 7-EXPENSE 4th Period'!I121</f>
        <v>0</v>
      </c>
      <c r="J121" s="910"/>
      <c r="K121" s="911"/>
      <c r="L121" s="52" t="str">
        <f t="shared" si="33"/>
        <v/>
      </c>
      <c r="M121" s="75">
        <f t="shared" si="34"/>
        <v>0</v>
      </c>
      <c r="N121" s="43" t="str">
        <f t="shared" si="35"/>
        <v/>
      </c>
      <c r="O121" s="38">
        <f t="shared" si="22"/>
        <v>0</v>
      </c>
      <c r="P121" s="806"/>
      <c r="Q121" s="807"/>
      <c r="R121" s="807"/>
      <c r="S121" s="807"/>
      <c r="T121" s="807"/>
      <c r="U121" s="807"/>
      <c r="V121" s="807"/>
      <c r="W121" s="807"/>
      <c r="X121" s="807"/>
      <c r="Y121" s="807"/>
      <c r="Z121" s="807"/>
      <c r="AA121" s="807"/>
      <c r="AB121" s="807"/>
      <c r="AC121" s="807"/>
      <c r="AD121" s="808"/>
      <c r="AE121" s="750">
        <f t="shared" si="23"/>
        <v>0</v>
      </c>
      <c r="AF121" s="749" t="str">
        <f t="shared" si="24"/>
        <v/>
      </c>
    </row>
    <row r="122" spans="2:32" s="38" customFormat="1" ht="12" customHeight="1" x14ac:dyDescent="0.25">
      <c r="B122" s="53">
        <f>IF(ISBLANK('3-Budget + REVISE'!B113),"",'3-Budget + REVISE'!B113)</f>
        <v>0</v>
      </c>
      <c r="C122" s="969">
        <f>IF('3-Budget + REVISE'!AF113=1,'3-Budget + REVISE'!H113,' 7-EXPENSE 4th Period'!C122)</f>
        <v>0</v>
      </c>
      <c r="D122" s="910"/>
      <c r="E122" s="911"/>
      <c r="F122" s="900">
        <f t="shared" si="43"/>
        <v>0</v>
      </c>
      <c r="G122" s="901"/>
      <c r="H122" s="970"/>
      <c r="I122" s="969">
        <f>F122+' 7-EXPENSE 4th Period'!I122</f>
        <v>0</v>
      </c>
      <c r="J122" s="910"/>
      <c r="K122" s="911"/>
      <c r="L122" s="52" t="str">
        <f t="shared" si="33"/>
        <v/>
      </c>
      <c r="M122" s="75">
        <f t="shared" si="34"/>
        <v>0</v>
      </c>
      <c r="N122" s="43" t="str">
        <f t="shared" si="35"/>
        <v/>
      </c>
      <c r="O122" s="38">
        <f t="shared" si="22"/>
        <v>0</v>
      </c>
      <c r="P122" s="806"/>
      <c r="Q122" s="807"/>
      <c r="R122" s="807"/>
      <c r="S122" s="807"/>
      <c r="T122" s="807"/>
      <c r="U122" s="807"/>
      <c r="V122" s="807"/>
      <c r="W122" s="807"/>
      <c r="X122" s="807"/>
      <c r="Y122" s="807"/>
      <c r="Z122" s="807"/>
      <c r="AA122" s="807"/>
      <c r="AB122" s="807"/>
      <c r="AC122" s="807"/>
      <c r="AD122" s="808"/>
      <c r="AE122" s="750">
        <f t="shared" si="23"/>
        <v>0</v>
      </c>
      <c r="AF122" s="749" t="str">
        <f t="shared" si="24"/>
        <v/>
      </c>
    </row>
    <row r="123" spans="2:32" s="38" customFormat="1" ht="12" customHeight="1" x14ac:dyDescent="0.25">
      <c r="B123" s="53">
        <f>IF(ISBLANK('3-Budget + REVISE'!B114),"",'3-Budget + REVISE'!B114)</f>
        <v>0</v>
      </c>
      <c r="C123" s="969">
        <f>IF('3-Budget + REVISE'!AF114=1,'3-Budget + REVISE'!H114,' 7-EXPENSE 4th Period'!C123)</f>
        <v>0</v>
      </c>
      <c r="D123" s="910"/>
      <c r="E123" s="911"/>
      <c r="F123" s="900">
        <f t="shared" si="43"/>
        <v>0</v>
      </c>
      <c r="G123" s="901"/>
      <c r="H123" s="970"/>
      <c r="I123" s="969">
        <f>F123+' 7-EXPENSE 4th Period'!I123</f>
        <v>0</v>
      </c>
      <c r="J123" s="910"/>
      <c r="K123" s="911"/>
      <c r="L123" s="52" t="str">
        <f t="shared" si="33"/>
        <v/>
      </c>
      <c r="M123" s="75">
        <f t="shared" si="34"/>
        <v>0</v>
      </c>
      <c r="N123" s="43" t="str">
        <f t="shared" si="35"/>
        <v/>
      </c>
      <c r="O123" s="38">
        <f t="shared" si="22"/>
        <v>0</v>
      </c>
      <c r="P123" s="806"/>
      <c r="Q123" s="807"/>
      <c r="R123" s="807"/>
      <c r="S123" s="807"/>
      <c r="T123" s="807"/>
      <c r="U123" s="807"/>
      <c r="V123" s="807"/>
      <c r="W123" s="807"/>
      <c r="X123" s="807"/>
      <c r="Y123" s="807"/>
      <c r="Z123" s="807"/>
      <c r="AA123" s="807"/>
      <c r="AB123" s="807"/>
      <c r="AC123" s="807"/>
      <c r="AD123" s="808"/>
      <c r="AE123" s="750">
        <f t="shared" si="23"/>
        <v>0</v>
      </c>
      <c r="AF123" s="749" t="str">
        <f t="shared" si="24"/>
        <v/>
      </c>
    </row>
    <row r="124" spans="2:32" s="38" customFormat="1" ht="12" customHeight="1" x14ac:dyDescent="0.25">
      <c r="B124" s="53">
        <f>IF(ISBLANK('3-Budget + REVISE'!B115),"",'3-Budget + REVISE'!B115)</f>
        <v>0</v>
      </c>
      <c r="C124" s="969">
        <f>IF('3-Budget + REVISE'!AF115=1,'3-Budget + REVISE'!H115,' 7-EXPENSE 4th Period'!C124)</f>
        <v>0</v>
      </c>
      <c r="D124" s="910"/>
      <c r="E124" s="911"/>
      <c r="F124" s="900">
        <f t="shared" si="43"/>
        <v>0</v>
      </c>
      <c r="G124" s="901"/>
      <c r="H124" s="970"/>
      <c r="I124" s="969">
        <f>F124+' 7-EXPENSE 4th Period'!I124</f>
        <v>0</v>
      </c>
      <c r="J124" s="910"/>
      <c r="K124" s="911"/>
      <c r="L124" s="52" t="str">
        <f t="shared" si="33"/>
        <v/>
      </c>
      <c r="M124" s="75">
        <f t="shared" si="34"/>
        <v>0</v>
      </c>
      <c r="N124" s="43" t="str">
        <f t="shared" si="35"/>
        <v/>
      </c>
      <c r="O124" s="38">
        <f t="shared" si="22"/>
        <v>0</v>
      </c>
      <c r="P124" s="806"/>
      <c r="Q124" s="807"/>
      <c r="R124" s="807"/>
      <c r="S124" s="807"/>
      <c r="T124" s="807"/>
      <c r="U124" s="807"/>
      <c r="V124" s="807"/>
      <c r="W124" s="807"/>
      <c r="X124" s="807"/>
      <c r="Y124" s="807"/>
      <c r="Z124" s="807"/>
      <c r="AA124" s="807"/>
      <c r="AB124" s="807"/>
      <c r="AC124" s="807"/>
      <c r="AD124" s="808"/>
      <c r="AE124" s="750">
        <f t="shared" si="23"/>
        <v>0</v>
      </c>
      <c r="AF124" s="749" t="str">
        <f t="shared" si="24"/>
        <v/>
      </c>
    </row>
    <row r="125" spans="2:32" s="38" customFormat="1" ht="12" customHeight="1" x14ac:dyDescent="0.25">
      <c r="B125" s="53">
        <f>IF(ISBLANK('3-Budget + REVISE'!B116),"",'3-Budget + REVISE'!B116)</f>
        <v>0</v>
      </c>
      <c r="C125" s="969">
        <f>IF('3-Budget + REVISE'!AF116=1,'3-Budget + REVISE'!H116,' 7-EXPENSE 4th Period'!C125)</f>
        <v>0</v>
      </c>
      <c r="D125" s="910"/>
      <c r="E125" s="911"/>
      <c r="F125" s="900">
        <f t="shared" si="43"/>
        <v>0</v>
      </c>
      <c r="G125" s="901"/>
      <c r="H125" s="970"/>
      <c r="I125" s="969">
        <f>F125+' 7-EXPENSE 4th Period'!I125</f>
        <v>0</v>
      </c>
      <c r="J125" s="910"/>
      <c r="K125" s="911"/>
      <c r="L125" s="52" t="str">
        <f t="shared" si="33"/>
        <v/>
      </c>
      <c r="M125" s="75">
        <f t="shared" si="34"/>
        <v>0</v>
      </c>
      <c r="N125" s="43" t="str">
        <f t="shared" si="35"/>
        <v/>
      </c>
      <c r="O125" s="38">
        <f t="shared" si="22"/>
        <v>0</v>
      </c>
      <c r="P125" s="806"/>
      <c r="Q125" s="807"/>
      <c r="R125" s="807"/>
      <c r="S125" s="807"/>
      <c r="T125" s="807"/>
      <c r="U125" s="807"/>
      <c r="V125" s="807"/>
      <c r="W125" s="807"/>
      <c r="X125" s="807"/>
      <c r="Y125" s="807"/>
      <c r="Z125" s="807"/>
      <c r="AA125" s="807"/>
      <c r="AB125" s="807"/>
      <c r="AC125" s="807"/>
      <c r="AD125" s="808"/>
      <c r="AE125" s="750">
        <f t="shared" si="23"/>
        <v>0</v>
      </c>
      <c r="AF125" s="749" t="str">
        <f t="shared" si="24"/>
        <v/>
      </c>
    </row>
    <row r="126" spans="2:32" s="38" customFormat="1" ht="12" customHeight="1" x14ac:dyDescent="0.25">
      <c r="B126" s="53">
        <f>IF(ISBLANK('3-Budget + REVISE'!B117),"",'3-Budget + REVISE'!B117)</f>
        <v>0</v>
      </c>
      <c r="C126" s="969">
        <f>IF('3-Budget + REVISE'!AF117=1,'3-Budget + REVISE'!H117,' 7-EXPENSE 4th Period'!C126)</f>
        <v>0</v>
      </c>
      <c r="D126" s="910"/>
      <c r="E126" s="911"/>
      <c r="F126" s="900">
        <f t="shared" si="43"/>
        <v>0</v>
      </c>
      <c r="G126" s="901"/>
      <c r="H126" s="970"/>
      <c r="I126" s="969">
        <f>F126+' 7-EXPENSE 4th Period'!I126</f>
        <v>0</v>
      </c>
      <c r="J126" s="910"/>
      <c r="K126" s="911"/>
      <c r="L126" s="52" t="str">
        <f t="shared" si="33"/>
        <v/>
      </c>
      <c r="M126" s="75">
        <f t="shared" si="34"/>
        <v>0</v>
      </c>
      <c r="N126" s="43" t="str">
        <f t="shared" si="35"/>
        <v/>
      </c>
      <c r="O126" s="38">
        <f t="shared" si="22"/>
        <v>0</v>
      </c>
      <c r="P126" s="806"/>
      <c r="Q126" s="807"/>
      <c r="R126" s="807"/>
      <c r="S126" s="807"/>
      <c r="T126" s="807"/>
      <c r="U126" s="807"/>
      <c r="V126" s="807"/>
      <c r="W126" s="807"/>
      <c r="X126" s="807"/>
      <c r="Y126" s="807"/>
      <c r="Z126" s="807"/>
      <c r="AA126" s="807"/>
      <c r="AB126" s="807"/>
      <c r="AC126" s="807"/>
      <c r="AD126" s="808"/>
      <c r="AE126" s="750">
        <f t="shared" si="23"/>
        <v>0</v>
      </c>
      <c r="AF126" s="749" t="str">
        <f t="shared" si="24"/>
        <v/>
      </c>
    </row>
    <row r="127" spans="2:32" s="38" customFormat="1" ht="12" customHeight="1" x14ac:dyDescent="0.25">
      <c r="B127" s="53">
        <f>IF(ISBLANK('3-Budget + REVISE'!B118),"",'3-Budget + REVISE'!B118)</f>
        <v>0</v>
      </c>
      <c r="C127" s="969">
        <f>IF('3-Budget + REVISE'!AF118=1,'3-Budget + REVISE'!H118,' 7-EXPENSE 4th Period'!C127)</f>
        <v>0</v>
      </c>
      <c r="D127" s="910"/>
      <c r="E127" s="911"/>
      <c r="F127" s="900">
        <f t="shared" si="43"/>
        <v>0</v>
      </c>
      <c r="G127" s="901"/>
      <c r="H127" s="970"/>
      <c r="I127" s="969">
        <f>F127+' 7-EXPENSE 4th Period'!I127</f>
        <v>0</v>
      </c>
      <c r="J127" s="910"/>
      <c r="K127" s="911"/>
      <c r="L127" s="52" t="str">
        <f t="shared" si="33"/>
        <v/>
      </c>
      <c r="M127" s="75">
        <f t="shared" si="34"/>
        <v>0</v>
      </c>
      <c r="N127" s="43" t="str">
        <f t="shared" si="35"/>
        <v/>
      </c>
      <c r="O127" s="38">
        <f t="shared" si="22"/>
        <v>0</v>
      </c>
      <c r="P127" s="806"/>
      <c r="Q127" s="807"/>
      <c r="R127" s="807"/>
      <c r="S127" s="807"/>
      <c r="T127" s="807"/>
      <c r="U127" s="807"/>
      <c r="V127" s="807"/>
      <c r="W127" s="807"/>
      <c r="X127" s="807"/>
      <c r="Y127" s="807"/>
      <c r="Z127" s="807"/>
      <c r="AA127" s="807"/>
      <c r="AB127" s="807"/>
      <c r="AC127" s="807"/>
      <c r="AD127" s="808"/>
      <c r="AE127" s="750">
        <f t="shared" si="23"/>
        <v>0</v>
      </c>
      <c r="AF127" s="749" t="str">
        <f t="shared" si="24"/>
        <v/>
      </c>
    </row>
    <row r="128" spans="2:32" s="38" customFormat="1" ht="12" customHeight="1" x14ac:dyDescent="0.25">
      <c r="B128" s="48">
        <f>IF(ISBLANK('3-Budget + REVISE'!B119),"",'3-Budget + REVISE'!B119)</f>
        <v>0</v>
      </c>
      <c r="C128" s="969">
        <f>IF('3-Budget + REVISE'!AF119=1,'3-Budget + REVISE'!H119,' 7-EXPENSE 4th Period'!C128)</f>
        <v>0</v>
      </c>
      <c r="D128" s="910"/>
      <c r="E128" s="911"/>
      <c r="F128" s="900">
        <f t="shared" si="43"/>
        <v>0</v>
      </c>
      <c r="G128" s="901"/>
      <c r="H128" s="970"/>
      <c r="I128" s="969">
        <f>F128+' 7-EXPENSE 4th Period'!I128</f>
        <v>0</v>
      </c>
      <c r="J128" s="910"/>
      <c r="K128" s="911"/>
      <c r="L128" s="54" t="str">
        <f t="shared" si="33"/>
        <v/>
      </c>
      <c r="M128" s="76">
        <f t="shared" si="34"/>
        <v>0</v>
      </c>
      <c r="N128" s="43" t="str">
        <f t="shared" si="35"/>
        <v/>
      </c>
      <c r="O128" s="38">
        <f t="shared" si="22"/>
        <v>0</v>
      </c>
      <c r="P128" s="806"/>
      <c r="Q128" s="807"/>
      <c r="R128" s="807"/>
      <c r="S128" s="807"/>
      <c r="T128" s="807"/>
      <c r="U128" s="807"/>
      <c r="V128" s="807"/>
      <c r="W128" s="807"/>
      <c r="X128" s="807"/>
      <c r="Y128" s="807"/>
      <c r="Z128" s="807"/>
      <c r="AA128" s="807"/>
      <c r="AB128" s="807"/>
      <c r="AC128" s="807"/>
      <c r="AD128" s="808"/>
      <c r="AE128" s="750">
        <f t="shared" si="23"/>
        <v>0</v>
      </c>
      <c r="AF128" s="749" t="str">
        <f t="shared" si="24"/>
        <v/>
      </c>
    </row>
    <row r="129" spans="2:32" s="38" customFormat="1" ht="12.9" customHeight="1" x14ac:dyDescent="0.25">
      <c r="B129" s="200" t="str">
        <f>IF(ISBLANK('3-Budget + REVISE'!B120),"",'3-Budget + REVISE'!B120)</f>
        <v>900 - Indirect Costs</v>
      </c>
      <c r="C129" s="1016">
        <f>SUM(C130)</f>
        <v>0</v>
      </c>
      <c r="D129" s="1016"/>
      <c r="E129" s="1016"/>
      <c r="F129" s="1016">
        <f t="shared" ref="F129" si="44">SUM(F130)</f>
        <v>0</v>
      </c>
      <c r="G129" s="1016"/>
      <c r="H129" s="1016"/>
      <c r="I129" s="1016">
        <f t="shared" ref="I129" si="45">SUM(I130)</f>
        <v>0</v>
      </c>
      <c r="J129" s="1016"/>
      <c r="K129" s="1016"/>
      <c r="L129" s="208" t="str">
        <f>IF(C129&gt;0,I129/C129,"")</f>
        <v/>
      </c>
      <c r="M129" s="211">
        <f t="shared" si="34"/>
        <v>0</v>
      </c>
      <c r="N129" s="42" t="str">
        <f t="shared" si="35"/>
        <v/>
      </c>
      <c r="O129" s="38">
        <f t="shared" si="22"/>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3"/>
        <v>0</v>
      </c>
      <c r="AF129" s="749" t="str">
        <f t="shared" si="24"/>
        <v/>
      </c>
    </row>
    <row r="130" spans="2:32" s="38" customFormat="1" ht="12" customHeight="1" x14ac:dyDescent="0.25">
      <c r="B130" s="213" t="str">
        <f>IF(ISBLANK('3-Budget + REVISE'!B121),"",'3-Budget + REVISE'!B121)</f>
        <v>use "Indirect Cost Calculator"</v>
      </c>
      <c r="C130" s="900">
        <f>IF('3-Budget + REVISE'!AF121=1,'3-Budget + REVISE'!H121,' 7-EXPENSE 4th Period'!C130)</f>
        <v>0</v>
      </c>
      <c r="D130" s="901"/>
      <c r="E130" s="970"/>
      <c r="F130" s="900">
        <f>AE130</f>
        <v>0</v>
      </c>
      <c r="G130" s="901"/>
      <c r="H130" s="970"/>
      <c r="I130" s="900">
        <f>F130+' 7-EXPENSE 4th Period'!I130</f>
        <v>0</v>
      </c>
      <c r="J130" s="901"/>
      <c r="K130" s="970"/>
      <c r="L130" s="214" t="str">
        <f>IF(C130&gt;0,I130/C130,"")</f>
        <v/>
      </c>
      <c r="M130" s="74">
        <f>C130-I130</f>
        <v>0</v>
      </c>
      <c r="N130" s="43" t="str">
        <f>IF(M130&lt;0, "!", "")</f>
        <v/>
      </c>
      <c r="O130" s="38">
        <f t="shared" si="22"/>
        <v>0</v>
      </c>
      <c r="P130" s="809"/>
      <c r="Q130" s="810"/>
      <c r="R130" s="810"/>
      <c r="S130" s="810"/>
      <c r="T130" s="810"/>
      <c r="U130" s="810"/>
      <c r="V130" s="810"/>
      <c r="W130" s="810"/>
      <c r="X130" s="810"/>
      <c r="Y130" s="810"/>
      <c r="Z130" s="810"/>
      <c r="AA130" s="810"/>
      <c r="AB130" s="810"/>
      <c r="AC130" s="810"/>
      <c r="AD130" s="811"/>
      <c r="AE130" s="750">
        <f t="shared" si="23"/>
        <v>0</v>
      </c>
      <c r="AF130" s="749" t="str">
        <f t="shared" si="24"/>
        <v/>
      </c>
    </row>
    <row r="131" spans="2:32" s="38" customFormat="1" ht="12.75" customHeight="1" thickBot="1" x14ac:dyDescent="0.3">
      <c r="B131" s="57" t="s">
        <v>69</v>
      </c>
      <c r="C131" s="928">
        <f>C17+C40++C63+C74+C85+C96+C107+C118+C129</f>
        <v>0</v>
      </c>
      <c r="D131" s="929"/>
      <c r="E131" s="930"/>
      <c r="F131" s="960">
        <f>F17+F40+F63+F74+F85+F96+F107+F118+F129</f>
        <v>0</v>
      </c>
      <c r="G131" s="961"/>
      <c r="H131" s="962"/>
      <c r="I131" s="928">
        <f>F131+' 7-EXPENSE 4th Period'!I131</f>
        <v>0</v>
      </c>
      <c r="J131" s="929"/>
      <c r="K131" s="930"/>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3"/>
        <v>0</v>
      </c>
      <c r="AF131" s="749" t="str">
        <f t="shared" si="24"/>
        <v/>
      </c>
    </row>
    <row r="132" spans="2:32" ht="16.5" customHeight="1" x14ac:dyDescent="0.3">
      <c r="B132" s="60" t="s">
        <v>19</v>
      </c>
      <c r="C132" s="927" t="str">
        <f>IF(C131&gt;0,IF(C131&gt;'3-Budget + REVISE'!C122,"OVER award",IF(C131&lt;'3-Budget + REVISE'!C122,"UNDER award",""))," ")</f>
        <v xml:space="preserve"> </v>
      </c>
      <c r="D132" s="927"/>
      <c r="E132" s="927"/>
      <c r="F132" s="61"/>
      <c r="G132" s="61"/>
      <c r="H132" s="61"/>
      <c r="I132" s="61"/>
      <c r="J132" s="10" t="str">
        <f>J6</f>
        <v>5th Period</v>
      </c>
      <c r="K132" s="925" t="s">
        <v>13</v>
      </c>
      <c r="L132" s="926"/>
      <c r="M132" s="926"/>
    </row>
    <row r="133" spans="2:32" x14ac:dyDescent="0.3">
      <c r="B133" s="978"/>
      <c r="C133" s="979"/>
      <c r="D133" s="979"/>
      <c r="E133" s="979"/>
      <c r="F133" s="979"/>
      <c r="G133" s="979"/>
      <c r="H133" s="979"/>
      <c r="I133" s="979"/>
      <c r="J133" s="979"/>
      <c r="K133" s="979"/>
      <c r="L133" s="979"/>
      <c r="M133" s="980"/>
    </row>
    <row r="134" spans="2:32" x14ac:dyDescent="0.3">
      <c r="B134" s="981"/>
      <c r="C134" s="982"/>
      <c r="D134" s="982"/>
      <c r="E134" s="982"/>
      <c r="F134" s="982"/>
      <c r="G134" s="982"/>
      <c r="H134" s="982"/>
      <c r="I134" s="982"/>
      <c r="J134" s="982"/>
      <c r="K134" s="982"/>
      <c r="L134" s="982"/>
      <c r="M134" s="983"/>
    </row>
    <row r="135" spans="2:32" x14ac:dyDescent="0.3">
      <c r="B135" s="981"/>
      <c r="C135" s="982"/>
      <c r="D135" s="982"/>
      <c r="E135" s="982"/>
      <c r="F135" s="982"/>
      <c r="G135" s="982"/>
      <c r="H135" s="982"/>
      <c r="I135" s="982"/>
      <c r="J135" s="982"/>
      <c r="K135" s="982"/>
      <c r="L135" s="982"/>
      <c r="M135" s="983"/>
    </row>
    <row r="136" spans="2:32" x14ac:dyDescent="0.3">
      <c r="B136" s="984"/>
      <c r="C136" s="985"/>
      <c r="D136" s="985"/>
      <c r="E136" s="985"/>
      <c r="F136" s="985"/>
      <c r="G136" s="985"/>
      <c r="H136" s="985"/>
      <c r="I136" s="985"/>
      <c r="J136" s="985"/>
      <c r="K136" s="985"/>
      <c r="L136" s="985"/>
      <c r="M136" s="986"/>
    </row>
  </sheetData>
  <sheetProtection algorithmName="SHA-512" hashValue="31EoJkEmhwo+Ppke/GDlHo4A48d4dfoDkKdo2NZu3H+045G+a4jTUKwJHOXDgbsHKAZJEjXhRdGvD1gYL3YEBw==" saltValue="eKp/7rrm0ZG3eeAbsDOkuw==" spinCount="100000" sheet="1" formatRows="0"/>
  <mergeCells count="380">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I51:K51"/>
    <mergeCell ref="I52:K52"/>
    <mergeCell ref="I53:K53"/>
    <mergeCell ref="I42:K42"/>
    <mergeCell ref="I43:K43"/>
    <mergeCell ref="I44:K44"/>
    <mergeCell ref="I45:K45"/>
    <mergeCell ref="I46:K46"/>
    <mergeCell ref="I47:K47"/>
    <mergeCell ref="I48:K48"/>
    <mergeCell ref="I49:K49"/>
    <mergeCell ref="I50:K50"/>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1725-0C6B-4A95-82C9-AB0669A59EF3}">
  <sheetPr codeName="Sheet13">
    <tabColor rgb="FFFFC843"/>
    <pageSetUpPr fitToPage="1"/>
  </sheetPr>
  <dimension ref="A1:AF136"/>
  <sheetViews>
    <sheetView showZeros="0" zoomScaleNormal="100" zoomScaleSheetLayoutView="100" workbookViewId="0">
      <pane ySplit="16" topLeftCell="A17" activePane="bottomLeft" state="frozen"/>
      <selection pane="bottomLeft" activeCell="P5" sqref="P5"/>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5" style="22" customWidth="1"/>
    <col min="15" max="15" width="0" style="19" hidden="1" customWidth="1"/>
    <col min="16" max="31" width="12.81640625" style="19" customWidth="1"/>
    <col min="32" max="16384" width="9.08984375" style="19"/>
  </cols>
  <sheetData>
    <row r="1" spans="1:31" ht="18" customHeight="1" x14ac:dyDescent="0.3">
      <c r="A1" s="307"/>
      <c r="B1" s="913" t="s">
        <v>13</v>
      </c>
      <c r="M1" s="923"/>
    </row>
    <row r="2" spans="1:31" ht="18" customHeight="1" x14ac:dyDescent="0.35">
      <c r="A2" s="307"/>
      <c r="B2" s="913"/>
      <c r="C2" s="1015" t="str">
        <f>'3-Budget + REVISE'!$B$3</f>
        <v>Project Name</v>
      </c>
      <c r="D2" s="1015"/>
      <c r="E2" s="1015"/>
      <c r="F2" s="1015"/>
      <c r="G2" s="222"/>
      <c r="H2" s="222"/>
      <c r="I2" s="222"/>
      <c r="J2" s="222"/>
      <c r="K2" s="222"/>
      <c r="L2" s="222"/>
      <c r="M2" s="923"/>
    </row>
    <row r="3" spans="1:31" ht="13.25" customHeight="1" x14ac:dyDescent="0.3">
      <c r="A3" s="23"/>
      <c r="B3" s="223"/>
      <c r="C3" s="223"/>
      <c r="D3" s="223"/>
      <c r="E3" s="223"/>
      <c r="F3" s="223"/>
      <c r="G3" s="223"/>
      <c r="H3" s="223"/>
      <c r="I3" s="223"/>
      <c r="J3" s="223"/>
      <c r="K3" s="223"/>
      <c r="L3" s="223"/>
      <c r="M3" s="923"/>
      <c r="N3" s="24"/>
    </row>
    <row r="4" spans="1:31" x14ac:dyDescent="0.3">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5">
      <c r="B5" s="30" t="s">
        <v>3</v>
      </c>
      <c r="C5" s="30"/>
      <c r="D5" s="30"/>
      <c r="E5" s="30"/>
      <c r="F5" s="1006" t="s">
        <v>148</v>
      </c>
      <c r="G5" s="1006"/>
      <c r="H5" s="1006"/>
      <c r="I5" s="30"/>
      <c r="J5" s="1004" t="s">
        <v>70</v>
      </c>
      <c r="K5" s="1004"/>
      <c r="L5" s="1004"/>
      <c r="M5" s="1004"/>
      <c r="N5" s="31"/>
    </row>
    <row r="6" spans="1:31" ht="12.75" customHeight="1" x14ac:dyDescent="0.3">
      <c r="B6" s="916" t="str">
        <f>IF(ISBLANK('4-EXPENSE 1st Period'!B6:E6),"",'4-EXPENSE 1st Period'!B6:E6)</f>
        <v/>
      </c>
      <c r="C6" s="916"/>
      <c r="D6" s="916"/>
      <c r="E6" s="32"/>
      <c r="F6" s="1019">
        <f>'4-EXPENSE 1st Period'!$F$6</f>
        <v>0</v>
      </c>
      <c r="G6" s="1019"/>
      <c r="H6" s="80" t="s">
        <v>14</v>
      </c>
      <c r="I6" s="28"/>
      <c r="J6" s="914" t="s">
        <v>123</v>
      </c>
      <c r="K6" s="914"/>
      <c r="L6" s="914"/>
      <c r="M6" s="914"/>
    </row>
    <row r="7" spans="1:31" s="29" customFormat="1" ht="13.5" customHeight="1" x14ac:dyDescent="0.25">
      <c r="B7" s="918" t="s">
        <v>4</v>
      </c>
      <c r="C7" s="918"/>
      <c r="D7" s="918"/>
      <c r="E7" s="30"/>
      <c r="F7" s="918" t="s">
        <v>2</v>
      </c>
      <c r="G7" s="918"/>
      <c r="H7" s="918"/>
      <c r="I7" s="30"/>
      <c r="J7" s="918" t="s">
        <v>1</v>
      </c>
      <c r="K7" s="918"/>
      <c r="L7" s="918"/>
      <c r="M7" s="918"/>
      <c r="N7" s="31"/>
    </row>
    <row r="8" spans="1:31" ht="14" customHeight="1" x14ac:dyDescent="0.3">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5">
      <c r="B9" s="915" t="s">
        <v>5</v>
      </c>
      <c r="C9" s="915"/>
      <c r="D9" s="915"/>
      <c r="E9" s="915"/>
      <c r="F9" s="915" t="s">
        <v>6</v>
      </c>
      <c r="G9" s="915"/>
      <c r="H9" s="30"/>
      <c r="I9" s="30"/>
      <c r="J9" s="30"/>
      <c r="K9" s="30"/>
      <c r="L9" s="30"/>
      <c r="M9" s="30"/>
      <c r="N9" s="31"/>
    </row>
    <row r="10" spans="1:31" ht="18" customHeight="1" thickBot="1" x14ac:dyDescent="0.35">
      <c r="B10" s="987"/>
      <c r="C10" s="987"/>
      <c r="D10" s="987"/>
      <c r="E10" s="68"/>
      <c r="F10" s="1017"/>
      <c r="G10" s="1017"/>
      <c r="H10" s="1017"/>
      <c r="I10" s="1017"/>
      <c r="J10" s="1017"/>
      <c r="K10" s="1017"/>
      <c r="L10" s="1017"/>
      <c r="M10" s="1017"/>
    </row>
    <row r="11" spans="1:31" s="29" customFormat="1" ht="13.5" customHeight="1" x14ac:dyDescent="0.25">
      <c r="B11" s="78" t="s">
        <v>7</v>
      </c>
      <c r="C11" s="30" t="s">
        <v>8</v>
      </c>
      <c r="E11" s="30"/>
      <c r="F11" s="1002" t="s">
        <v>7</v>
      </c>
      <c r="G11" s="1002"/>
      <c r="H11" s="1002"/>
      <c r="I11" s="1002"/>
      <c r="J11" s="1002"/>
      <c r="K11" s="1002"/>
      <c r="L11" s="1002"/>
      <c r="M11" s="30" t="s">
        <v>8</v>
      </c>
      <c r="N11" s="31"/>
    </row>
    <row r="12" spans="1:31" ht="12.75" customHeight="1" x14ac:dyDescent="0.3">
      <c r="B12" s="949" t="s">
        <v>170</v>
      </c>
      <c r="C12" s="949"/>
      <c r="D12" s="949"/>
      <c r="E12" s="37"/>
      <c r="F12" s="950" t="s">
        <v>166</v>
      </c>
      <c r="G12" s="950"/>
      <c r="H12" s="950"/>
      <c r="I12" s="950"/>
      <c r="J12" s="950"/>
      <c r="K12" s="950"/>
      <c r="L12" s="950"/>
      <c r="M12" s="950"/>
    </row>
    <row r="13" spans="1:31" s="29" customFormat="1" ht="13.5" customHeight="1" x14ac:dyDescent="0.25">
      <c r="B13" s="1006" t="s">
        <v>9</v>
      </c>
      <c r="C13" s="1006"/>
      <c r="D13" s="1006"/>
      <c r="E13" s="30"/>
      <c r="F13" s="915" t="s">
        <v>9</v>
      </c>
      <c r="G13" s="915"/>
      <c r="H13" s="915"/>
      <c r="I13" s="915"/>
      <c r="J13" s="915"/>
      <c r="K13" s="915"/>
      <c r="L13" s="915"/>
      <c r="M13" s="915"/>
      <c r="N13" s="31"/>
    </row>
    <row r="14" spans="1:31" ht="12.75" customHeight="1" x14ac:dyDescent="0.3">
      <c r="B14" s="949" t="s">
        <v>171</v>
      </c>
      <c r="C14" s="949"/>
      <c r="D14" s="949"/>
      <c r="E14" s="37"/>
      <c r="F14" s="950" t="s">
        <v>168</v>
      </c>
      <c r="G14" s="950"/>
      <c r="H14" s="950"/>
      <c r="I14" s="950"/>
      <c r="J14" s="950"/>
      <c r="K14" s="950"/>
      <c r="L14" s="950"/>
      <c r="M14" s="950"/>
    </row>
    <row r="15" spans="1:31" s="29" customFormat="1" ht="13.5" customHeight="1" thickBot="1" x14ac:dyDescent="0.35">
      <c r="B15" s="918" t="s">
        <v>10</v>
      </c>
      <c r="C15" s="918"/>
      <c r="D15" s="918"/>
      <c r="E15" s="67"/>
      <c r="F15" s="1022" t="s">
        <v>10</v>
      </c>
      <c r="G15" s="1022"/>
      <c r="H15" s="1022"/>
      <c r="I15" s="1022"/>
      <c r="J15" s="1022"/>
      <c r="K15" s="1022"/>
      <c r="L15" s="1022"/>
      <c r="M15" s="1022"/>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2" thickBot="1" x14ac:dyDescent="0.35">
      <c r="B16" s="70" t="s">
        <v>0</v>
      </c>
      <c r="C16" s="990" t="s">
        <v>16</v>
      </c>
      <c r="D16" s="1020"/>
      <c r="E16" s="1021"/>
      <c r="F16" s="993" t="s">
        <v>131</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 customHeight="1" x14ac:dyDescent="0.25">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5">
      <c r="B18" s="51" t="str">
        <f>IF(ISBLANK('3-Budget + REVISE'!B9),"",'3-Budget + REVISE'!B9)</f>
        <v/>
      </c>
      <c r="C18" s="969">
        <f>IF('3-Budget + REVISE'!AI9=1,'3-Budget + REVISE'!I9,' 8-EXPENSE 5th Period'!C18)</f>
        <v>0</v>
      </c>
      <c r="D18" s="910"/>
      <c r="E18" s="911"/>
      <c r="F18" s="900">
        <f>AE18</f>
        <v>0</v>
      </c>
      <c r="G18" s="901"/>
      <c r="H18" s="970"/>
      <c r="I18" s="969">
        <f>F18+' 8-EXPENSE 5th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5">
      <c r="B19" s="51" t="str">
        <f>IF(ISBLANK('3-Budget + REVISE'!B10),"",'3-Budget + REVISE'!B10)</f>
        <v/>
      </c>
      <c r="C19" s="969">
        <f>IF('3-Budget + REVISE'!AI10=1,'3-Budget + REVISE'!I10,' 8-EXPENSE 5th Period'!C19)</f>
        <v>0</v>
      </c>
      <c r="D19" s="910"/>
      <c r="E19" s="911"/>
      <c r="F19" s="900">
        <f t="shared" ref="F19:F39" si="9">AE19</f>
        <v>0</v>
      </c>
      <c r="G19" s="901"/>
      <c r="H19" s="970"/>
      <c r="I19" s="969">
        <f>F19+' 8-EXPENSE 5th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5">
      <c r="B20" s="51" t="str">
        <f>IF(ISBLANK('3-Budget + REVISE'!B11),"",'3-Budget + REVISE'!B11)</f>
        <v/>
      </c>
      <c r="C20" s="969">
        <f>IF('3-Budget + REVISE'!AI11=1,'3-Budget + REVISE'!I11,' 8-EXPENSE 5th Period'!C20)</f>
        <v>0</v>
      </c>
      <c r="D20" s="910"/>
      <c r="E20" s="911"/>
      <c r="F20" s="900">
        <f t="shared" si="9"/>
        <v>0</v>
      </c>
      <c r="G20" s="901"/>
      <c r="H20" s="970"/>
      <c r="I20" s="969">
        <f>F20+' 8-EXPENSE 5th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5">
      <c r="B21" s="51" t="str">
        <f>IF(ISBLANK('3-Budget + REVISE'!B12),"",'3-Budget + REVISE'!B12)</f>
        <v/>
      </c>
      <c r="C21" s="969">
        <f>IF('3-Budget + REVISE'!AI12=1,'3-Budget + REVISE'!I12,' 8-EXPENSE 5th Period'!C21)</f>
        <v>0</v>
      </c>
      <c r="D21" s="910"/>
      <c r="E21" s="911"/>
      <c r="F21" s="900">
        <f t="shared" si="9"/>
        <v>0</v>
      </c>
      <c r="G21" s="901"/>
      <c r="H21" s="970"/>
      <c r="I21" s="969">
        <f>F21+' 8-EXPENSE 5th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5">
      <c r="B22" s="51" t="str">
        <f>IF(ISBLANK('3-Budget + REVISE'!B13),"",'3-Budget + REVISE'!B13)</f>
        <v/>
      </c>
      <c r="C22" s="969">
        <f>IF('3-Budget + REVISE'!AI13=1,'3-Budget + REVISE'!I13,' 8-EXPENSE 5th Period'!C22)</f>
        <v>0</v>
      </c>
      <c r="D22" s="910"/>
      <c r="E22" s="911"/>
      <c r="F22" s="900">
        <f t="shared" si="9"/>
        <v>0</v>
      </c>
      <c r="G22" s="901"/>
      <c r="H22" s="970"/>
      <c r="I22" s="969">
        <f>F22+' 8-EXPENSE 5th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5">
      <c r="B23" s="51" t="str">
        <f>IF(ISBLANK('3-Budget + REVISE'!B14),"",'3-Budget + REVISE'!B14)</f>
        <v/>
      </c>
      <c r="C23" s="969">
        <f>IF('3-Budget + REVISE'!AI14=1,'3-Budget + REVISE'!I14,' 8-EXPENSE 5th Period'!C23)</f>
        <v>0</v>
      </c>
      <c r="D23" s="910"/>
      <c r="E23" s="911"/>
      <c r="F23" s="900">
        <f t="shared" si="9"/>
        <v>0</v>
      </c>
      <c r="G23" s="901"/>
      <c r="H23" s="970"/>
      <c r="I23" s="969">
        <f>F23+' 8-EXPENSE 5th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5">
      <c r="B24" s="51" t="str">
        <f>IF(ISBLANK('3-Budget + REVISE'!B15),"",'3-Budget + REVISE'!B15)</f>
        <v/>
      </c>
      <c r="C24" s="969">
        <f>IF('3-Budget + REVISE'!AI15=1,'3-Budget + REVISE'!I15,' 8-EXPENSE 5th Period'!C24)</f>
        <v>0</v>
      </c>
      <c r="D24" s="910"/>
      <c r="E24" s="911"/>
      <c r="F24" s="900">
        <f t="shared" si="9"/>
        <v>0</v>
      </c>
      <c r="G24" s="901"/>
      <c r="H24" s="970"/>
      <c r="I24" s="969">
        <f>F24+' 8-EXPENSE 5th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5">
      <c r="B25" s="51" t="str">
        <f>IF(ISBLANK('3-Budget + REVISE'!B16),"",'3-Budget + REVISE'!B16)</f>
        <v/>
      </c>
      <c r="C25" s="969">
        <f>IF('3-Budget + REVISE'!AI16=1,'3-Budget + REVISE'!I16,' 8-EXPENSE 5th Period'!C25)</f>
        <v>0</v>
      </c>
      <c r="D25" s="910"/>
      <c r="E25" s="911"/>
      <c r="F25" s="900">
        <f t="shared" si="9"/>
        <v>0</v>
      </c>
      <c r="G25" s="901"/>
      <c r="H25" s="970"/>
      <c r="I25" s="969">
        <f>F25+' 8-EXPENSE 5th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5">
      <c r="B26" s="51" t="str">
        <f>IF(ISBLANK('3-Budget + REVISE'!B17),"",'3-Budget + REVISE'!B17)</f>
        <v/>
      </c>
      <c r="C26" s="969">
        <f>IF('3-Budget + REVISE'!AI17=1,'3-Budget + REVISE'!I17,' 8-EXPENSE 5th Period'!C26)</f>
        <v>0</v>
      </c>
      <c r="D26" s="910"/>
      <c r="E26" s="911"/>
      <c r="F26" s="900">
        <f t="shared" si="9"/>
        <v>0</v>
      </c>
      <c r="G26" s="901"/>
      <c r="H26" s="970"/>
      <c r="I26" s="969">
        <f>F26+' 8-EXPENSE 5th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5">
      <c r="B27" s="51" t="str">
        <f>IF(ISBLANK('3-Budget + REVISE'!B18),"",'3-Budget + REVISE'!B18)</f>
        <v/>
      </c>
      <c r="C27" s="969">
        <f>IF('3-Budget + REVISE'!AI18=1,'3-Budget + REVISE'!I18,' 8-EXPENSE 5th Period'!C27)</f>
        <v>0</v>
      </c>
      <c r="D27" s="910"/>
      <c r="E27" s="911"/>
      <c r="F27" s="900">
        <f t="shared" si="9"/>
        <v>0</v>
      </c>
      <c r="G27" s="901"/>
      <c r="H27" s="970"/>
      <c r="I27" s="969">
        <f>F27+' 8-EXPENSE 5th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5">
      <c r="B28" s="51" t="str">
        <f>IF(ISBLANK('3-Budget + REVISE'!B19),"",'3-Budget + REVISE'!B19)</f>
        <v/>
      </c>
      <c r="C28" s="969">
        <f>IF('3-Budget + REVISE'!AI19=1,'3-Budget + REVISE'!I19,' 8-EXPENSE 5th Period'!C28)</f>
        <v>0</v>
      </c>
      <c r="D28" s="910"/>
      <c r="E28" s="911"/>
      <c r="F28" s="900">
        <f t="shared" si="9"/>
        <v>0</v>
      </c>
      <c r="G28" s="901"/>
      <c r="H28" s="970"/>
      <c r="I28" s="969">
        <f>F28+' 8-EXPENSE 5th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5">
      <c r="B29" s="51" t="str">
        <f>IF(ISBLANK('3-Budget + REVISE'!B20),"",'3-Budget + REVISE'!B20)</f>
        <v/>
      </c>
      <c r="C29" s="969">
        <f>IF('3-Budget + REVISE'!AI20=1,'3-Budget + REVISE'!I20,' 8-EXPENSE 5th Period'!C29)</f>
        <v>0</v>
      </c>
      <c r="D29" s="910"/>
      <c r="E29" s="911"/>
      <c r="F29" s="900">
        <f t="shared" si="9"/>
        <v>0</v>
      </c>
      <c r="G29" s="901"/>
      <c r="H29" s="970"/>
      <c r="I29" s="969">
        <f>F29+' 8-EXPENSE 5th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5">
      <c r="B30" s="51" t="str">
        <f>IF(ISBLANK('3-Budget + REVISE'!B21),"",'3-Budget + REVISE'!B21)</f>
        <v/>
      </c>
      <c r="C30" s="969">
        <f>IF('3-Budget + REVISE'!AI21=1,'3-Budget + REVISE'!I21,' 8-EXPENSE 5th Period'!C30)</f>
        <v>0</v>
      </c>
      <c r="D30" s="910"/>
      <c r="E30" s="911"/>
      <c r="F30" s="900">
        <f t="shared" si="9"/>
        <v>0</v>
      </c>
      <c r="G30" s="901"/>
      <c r="H30" s="970"/>
      <c r="I30" s="969">
        <f>F30+' 8-EXPENSE 5th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5">
      <c r="B31" s="51" t="str">
        <f>IF(ISBLANK('3-Budget + REVISE'!B22),"",'3-Budget + REVISE'!B22)</f>
        <v/>
      </c>
      <c r="C31" s="969">
        <f>IF('3-Budget + REVISE'!AI22=1,'3-Budget + REVISE'!I22,' 8-EXPENSE 5th Period'!C31)</f>
        <v>0</v>
      </c>
      <c r="D31" s="910"/>
      <c r="E31" s="911"/>
      <c r="F31" s="900">
        <f t="shared" si="9"/>
        <v>0</v>
      </c>
      <c r="G31" s="901"/>
      <c r="H31" s="970"/>
      <c r="I31" s="969">
        <f>F31+' 8-EXPENSE 5th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5">
      <c r="B32" s="51" t="str">
        <f>IF(ISBLANK('3-Budget + REVISE'!B23),"",'3-Budget + REVISE'!B23)</f>
        <v/>
      </c>
      <c r="C32" s="969">
        <f>IF('3-Budget + REVISE'!AI23=1,'3-Budget + REVISE'!I23,' 8-EXPENSE 5th Period'!C32)</f>
        <v>0</v>
      </c>
      <c r="D32" s="910"/>
      <c r="E32" s="911"/>
      <c r="F32" s="900">
        <f t="shared" si="9"/>
        <v>0</v>
      </c>
      <c r="G32" s="901"/>
      <c r="H32" s="970"/>
      <c r="I32" s="969">
        <f>F32+' 8-EXPENSE 5th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5">
      <c r="B33" s="51">
        <f>IF(ISBLANK('3-Budget + REVISE'!B24),"",'3-Budget + REVISE'!B24)</f>
        <v>0</v>
      </c>
      <c r="C33" s="969">
        <f>IF('3-Budget + REVISE'!AI24=1,'3-Budget + REVISE'!I24,' 8-EXPENSE 5th Period'!C33)</f>
        <v>0</v>
      </c>
      <c r="D33" s="910"/>
      <c r="E33" s="911"/>
      <c r="F33" s="900">
        <f t="shared" si="9"/>
        <v>0</v>
      </c>
      <c r="G33" s="901"/>
      <c r="H33" s="970"/>
      <c r="I33" s="969">
        <f>F33+' 8-EXPENSE 5th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5">
      <c r="B34" s="51">
        <f>IF(ISBLANK('3-Budget + REVISE'!B25),"",'3-Budget + REVISE'!B25)</f>
        <v>0</v>
      </c>
      <c r="C34" s="969">
        <f>IF('3-Budget + REVISE'!AI25=1,'3-Budget + REVISE'!I25,' 8-EXPENSE 5th Period'!C34)</f>
        <v>0</v>
      </c>
      <c r="D34" s="910"/>
      <c r="E34" s="911"/>
      <c r="F34" s="900">
        <f t="shared" si="9"/>
        <v>0</v>
      </c>
      <c r="G34" s="901"/>
      <c r="H34" s="970"/>
      <c r="I34" s="969">
        <f>F34+' 8-EXPENSE 5th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5">
      <c r="B35" s="51">
        <f>IF(ISBLANK('3-Budget + REVISE'!B26),"",'3-Budget + REVISE'!B26)</f>
        <v>0</v>
      </c>
      <c r="C35" s="969">
        <f>IF('3-Budget + REVISE'!AI26=1,'3-Budget + REVISE'!I26,' 8-EXPENSE 5th Period'!C35)</f>
        <v>0</v>
      </c>
      <c r="D35" s="910"/>
      <c r="E35" s="911"/>
      <c r="F35" s="900">
        <f t="shared" si="9"/>
        <v>0</v>
      </c>
      <c r="G35" s="901"/>
      <c r="H35" s="970"/>
      <c r="I35" s="969">
        <f>F35+' 8-EXPENSE 5th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5">
      <c r="B36" s="51">
        <f>IF(ISBLANK('3-Budget + REVISE'!B27),"",'3-Budget + REVISE'!B27)</f>
        <v>0</v>
      </c>
      <c r="C36" s="969">
        <f>IF('3-Budget + REVISE'!AI27=1,'3-Budget + REVISE'!I27,' 8-EXPENSE 5th Period'!C36)</f>
        <v>0</v>
      </c>
      <c r="D36" s="910"/>
      <c r="E36" s="911"/>
      <c r="F36" s="900">
        <f t="shared" si="9"/>
        <v>0</v>
      </c>
      <c r="G36" s="901"/>
      <c r="H36" s="970"/>
      <c r="I36" s="969">
        <f>F36+' 8-EXPENSE 5th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5">
      <c r="B37" s="51">
        <f>IF(ISBLANK('3-Budget + REVISE'!B28),"",'3-Budget + REVISE'!B28)</f>
        <v>0</v>
      </c>
      <c r="C37" s="969">
        <f>IF('3-Budget + REVISE'!AI28=1,'3-Budget + REVISE'!I28,' 8-EXPENSE 5th Period'!C37)</f>
        <v>0</v>
      </c>
      <c r="D37" s="910"/>
      <c r="E37" s="911"/>
      <c r="F37" s="900">
        <f t="shared" si="9"/>
        <v>0</v>
      </c>
      <c r="G37" s="901"/>
      <c r="H37" s="970"/>
      <c r="I37" s="969">
        <f>F37+' 8-EXPENSE 5th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5">
      <c r="B38" s="51">
        <f>IF(ISBLANK('3-Budget + REVISE'!B29),"",'3-Budget + REVISE'!B29)</f>
        <v>0</v>
      </c>
      <c r="C38" s="969">
        <f>IF('3-Budget + REVISE'!AI29=1,'3-Budget + REVISE'!I29,' 8-EXPENSE 5th Period'!C38)</f>
        <v>0</v>
      </c>
      <c r="D38" s="910"/>
      <c r="E38" s="911"/>
      <c r="F38" s="900">
        <f t="shared" si="9"/>
        <v>0</v>
      </c>
      <c r="G38" s="901"/>
      <c r="H38" s="970"/>
      <c r="I38" s="969">
        <f>F38+' 8-EXPENSE 5th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5">
      <c r="B39" s="51">
        <f>IF(ISBLANK('3-Budget + REVISE'!B30),"",'3-Budget + REVISE'!B30)</f>
        <v>0</v>
      </c>
      <c r="C39" s="969">
        <f>IF('3-Budget + REVISE'!AI30=1,'3-Budget + REVISE'!I30,' 8-EXPENSE 5th Period'!C39)</f>
        <v>0</v>
      </c>
      <c r="D39" s="910"/>
      <c r="E39" s="911"/>
      <c r="F39" s="900">
        <f t="shared" si="9"/>
        <v>0</v>
      </c>
      <c r="G39" s="901"/>
      <c r="H39" s="970"/>
      <c r="I39" s="969">
        <f>F39+' 8-EXPENSE 5th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 customHeight="1" x14ac:dyDescent="0.25">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5">
      <c r="B41" s="51" t="str">
        <f>IF(ISBLANK('3-Budget + REVISE'!B32),"",'3-Budget + REVISE'!B32)</f>
        <v/>
      </c>
      <c r="C41" s="969">
        <f>IF('3-Budget + REVISE'!AI32=1,'3-Budget + REVISE'!I32,' 8-EXPENSE 5th Period'!C41)</f>
        <v>0</v>
      </c>
      <c r="D41" s="910"/>
      <c r="E41" s="911"/>
      <c r="F41" s="900">
        <f>AE41</f>
        <v>0</v>
      </c>
      <c r="G41" s="901"/>
      <c r="H41" s="970"/>
      <c r="I41" s="969">
        <f>F41+' 8-EXPENSE 5th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5">
      <c r="B42" s="51" t="str">
        <f>IF(ISBLANK('3-Budget + REVISE'!B33),"",'3-Budget + REVISE'!B33)</f>
        <v/>
      </c>
      <c r="C42" s="969">
        <f>IF('3-Budget + REVISE'!AI33=1,'3-Budget + REVISE'!I33,' 8-EXPENSE 5th Period'!C42)</f>
        <v>0</v>
      </c>
      <c r="D42" s="910"/>
      <c r="E42" s="911"/>
      <c r="F42" s="900">
        <f t="shared" ref="F42:F62" si="13">AE42</f>
        <v>0</v>
      </c>
      <c r="G42" s="901"/>
      <c r="H42" s="970"/>
      <c r="I42" s="969">
        <f>F42+' 8-EXPENSE 5th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5">
      <c r="B43" s="51" t="str">
        <f>IF(ISBLANK('3-Budget + REVISE'!B34),"",'3-Budget + REVISE'!B34)</f>
        <v/>
      </c>
      <c r="C43" s="969">
        <f>IF('3-Budget + REVISE'!AI34=1,'3-Budget + REVISE'!I34,' 8-EXPENSE 5th Period'!C43)</f>
        <v>0</v>
      </c>
      <c r="D43" s="910"/>
      <c r="E43" s="911"/>
      <c r="F43" s="900">
        <f t="shared" si="13"/>
        <v>0</v>
      </c>
      <c r="G43" s="901"/>
      <c r="H43" s="970"/>
      <c r="I43" s="969">
        <f>F43+' 8-EXPENSE 5th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5">
      <c r="B44" s="51" t="str">
        <f>IF(ISBLANK('3-Budget + REVISE'!B35),"",'3-Budget + REVISE'!B35)</f>
        <v/>
      </c>
      <c r="C44" s="969">
        <f>IF('3-Budget + REVISE'!AI35=1,'3-Budget + REVISE'!I35,' 8-EXPENSE 5th Period'!C44)</f>
        <v>0</v>
      </c>
      <c r="D44" s="910"/>
      <c r="E44" s="911"/>
      <c r="F44" s="900">
        <f t="shared" si="13"/>
        <v>0</v>
      </c>
      <c r="G44" s="901"/>
      <c r="H44" s="970"/>
      <c r="I44" s="969">
        <f>F44+' 8-EXPENSE 5th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5">
      <c r="B45" s="51" t="str">
        <f>IF(ISBLANK('3-Budget + REVISE'!B36),"",'3-Budget + REVISE'!B36)</f>
        <v/>
      </c>
      <c r="C45" s="969">
        <f>IF('3-Budget + REVISE'!AI36=1,'3-Budget + REVISE'!I36,' 8-EXPENSE 5th Period'!C45)</f>
        <v>0</v>
      </c>
      <c r="D45" s="910"/>
      <c r="E45" s="911"/>
      <c r="F45" s="900">
        <f t="shared" si="13"/>
        <v>0</v>
      </c>
      <c r="G45" s="901"/>
      <c r="H45" s="970"/>
      <c r="I45" s="969">
        <f>F45+' 8-EXPENSE 5th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5">
      <c r="B46" s="51" t="str">
        <f>IF(ISBLANK('3-Budget + REVISE'!B37),"",'3-Budget + REVISE'!B37)</f>
        <v/>
      </c>
      <c r="C46" s="969">
        <f>IF('3-Budget + REVISE'!AI37=1,'3-Budget + REVISE'!I37,' 8-EXPENSE 5th Period'!C46)</f>
        <v>0</v>
      </c>
      <c r="D46" s="910"/>
      <c r="E46" s="911"/>
      <c r="F46" s="900">
        <f t="shared" si="13"/>
        <v>0</v>
      </c>
      <c r="G46" s="901"/>
      <c r="H46" s="970"/>
      <c r="I46" s="969">
        <f>F46+' 8-EXPENSE 5th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5">
      <c r="B47" s="51" t="str">
        <f>IF(ISBLANK('3-Budget + REVISE'!B38),"",'3-Budget + REVISE'!B38)</f>
        <v/>
      </c>
      <c r="C47" s="969">
        <f>IF('3-Budget + REVISE'!AI38=1,'3-Budget + REVISE'!I38,' 8-EXPENSE 5th Period'!C47)</f>
        <v>0</v>
      </c>
      <c r="D47" s="910"/>
      <c r="E47" s="911"/>
      <c r="F47" s="900">
        <f t="shared" si="13"/>
        <v>0</v>
      </c>
      <c r="G47" s="901"/>
      <c r="H47" s="970"/>
      <c r="I47" s="969">
        <f>F47+' 8-EXPENSE 5th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5">
      <c r="B48" s="51" t="str">
        <f>IF(ISBLANK('3-Budget + REVISE'!B39),"",'3-Budget + REVISE'!B39)</f>
        <v/>
      </c>
      <c r="C48" s="969">
        <f>IF('3-Budget + REVISE'!AI39=1,'3-Budget + REVISE'!I39,' 8-EXPENSE 5th Period'!C48)</f>
        <v>0</v>
      </c>
      <c r="D48" s="910"/>
      <c r="E48" s="911"/>
      <c r="F48" s="900">
        <f t="shared" si="13"/>
        <v>0</v>
      </c>
      <c r="G48" s="901"/>
      <c r="H48" s="970"/>
      <c r="I48" s="969">
        <f>F48+' 8-EXPENSE 5th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5">
      <c r="B49" s="51" t="str">
        <f>IF(ISBLANK('3-Budget + REVISE'!B40),"",'3-Budget + REVISE'!B40)</f>
        <v/>
      </c>
      <c r="C49" s="969">
        <f>IF('3-Budget + REVISE'!AI40=1,'3-Budget + REVISE'!I40,' 8-EXPENSE 5th Period'!C49)</f>
        <v>0</v>
      </c>
      <c r="D49" s="910"/>
      <c r="E49" s="911"/>
      <c r="F49" s="900">
        <f t="shared" si="13"/>
        <v>0</v>
      </c>
      <c r="G49" s="901"/>
      <c r="H49" s="970"/>
      <c r="I49" s="969">
        <f>F49+' 8-EXPENSE 5th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5">
      <c r="B50" s="51" t="str">
        <f>IF(ISBLANK('3-Budget + REVISE'!B41),"",'3-Budget + REVISE'!B41)</f>
        <v/>
      </c>
      <c r="C50" s="969">
        <f>IF('3-Budget + REVISE'!AI41=1,'3-Budget + REVISE'!I41,' 8-EXPENSE 5th Period'!C50)</f>
        <v>0</v>
      </c>
      <c r="D50" s="910"/>
      <c r="E50" s="911"/>
      <c r="F50" s="900">
        <f t="shared" si="13"/>
        <v>0</v>
      </c>
      <c r="G50" s="901"/>
      <c r="H50" s="970"/>
      <c r="I50" s="969">
        <f>F50+' 8-EXPENSE 5th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5">
      <c r="B51" s="51" t="str">
        <f>IF(ISBLANK('3-Budget + REVISE'!B42),"",'3-Budget + REVISE'!B42)</f>
        <v/>
      </c>
      <c r="C51" s="969">
        <f>IF('3-Budget + REVISE'!AI42=1,'3-Budget + REVISE'!I42,' 8-EXPENSE 5th Period'!C51)</f>
        <v>0</v>
      </c>
      <c r="D51" s="910"/>
      <c r="E51" s="911"/>
      <c r="F51" s="900">
        <f t="shared" si="13"/>
        <v>0</v>
      </c>
      <c r="G51" s="901"/>
      <c r="H51" s="970"/>
      <c r="I51" s="969">
        <f>F51+' 8-EXPENSE 5th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5">
      <c r="B52" s="51" t="str">
        <f>IF(ISBLANK('3-Budget + REVISE'!B43),"",'3-Budget + REVISE'!B43)</f>
        <v/>
      </c>
      <c r="C52" s="969">
        <f>IF('3-Budget + REVISE'!AI43=1,'3-Budget + REVISE'!I43,' 8-EXPENSE 5th Period'!C52)</f>
        <v>0</v>
      </c>
      <c r="D52" s="910"/>
      <c r="E52" s="911"/>
      <c r="F52" s="900">
        <f t="shared" si="13"/>
        <v>0</v>
      </c>
      <c r="G52" s="901"/>
      <c r="H52" s="970"/>
      <c r="I52" s="969">
        <f>F52+' 8-EXPENSE 5th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5">
      <c r="B53" s="51" t="str">
        <f>IF(ISBLANK('3-Budget + REVISE'!B44),"",'3-Budget + REVISE'!B44)</f>
        <v/>
      </c>
      <c r="C53" s="969">
        <f>IF('3-Budget + REVISE'!AI44=1,'3-Budget + REVISE'!I44,' 8-EXPENSE 5th Period'!C53)</f>
        <v>0</v>
      </c>
      <c r="D53" s="910"/>
      <c r="E53" s="911"/>
      <c r="F53" s="900">
        <f t="shared" si="13"/>
        <v>0</v>
      </c>
      <c r="G53" s="901"/>
      <c r="H53" s="970"/>
      <c r="I53" s="969">
        <f>F53+' 8-EXPENSE 5th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5">
      <c r="B54" s="51" t="str">
        <f>IF(ISBLANK('3-Budget + REVISE'!B45),"",'3-Budget + REVISE'!B45)</f>
        <v/>
      </c>
      <c r="C54" s="969">
        <f>IF('3-Budget + REVISE'!AI45=1,'3-Budget + REVISE'!I45,' 8-EXPENSE 5th Period'!C54)</f>
        <v>0</v>
      </c>
      <c r="D54" s="910"/>
      <c r="E54" s="911"/>
      <c r="F54" s="900">
        <f t="shared" si="13"/>
        <v>0</v>
      </c>
      <c r="G54" s="901"/>
      <c r="H54" s="970"/>
      <c r="I54" s="969">
        <f>F54+' 8-EXPENSE 5th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5">
      <c r="B55" s="51" t="str">
        <f>IF(ISBLANK('3-Budget + REVISE'!B46),"",'3-Budget + REVISE'!B46)</f>
        <v/>
      </c>
      <c r="C55" s="969">
        <f>IF('3-Budget + REVISE'!AI46=1,'3-Budget + REVISE'!I46,' 8-EXPENSE 5th Period'!C55)</f>
        <v>0</v>
      </c>
      <c r="D55" s="910"/>
      <c r="E55" s="911"/>
      <c r="F55" s="900">
        <f t="shared" si="13"/>
        <v>0</v>
      </c>
      <c r="G55" s="901"/>
      <c r="H55" s="970"/>
      <c r="I55" s="969">
        <f>F55+' 8-EXPENSE 5th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5">
      <c r="B56" s="51">
        <f>IF(ISBLANK('3-Budget + REVISE'!B47),"",'3-Budget + REVISE'!B47)</f>
        <v>0</v>
      </c>
      <c r="C56" s="969">
        <f>IF('3-Budget + REVISE'!AI47=1,'3-Budget + REVISE'!I47,' 8-EXPENSE 5th Period'!C56)</f>
        <v>0</v>
      </c>
      <c r="D56" s="910"/>
      <c r="E56" s="911"/>
      <c r="F56" s="900">
        <f t="shared" si="13"/>
        <v>0</v>
      </c>
      <c r="G56" s="901"/>
      <c r="H56" s="970"/>
      <c r="I56" s="969">
        <f>F56+' 8-EXPENSE 5th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5">
      <c r="B57" s="51">
        <f>IF(ISBLANK('3-Budget + REVISE'!B48),"",'3-Budget + REVISE'!B48)</f>
        <v>0</v>
      </c>
      <c r="C57" s="969">
        <f>IF('3-Budget + REVISE'!AI48=1,'3-Budget + REVISE'!I48,' 8-EXPENSE 5th Period'!C57)</f>
        <v>0</v>
      </c>
      <c r="D57" s="910"/>
      <c r="E57" s="911"/>
      <c r="F57" s="900">
        <f t="shared" si="13"/>
        <v>0</v>
      </c>
      <c r="G57" s="901"/>
      <c r="H57" s="970"/>
      <c r="I57" s="969">
        <f>F57+' 8-EXPENSE 5th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5">
      <c r="B58" s="51">
        <f>IF(ISBLANK('3-Budget + REVISE'!B49),"",'3-Budget + REVISE'!B49)</f>
        <v>0</v>
      </c>
      <c r="C58" s="969">
        <f>IF('3-Budget + REVISE'!AI49=1,'3-Budget + REVISE'!I49,' 8-EXPENSE 5th Period'!C58)</f>
        <v>0</v>
      </c>
      <c r="D58" s="910"/>
      <c r="E58" s="911"/>
      <c r="F58" s="900">
        <f t="shared" si="13"/>
        <v>0</v>
      </c>
      <c r="G58" s="901"/>
      <c r="H58" s="970"/>
      <c r="I58" s="969">
        <f>F58+' 8-EXPENSE 5th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5">
      <c r="B59" s="51">
        <f>IF(ISBLANK('3-Budget + REVISE'!B50),"",'3-Budget + REVISE'!B50)</f>
        <v>0</v>
      </c>
      <c r="C59" s="969">
        <f>IF('3-Budget + REVISE'!AI50=1,'3-Budget + REVISE'!I50,' 8-EXPENSE 5th Period'!C59)</f>
        <v>0</v>
      </c>
      <c r="D59" s="910"/>
      <c r="E59" s="911"/>
      <c r="F59" s="900">
        <f t="shared" si="13"/>
        <v>0</v>
      </c>
      <c r="G59" s="901"/>
      <c r="H59" s="970"/>
      <c r="I59" s="969">
        <f>F59+' 8-EXPENSE 5th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5">
      <c r="B60" s="51">
        <f>IF(ISBLANK('3-Budget + REVISE'!B51),"",'3-Budget + REVISE'!B51)</f>
        <v>0</v>
      </c>
      <c r="C60" s="969">
        <f>IF('3-Budget + REVISE'!AI51=1,'3-Budget + REVISE'!I51,' 8-EXPENSE 5th Period'!C60)</f>
        <v>0</v>
      </c>
      <c r="D60" s="910"/>
      <c r="E60" s="911"/>
      <c r="F60" s="900">
        <f t="shared" si="13"/>
        <v>0</v>
      </c>
      <c r="G60" s="901"/>
      <c r="H60" s="970"/>
      <c r="I60" s="969">
        <f>F60+' 8-EXPENSE 5th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5">
      <c r="B61" s="51">
        <f>IF(ISBLANK('3-Budget + REVISE'!B52),"",'3-Budget + REVISE'!B52)</f>
        <v>0</v>
      </c>
      <c r="C61" s="969">
        <f>IF('3-Budget + REVISE'!AI52=1,'3-Budget + REVISE'!I52,' 8-EXPENSE 5th Period'!C61)</f>
        <v>0</v>
      </c>
      <c r="D61" s="910"/>
      <c r="E61" s="911"/>
      <c r="F61" s="900">
        <f t="shared" si="13"/>
        <v>0</v>
      </c>
      <c r="G61" s="901"/>
      <c r="H61" s="970"/>
      <c r="I61" s="969">
        <f>F61+' 8-EXPENSE 5th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5">
      <c r="B62" s="51">
        <f>IF(ISBLANK('3-Budget + REVISE'!B53),"",'3-Budget + REVISE'!B53)</f>
        <v>0</v>
      </c>
      <c r="C62" s="969">
        <f>IF('3-Budget + REVISE'!AI53=1,'3-Budget + REVISE'!I53,' 8-EXPENSE 5th Period'!C62)</f>
        <v>0</v>
      </c>
      <c r="D62" s="910"/>
      <c r="E62" s="911"/>
      <c r="F62" s="900">
        <f t="shared" si="13"/>
        <v>0</v>
      </c>
      <c r="G62" s="901"/>
      <c r="H62" s="970"/>
      <c r="I62" s="969">
        <f>F62+' 8-EXPENSE 5th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 customHeight="1" x14ac:dyDescent="0.25">
      <c r="B63" s="200" t="str">
        <f>IF(ISBLANK('3-Budget + REVISE'!B54),"",'3-Budget + REVISE'!B54)</f>
        <v>300 - TRAVEL</v>
      </c>
      <c r="C63" s="912">
        <f>SUM(C64:C73)</f>
        <v>0</v>
      </c>
      <c r="D63" s="912"/>
      <c r="E63" s="912"/>
      <c r="F63" s="912">
        <f t="shared" ref="F63" si="14">SUM(F64:F73)</f>
        <v>0</v>
      </c>
      <c r="G63" s="912"/>
      <c r="H63" s="912"/>
      <c r="I63" s="912">
        <f t="shared" ref="I63" si="15">SUM(I64:I73)</f>
        <v>0</v>
      </c>
      <c r="J63" s="912"/>
      <c r="K63" s="912"/>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5">
      <c r="B64" s="51">
        <f>IF(ISBLANK('3-Budget + REVISE'!B55),"",'3-Budget + REVISE'!B55)</f>
        <v>0</v>
      </c>
      <c r="C64" s="969">
        <f>IF('3-Budget + REVISE'!AI55=1,'3-Budget + REVISE'!I55,' 8-EXPENSE 5th Period'!C64)</f>
        <v>0</v>
      </c>
      <c r="D64" s="910"/>
      <c r="E64" s="911"/>
      <c r="F64" s="900">
        <f>AE64</f>
        <v>0</v>
      </c>
      <c r="G64" s="901"/>
      <c r="H64" s="970"/>
      <c r="I64" s="969">
        <f>F64+' 8-EXPENSE 5th Period'!I64</f>
        <v>0</v>
      </c>
      <c r="J64" s="910"/>
      <c r="K64" s="911"/>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5">
      <c r="B65" s="53">
        <f>IF(ISBLANK('3-Budget + REVISE'!B56),"",'3-Budget + REVISE'!B56)</f>
        <v>0</v>
      </c>
      <c r="C65" s="969">
        <f>IF('3-Budget + REVISE'!AI56=1,'3-Budget + REVISE'!I56,' 8-EXPENSE 5th Period'!C65)</f>
        <v>0</v>
      </c>
      <c r="D65" s="910"/>
      <c r="E65" s="911"/>
      <c r="F65" s="900">
        <f t="shared" ref="F65:F73" si="18">AE65</f>
        <v>0</v>
      </c>
      <c r="G65" s="901"/>
      <c r="H65" s="970"/>
      <c r="I65" s="969">
        <f>F65+' 8-EXPENSE 5th Period'!I65</f>
        <v>0</v>
      </c>
      <c r="J65" s="910"/>
      <c r="K65" s="911"/>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5">
      <c r="B66" s="53">
        <f>IF(ISBLANK('3-Budget + REVISE'!B57),"",'3-Budget + REVISE'!B57)</f>
        <v>0</v>
      </c>
      <c r="C66" s="969">
        <f>IF('3-Budget + REVISE'!AI57=1,'3-Budget + REVISE'!I57,' 8-EXPENSE 5th Period'!C66)</f>
        <v>0</v>
      </c>
      <c r="D66" s="910"/>
      <c r="E66" s="911"/>
      <c r="F66" s="900">
        <f t="shared" si="18"/>
        <v>0</v>
      </c>
      <c r="G66" s="901"/>
      <c r="H66" s="970"/>
      <c r="I66" s="969">
        <f>F66+' 8-EXPENSE 5th Period'!I66</f>
        <v>0</v>
      </c>
      <c r="J66" s="910"/>
      <c r="K66" s="911"/>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5">
      <c r="B67" s="53">
        <f>IF(ISBLANK('3-Budget + REVISE'!B58),"",'3-Budget + REVISE'!B58)</f>
        <v>0</v>
      </c>
      <c r="C67" s="969">
        <f>IF('3-Budget + REVISE'!AI58=1,'3-Budget + REVISE'!I58,' 8-EXPENSE 5th Period'!C67)</f>
        <v>0</v>
      </c>
      <c r="D67" s="910"/>
      <c r="E67" s="911"/>
      <c r="F67" s="900">
        <f t="shared" si="18"/>
        <v>0</v>
      </c>
      <c r="G67" s="901"/>
      <c r="H67" s="970"/>
      <c r="I67" s="969">
        <f>F67+' 8-EXPENSE 5th Period'!I67</f>
        <v>0</v>
      </c>
      <c r="J67" s="910"/>
      <c r="K67" s="911"/>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5">
      <c r="B68" s="53">
        <f>IF(ISBLANK('3-Budget + REVISE'!B59),"",'3-Budget + REVISE'!B59)</f>
        <v>0</v>
      </c>
      <c r="C68" s="969">
        <f>IF('3-Budget + REVISE'!AI59=1,'3-Budget + REVISE'!I59,' 8-EXPENSE 5th Period'!C68)</f>
        <v>0</v>
      </c>
      <c r="D68" s="910"/>
      <c r="E68" s="911"/>
      <c r="F68" s="900">
        <f t="shared" si="18"/>
        <v>0</v>
      </c>
      <c r="G68" s="901"/>
      <c r="H68" s="970"/>
      <c r="I68" s="969">
        <f>F68+' 8-EXPENSE 5th Period'!I68</f>
        <v>0</v>
      </c>
      <c r="J68" s="910"/>
      <c r="K68" s="911"/>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5">
      <c r="B69" s="53">
        <f>IF(ISBLANK('3-Budget + REVISE'!B60),"",'3-Budget + REVISE'!B60)</f>
        <v>0</v>
      </c>
      <c r="C69" s="969">
        <f>IF('3-Budget + REVISE'!AI60=1,'3-Budget + REVISE'!I60,' 8-EXPENSE 5th Period'!C69)</f>
        <v>0</v>
      </c>
      <c r="D69" s="910"/>
      <c r="E69" s="911"/>
      <c r="F69" s="900">
        <f t="shared" si="18"/>
        <v>0</v>
      </c>
      <c r="G69" s="901"/>
      <c r="H69" s="970"/>
      <c r="I69" s="969">
        <f>F69+' 8-EXPENSE 5th Period'!I69</f>
        <v>0</v>
      </c>
      <c r="J69" s="910"/>
      <c r="K69" s="911"/>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5">
      <c r="B70" s="53">
        <f>IF(ISBLANK('3-Budget + REVISE'!B61),"",'3-Budget + REVISE'!B61)</f>
        <v>0</v>
      </c>
      <c r="C70" s="969">
        <f>IF('3-Budget + REVISE'!AI61=1,'3-Budget + REVISE'!I61,' 8-EXPENSE 5th Period'!C70)</f>
        <v>0</v>
      </c>
      <c r="D70" s="910"/>
      <c r="E70" s="911"/>
      <c r="F70" s="900">
        <f t="shared" si="18"/>
        <v>0</v>
      </c>
      <c r="G70" s="901"/>
      <c r="H70" s="970"/>
      <c r="I70" s="969">
        <f>F70+' 8-EXPENSE 5th Period'!I70</f>
        <v>0</v>
      </c>
      <c r="J70" s="910"/>
      <c r="K70" s="911"/>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5">
      <c r="B71" s="53">
        <f>IF(ISBLANK('3-Budget + REVISE'!B62),"",'3-Budget + REVISE'!B62)</f>
        <v>0</v>
      </c>
      <c r="C71" s="969">
        <f>IF('3-Budget + REVISE'!AI62=1,'3-Budget + REVISE'!I62,' 8-EXPENSE 5th Period'!C71)</f>
        <v>0</v>
      </c>
      <c r="D71" s="910"/>
      <c r="E71" s="911"/>
      <c r="F71" s="900">
        <f t="shared" si="18"/>
        <v>0</v>
      </c>
      <c r="G71" s="901"/>
      <c r="H71" s="970"/>
      <c r="I71" s="969">
        <f>F71+' 8-EXPENSE 5th Period'!I71</f>
        <v>0</v>
      </c>
      <c r="J71" s="910"/>
      <c r="K71" s="911"/>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5">
      <c r="B72" s="53">
        <f>IF(ISBLANK('3-Budget + REVISE'!B63),"",'3-Budget + REVISE'!B63)</f>
        <v>0</v>
      </c>
      <c r="C72" s="969">
        <f>IF('3-Budget + REVISE'!AI63=1,'3-Budget + REVISE'!I63,' 8-EXPENSE 5th Period'!C72)</f>
        <v>0</v>
      </c>
      <c r="D72" s="910"/>
      <c r="E72" s="911"/>
      <c r="F72" s="900">
        <f t="shared" si="18"/>
        <v>0</v>
      </c>
      <c r="G72" s="901"/>
      <c r="H72" s="970"/>
      <c r="I72" s="969">
        <f>F72+' 8-EXPENSE 5th Period'!I72</f>
        <v>0</v>
      </c>
      <c r="J72" s="910"/>
      <c r="K72" s="911"/>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5">
      <c r="B73" s="48">
        <f>IF(ISBLANK('3-Budget + REVISE'!B64),"",'3-Budget + REVISE'!B64)</f>
        <v>0</v>
      </c>
      <c r="C73" s="969">
        <f>IF('3-Budget + REVISE'!AI64=1,'3-Budget + REVISE'!I64,' 8-EXPENSE 5th Period'!C73)</f>
        <v>0</v>
      </c>
      <c r="D73" s="910"/>
      <c r="E73" s="911"/>
      <c r="F73" s="900">
        <f t="shared" si="18"/>
        <v>0</v>
      </c>
      <c r="G73" s="901"/>
      <c r="H73" s="970"/>
      <c r="I73" s="969">
        <f>F73+' 8-EXPENSE 5th Period'!I73</f>
        <v>0</v>
      </c>
      <c r="J73" s="910"/>
      <c r="K73" s="911"/>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 customHeight="1" x14ac:dyDescent="0.25">
      <c r="B74" s="200" t="str">
        <f>IF(ISBLANK('3-Budget + REVISE'!B65),"",'3-Budget + REVISE'!B65)</f>
        <v>400 - SUPPLIES</v>
      </c>
      <c r="C74" s="912">
        <f>SUM(C75:C84)</f>
        <v>0</v>
      </c>
      <c r="D74" s="912"/>
      <c r="E74" s="912"/>
      <c r="F74" s="912">
        <f t="shared" ref="F74" si="19">SUM(F75:F84)</f>
        <v>0</v>
      </c>
      <c r="G74" s="912"/>
      <c r="H74" s="912"/>
      <c r="I74" s="912">
        <f t="shared" ref="I74" si="20">SUM(I75:I84)</f>
        <v>0</v>
      </c>
      <c r="J74" s="912"/>
      <c r="K74" s="912"/>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5">
      <c r="B75" s="51">
        <f>IF(ISBLANK('3-Budget + REVISE'!B66),"",'3-Budget + REVISE'!B66)</f>
        <v>0</v>
      </c>
      <c r="C75" s="969">
        <f>IF('3-Budget + REVISE'!AI66=1,'3-Budget + REVISE'!I66,' 8-EXPENSE 5th Period'!C75)</f>
        <v>0</v>
      </c>
      <c r="D75" s="910"/>
      <c r="E75" s="911"/>
      <c r="F75" s="900">
        <f>AE75</f>
        <v>0</v>
      </c>
      <c r="G75" s="901"/>
      <c r="H75" s="970"/>
      <c r="I75" s="969">
        <f>F75+' 8-EXPENSE 5th Period'!I75</f>
        <v>0</v>
      </c>
      <c r="J75" s="910"/>
      <c r="K75" s="911"/>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5">
      <c r="B76" s="53">
        <f>IF(ISBLANK('3-Budget + REVISE'!B67),"",'3-Budget + REVISE'!B67)</f>
        <v>0</v>
      </c>
      <c r="C76" s="969">
        <f>IF('3-Budget + REVISE'!AI67=1,'3-Budget + REVISE'!I67,' 8-EXPENSE 5th Period'!C76)</f>
        <v>0</v>
      </c>
      <c r="D76" s="910"/>
      <c r="E76" s="911"/>
      <c r="F76" s="900">
        <f t="shared" ref="F76:F84" si="22">AE76</f>
        <v>0</v>
      </c>
      <c r="G76" s="901"/>
      <c r="H76" s="970"/>
      <c r="I76" s="969">
        <f>F76+' 8-EXPENSE 5th Period'!I76</f>
        <v>0</v>
      </c>
      <c r="J76" s="910"/>
      <c r="K76" s="911"/>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5">
      <c r="B77" s="53">
        <f>IF(ISBLANK('3-Budget + REVISE'!B68),"",'3-Budget + REVISE'!B68)</f>
        <v>0</v>
      </c>
      <c r="C77" s="969">
        <f>IF('3-Budget + REVISE'!AI68=1,'3-Budget + REVISE'!I68,' 8-EXPENSE 5th Period'!C77)</f>
        <v>0</v>
      </c>
      <c r="D77" s="910"/>
      <c r="E77" s="911"/>
      <c r="F77" s="900">
        <f t="shared" si="22"/>
        <v>0</v>
      </c>
      <c r="G77" s="901"/>
      <c r="H77" s="970"/>
      <c r="I77" s="969">
        <f>F77+' 8-EXPENSE 5th Period'!I77</f>
        <v>0</v>
      </c>
      <c r="J77" s="910"/>
      <c r="K77" s="911"/>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5">
      <c r="B78" s="53">
        <f>IF(ISBLANK('3-Budget + REVISE'!B69),"",'3-Budget + REVISE'!B69)</f>
        <v>0</v>
      </c>
      <c r="C78" s="969">
        <f>IF('3-Budget + REVISE'!AI69=1,'3-Budget + REVISE'!I69,' 8-EXPENSE 5th Period'!C78)</f>
        <v>0</v>
      </c>
      <c r="D78" s="910"/>
      <c r="E78" s="911"/>
      <c r="F78" s="900">
        <f t="shared" si="22"/>
        <v>0</v>
      </c>
      <c r="G78" s="901"/>
      <c r="H78" s="970"/>
      <c r="I78" s="969">
        <f>F78+' 8-EXPENSE 5th Period'!I78</f>
        <v>0</v>
      </c>
      <c r="J78" s="910"/>
      <c r="K78" s="911"/>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5">
      <c r="B79" s="53">
        <f>IF(ISBLANK('3-Budget + REVISE'!B70),"",'3-Budget + REVISE'!B70)</f>
        <v>0</v>
      </c>
      <c r="C79" s="969">
        <f>IF('3-Budget + REVISE'!AI70=1,'3-Budget + REVISE'!I70,' 8-EXPENSE 5th Period'!C79)</f>
        <v>0</v>
      </c>
      <c r="D79" s="910"/>
      <c r="E79" s="911"/>
      <c r="F79" s="900">
        <f t="shared" si="22"/>
        <v>0</v>
      </c>
      <c r="G79" s="901"/>
      <c r="H79" s="970"/>
      <c r="I79" s="969">
        <f>F79+' 8-EXPENSE 5th Period'!I79</f>
        <v>0</v>
      </c>
      <c r="J79" s="910"/>
      <c r="K79" s="911"/>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5">
      <c r="B80" s="53">
        <f>IF(ISBLANK('3-Budget + REVISE'!B71),"",'3-Budget + REVISE'!B71)</f>
        <v>0</v>
      </c>
      <c r="C80" s="969">
        <f>IF('3-Budget + REVISE'!AI71=1,'3-Budget + REVISE'!I71,' 8-EXPENSE 5th Period'!C80)</f>
        <v>0</v>
      </c>
      <c r="D80" s="910"/>
      <c r="E80" s="911"/>
      <c r="F80" s="900">
        <f t="shared" si="22"/>
        <v>0</v>
      </c>
      <c r="G80" s="901"/>
      <c r="H80" s="970"/>
      <c r="I80" s="969">
        <f>F80+' 8-EXPENSE 5th Period'!I80</f>
        <v>0</v>
      </c>
      <c r="J80" s="910"/>
      <c r="K80" s="911"/>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5">
      <c r="B81" s="53">
        <f>IF(ISBLANK('3-Budget + REVISE'!B72),"",'3-Budget + REVISE'!B72)</f>
        <v>0</v>
      </c>
      <c r="C81" s="969">
        <f>IF('3-Budget + REVISE'!AI72=1,'3-Budget + REVISE'!I72,' 8-EXPENSE 5th Period'!C81)</f>
        <v>0</v>
      </c>
      <c r="D81" s="910"/>
      <c r="E81" s="911"/>
      <c r="F81" s="900">
        <f t="shared" si="22"/>
        <v>0</v>
      </c>
      <c r="G81" s="901"/>
      <c r="H81" s="970"/>
      <c r="I81" s="969">
        <f>F81+' 8-EXPENSE 5th Period'!I81</f>
        <v>0</v>
      </c>
      <c r="J81" s="910"/>
      <c r="K81" s="911"/>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5">
      <c r="B82" s="53">
        <f>IF(ISBLANK('3-Budget + REVISE'!B73),"",'3-Budget + REVISE'!B73)</f>
        <v>0</v>
      </c>
      <c r="C82" s="969">
        <f>IF('3-Budget + REVISE'!AI73=1,'3-Budget + REVISE'!I73,' 8-EXPENSE 5th Period'!C82)</f>
        <v>0</v>
      </c>
      <c r="D82" s="910"/>
      <c r="E82" s="911"/>
      <c r="F82" s="900">
        <f t="shared" si="22"/>
        <v>0</v>
      </c>
      <c r="G82" s="901"/>
      <c r="H82" s="970"/>
      <c r="I82" s="969">
        <f>F82+' 8-EXPENSE 5th Period'!I82</f>
        <v>0</v>
      </c>
      <c r="J82" s="910"/>
      <c r="K82" s="911"/>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5">
      <c r="B83" s="53">
        <f>IF(ISBLANK('3-Budget + REVISE'!B74),"",'3-Budget + REVISE'!B74)</f>
        <v>0</v>
      </c>
      <c r="C83" s="969">
        <f>IF('3-Budget + REVISE'!AI74=1,'3-Budget + REVISE'!I74,' 8-EXPENSE 5th Period'!C83)</f>
        <v>0</v>
      </c>
      <c r="D83" s="910"/>
      <c r="E83" s="911"/>
      <c r="F83" s="900">
        <f t="shared" si="22"/>
        <v>0</v>
      </c>
      <c r="G83" s="901"/>
      <c r="H83" s="970"/>
      <c r="I83" s="969">
        <f>F83+' 8-EXPENSE 5th Period'!I83</f>
        <v>0</v>
      </c>
      <c r="J83" s="910"/>
      <c r="K83" s="911"/>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5">
      <c r="B84" s="48">
        <f>IF(ISBLANK('3-Budget + REVISE'!B75),"",'3-Budget + REVISE'!B75)</f>
        <v>0</v>
      </c>
      <c r="C84" s="969">
        <f>IF('3-Budget + REVISE'!AI75=1,'3-Budget + REVISE'!I75,' 8-EXPENSE 5th Period'!C84)</f>
        <v>0</v>
      </c>
      <c r="D84" s="910"/>
      <c r="E84" s="911"/>
      <c r="F84" s="900">
        <f t="shared" si="22"/>
        <v>0</v>
      </c>
      <c r="G84" s="901"/>
      <c r="H84" s="970"/>
      <c r="I84" s="969">
        <f>F84+' 8-EXPENSE 5th Period'!I84</f>
        <v>0</v>
      </c>
      <c r="J84" s="910"/>
      <c r="K84" s="911"/>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 customHeight="1" x14ac:dyDescent="0.25">
      <c r="B85" s="200" t="str">
        <f>IF(ISBLANK('3-Budget + REVISE'!B76),"",'3-Budget + REVISE'!B76)</f>
        <v>500 - EQUIPMENT</v>
      </c>
      <c r="C85" s="1016">
        <f>SUM(C86:C95)</f>
        <v>0</v>
      </c>
      <c r="D85" s="1016"/>
      <c r="E85" s="1016"/>
      <c r="F85" s="1016">
        <f t="shared" ref="F85" si="26">SUM(F86:F95)</f>
        <v>0</v>
      </c>
      <c r="G85" s="1016"/>
      <c r="H85" s="1016"/>
      <c r="I85" s="1016">
        <f t="shared" ref="I85" si="27">SUM(I86:I95)</f>
        <v>0</v>
      </c>
      <c r="J85" s="1016"/>
      <c r="K85" s="1016"/>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5">
      <c r="B86" s="51">
        <f>IF(ISBLANK('3-Budget + REVISE'!B77),"",'3-Budget + REVISE'!B77)</f>
        <v>0</v>
      </c>
      <c r="C86" s="969">
        <f>IF('3-Budget + REVISE'!AI77=1,'3-Budget + REVISE'!I77,' 8-EXPENSE 5th Period'!C86)</f>
        <v>0</v>
      </c>
      <c r="D86" s="910"/>
      <c r="E86" s="911"/>
      <c r="F86" s="900">
        <f>AE86</f>
        <v>0</v>
      </c>
      <c r="G86" s="901"/>
      <c r="H86" s="970"/>
      <c r="I86" s="969">
        <f>F86+' 8-EXPENSE 5th Period'!I86</f>
        <v>0</v>
      </c>
      <c r="J86" s="910"/>
      <c r="K86" s="911"/>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5">
      <c r="B87" s="53">
        <f>IF(ISBLANK('3-Budget + REVISE'!B78),"",'3-Budget + REVISE'!B78)</f>
        <v>0</v>
      </c>
      <c r="C87" s="969">
        <f>IF('3-Budget + REVISE'!AI78=1,'3-Budget + REVISE'!I78,' 8-EXPENSE 5th Period'!C87)</f>
        <v>0</v>
      </c>
      <c r="D87" s="910"/>
      <c r="E87" s="911"/>
      <c r="F87" s="900">
        <f t="shared" ref="F87:F95" si="29">AE87</f>
        <v>0</v>
      </c>
      <c r="G87" s="901"/>
      <c r="H87" s="970"/>
      <c r="I87" s="969">
        <f>F87+' 8-EXPENSE 5th Period'!I87</f>
        <v>0</v>
      </c>
      <c r="J87" s="910"/>
      <c r="K87" s="911"/>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5">
      <c r="B88" s="53">
        <f>IF(ISBLANK('3-Budget + REVISE'!B79),"",'3-Budget + REVISE'!B79)</f>
        <v>0</v>
      </c>
      <c r="C88" s="969">
        <f>IF('3-Budget + REVISE'!AI79=1,'3-Budget + REVISE'!I79,' 8-EXPENSE 5th Period'!C88)</f>
        <v>0</v>
      </c>
      <c r="D88" s="910"/>
      <c r="E88" s="911"/>
      <c r="F88" s="900">
        <f t="shared" si="29"/>
        <v>0</v>
      </c>
      <c r="G88" s="901"/>
      <c r="H88" s="970"/>
      <c r="I88" s="969">
        <f>F88+' 8-EXPENSE 5th Period'!I88</f>
        <v>0</v>
      </c>
      <c r="J88" s="910"/>
      <c r="K88" s="911"/>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5">
      <c r="B89" s="53">
        <f>IF(ISBLANK('3-Budget + REVISE'!B80),"",'3-Budget + REVISE'!B80)</f>
        <v>0</v>
      </c>
      <c r="C89" s="969">
        <f>IF('3-Budget + REVISE'!AI80=1,'3-Budget + REVISE'!I80,' 8-EXPENSE 5th Period'!C89)</f>
        <v>0</v>
      </c>
      <c r="D89" s="910"/>
      <c r="E89" s="911"/>
      <c r="F89" s="900">
        <f t="shared" si="29"/>
        <v>0</v>
      </c>
      <c r="G89" s="901"/>
      <c r="H89" s="970"/>
      <c r="I89" s="969">
        <f>F89+' 8-EXPENSE 5th Period'!I89</f>
        <v>0</v>
      </c>
      <c r="J89" s="910"/>
      <c r="K89" s="911"/>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5">
      <c r="B90" s="53">
        <f>IF(ISBLANK('3-Budget + REVISE'!B81),"",'3-Budget + REVISE'!B81)</f>
        <v>0</v>
      </c>
      <c r="C90" s="969">
        <f>IF('3-Budget + REVISE'!AI81=1,'3-Budget + REVISE'!I81,' 8-EXPENSE 5th Period'!C90)</f>
        <v>0</v>
      </c>
      <c r="D90" s="910"/>
      <c r="E90" s="911"/>
      <c r="F90" s="900">
        <f t="shared" si="29"/>
        <v>0</v>
      </c>
      <c r="G90" s="901"/>
      <c r="H90" s="970"/>
      <c r="I90" s="969">
        <f>F90+' 8-EXPENSE 5th Period'!I90</f>
        <v>0</v>
      </c>
      <c r="J90" s="910"/>
      <c r="K90" s="911"/>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5">
      <c r="B91" s="53">
        <f>IF(ISBLANK('3-Budget + REVISE'!B82),"",'3-Budget + REVISE'!B82)</f>
        <v>0</v>
      </c>
      <c r="C91" s="969">
        <f>IF('3-Budget + REVISE'!AI82=1,'3-Budget + REVISE'!I82,' 8-EXPENSE 5th Period'!C91)</f>
        <v>0</v>
      </c>
      <c r="D91" s="910"/>
      <c r="E91" s="911"/>
      <c r="F91" s="900">
        <f t="shared" si="29"/>
        <v>0</v>
      </c>
      <c r="G91" s="901"/>
      <c r="H91" s="970"/>
      <c r="I91" s="969">
        <f>F91+' 8-EXPENSE 5th Period'!I91</f>
        <v>0</v>
      </c>
      <c r="J91" s="910"/>
      <c r="K91" s="911"/>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5">
      <c r="B92" s="53">
        <f>IF(ISBLANK('3-Budget + REVISE'!B83),"",'3-Budget + REVISE'!B83)</f>
        <v>0</v>
      </c>
      <c r="C92" s="969">
        <f>IF('3-Budget + REVISE'!AI83=1,'3-Budget + REVISE'!I83,' 8-EXPENSE 5th Period'!C92)</f>
        <v>0</v>
      </c>
      <c r="D92" s="910"/>
      <c r="E92" s="911"/>
      <c r="F92" s="900">
        <f t="shared" si="29"/>
        <v>0</v>
      </c>
      <c r="G92" s="901"/>
      <c r="H92" s="970"/>
      <c r="I92" s="969">
        <f>F92+' 8-EXPENSE 5th Period'!I92</f>
        <v>0</v>
      </c>
      <c r="J92" s="910"/>
      <c r="K92" s="911"/>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5">
      <c r="B93" s="53">
        <f>IF(ISBLANK('3-Budget + REVISE'!B84),"",'3-Budget + REVISE'!B84)</f>
        <v>0</v>
      </c>
      <c r="C93" s="969">
        <f>IF('3-Budget + REVISE'!AI84=1,'3-Budget + REVISE'!I84,' 8-EXPENSE 5th Period'!C93)</f>
        <v>0</v>
      </c>
      <c r="D93" s="910"/>
      <c r="E93" s="911"/>
      <c r="F93" s="900">
        <f t="shared" si="29"/>
        <v>0</v>
      </c>
      <c r="G93" s="901"/>
      <c r="H93" s="970"/>
      <c r="I93" s="969">
        <f>F93+' 8-EXPENSE 5th Period'!I93</f>
        <v>0</v>
      </c>
      <c r="J93" s="910"/>
      <c r="K93" s="911"/>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5">
      <c r="B94" s="53">
        <f>IF(ISBLANK('3-Budget + REVISE'!B85),"",'3-Budget + REVISE'!B85)</f>
        <v>0</v>
      </c>
      <c r="C94" s="969">
        <f>IF('3-Budget + REVISE'!AI85=1,'3-Budget + REVISE'!I85,' 8-EXPENSE 5th Period'!C94)</f>
        <v>0</v>
      </c>
      <c r="D94" s="910"/>
      <c r="E94" s="911"/>
      <c r="F94" s="900">
        <f t="shared" si="29"/>
        <v>0</v>
      </c>
      <c r="G94" s="901"/>
      <c r="H94" s="970"/>
      <c r="I94" s="969">
        <f>F94+' 8-EXPENSE 5th Period'!I94</f>
        <v>0</v>
      </c>
      <c r="J94" s="910"/>
      <c r="K94" s="911"/>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5">
      <c r="B95" s="48">
        <f>IF(ISBLANK('3-Budget + REVISE'!B86),"",'3-Budget + REVISE'!B86)</f>
        <v>0</v>
      </c>
      <c r="C95" s="969">
        <f>IF('3-Budget + REVISE'!AI86=1,'3-Budget + REVISE'!I86,' 8-EXPENSE 5th Period'!C95)</f>
        <v>0</v>
      </c>
      <c r="D95" s="910"/>
      <c r="E95" s="911"/>
      <c r="F95" s="900">
        <f t="shared" si="29"/>
        <v>0</v>
      </c>
      <c r="G95" s="901"/>
      <c r="H95" s="970"/>
      <c r="I95" s="969">
        <f>F95+' 8-EXPENSE 5th Period'!I95</f>
        <v>0</v>
      </c>
      <c r="J95" s="910"/>
      <c r="K95" s="911"/>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 customHeight="1" x14ac:dyDescent="0.25">
      <c r="B96" s="200" t="str">
        <f>IF(ISBLANK('3-Budget + REVISE'!B87),"",'3-Budget + REVISE'!B87)</f>
        <v>600 - CONTRACTUAL</v>
      </c>
      <c r="C96" s="1016">
        <f>SUM(C97:C106)</f>
        <v>0</v>
      </c>
      <c r="D96" s="1016"/>
      <c r="E96" s="1016"/>
      <c r="F96" s="1016">
        <f t="shared" ref="F96" si="30">SUM(F97:F106)</f>
        <v>0</v>
      </c>
      <c r="G96" s="1016"/>
      <c r="H96" s="1016"/>
      <c r="I96" s="1016">
        <f t="shared" ref="I96" si="31">SUM(I97:I106)</f>
        <v>0</v>
      </c>
      <c r="J96" s="1016"/>
      <c r="K96" s="1016"/>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5">
      <c r="B97" s="51">
        <f>IF(ISBLANK('3-Budget + REVISE'!B88),"",'3-Budget + REVISE'!B88)</f>
        <v>0</v>
      </c>
      <c r="C97" s="969">
        <f>IF('3-Budget + REVISE'!AI88=1,'3-Budget + REVISE'!I88,' 8-EXPENSE 5th Period'!C97)</f>
        <v>0</v>
      </c>
      <c r="D97" s="910"/>
      <c r="E97" s="911"/>
      <c r="F97" s="900">
        <f>AE97</f>
        <v>0</v>
      </c>
      <c r="G97" s="901"/>
      <c r="H97" s="970"/>
      <c r="I97" s="969">
        <f>F97+' 8-EXPENSE 5th Period'!I97</f>
        <v>0</v>
      </c>
      <c r="J97" s="910"/>
      <c r="K97" s="911"/>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5">
      <c r="B98" s="53">
        <f>IF(ISBLANK('3-Budget + REVISE'!B89),"",'3-Budget + REVISE'!B89)</f>
        <v>0</v>
      </c>
      <c r="C98" s="969">
        <f>IF('3-Budget + REVISE'!AI89=1,'3-Budget + REVISE'!I89,' 8-EXPENSE 5th Period'!C98)</f>
        <v>0</v>
      </c>
      <c r="D98" s="910"/>
      <c r="E98" s="911"/>
      <c r="F98" s="900">
        <f t="shared" ref="F98:F106" si="33">AE98</f>
        <v>0</v>
      </c>
      <c r="G98" s="901"/>
      <c r="H98" s="970"/>
      <c r="I98" s="969">
        <f>F98+' 8-EXPENSE 5th Period'!I98</f>
        <v>0</v>
      </c>
      <c r="J98" s="910"/>
      <c r="K98" s="911"/>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5">
      <c r="B99" s="53">
        <f>IF(ISBLANK('3-Budget + REVISE'!B90),"",'3-Budget + REVISE'!B90)</f>
        <v>0</v>
      </c>
      <c r="C99" s="969">
        <f>IF('3-Budget + REVISE'!AI90=1,'3-Budget + REVISE'!I90,' 8-EXPENSE 5th Period'!C99)</f>
        <v>0</v>
      </c>
      <c r="D99" s="910"/>
      <c r="E99" s="911"/>
      <c r="F99" s="900">
        <f t="shared" si="33"/>
        <v>0</v>
      </c>
      <c r="G99" s="901"/>
      <c r="H99" s="970"/>
      <c r="I99" s="969">
        <f>F99+' 8-EXPENSE 5th Period'!I99</f>
        <v>0</v>
      </c>
      <c r="J99" s="910"/>
      <c r="K99" s="911"/>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5">
      <c r="B100" s="53">
        <f>IF(ISBLANK('3-Budget + REVISE'!B91),"",'3-Budget + REVISE'!B91)</f>
        <v>0</v>
      </c>
      <c r="C100" s="969">
        <f>IF('3-Budget + REVISE'!AI91=1,'3-Budget + REVISE'!I91,' 8-EXPENSE 5th Period'!C100)</f>
        <v>0</v>
      </c>
      <c r="D100" s="910"/>
      <c r="E100" s="911"/>
      <c r="F100" s="900">
        <f t="shared" si="33"/>
        <v>0</v>
      </c>
      <c r="G100" s="901"/>
      <c r="H100" s="970"/>
      <c r="I100" s="969">
        <f>F100+' 8-EXPENSE 5th Period'!I100</f>
        <v>0</v>
      </c>
      <c r="J100" s="910"/>
      <c r="K100" s="911"/>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5">
      <c r="B101" s="53">
        <f>IF(ISBLANK('3-Budget + REVISE'!B92),"",'3-Budget + REVISE'!B92)</f>
        <v>0</v>
      </c>
      <c r="C101" s="969">
        <f>IF('3-Budget + REVISE'!AI92=1,'3-Budget + REVISE'!I92,' 8-EXPENSE 5th Period'!C101)</f>
        <v>0</v>
      </c>
      <c r="D101" s="910"/>
      <c r="E101" s="911"/>
      <c r="F101" s="900">
        <f t="shared" si="33"/>
        <v>0</v>
      </c>
      <c r="G101" s="901"/>
      <c r="H101" s="970"/>
      <c r="I101" s="969">
        <f>F101+' 8-EXPENSE 5th Period'!I101</f>
        <v>0</v>
      </c>
      <c r="J101" s="910"/>
      <c r="K101" s="911"/>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5">
      <c r="B102" s="53">
        <f>IF(ISBLANK('3-Budget + REVISE'!B93),"",'3-Budget + REVISE'!B93)</f>
        <v>0</v>
      </c>
      <c r="C102" s="969">
        <f>IF('3-Budget + REVISE'!AI93=1,'3-Budget + REVISE'!I93,' 8-EXPENSE 5th Period'!C102)</f>
        <v>0</v>
      </c>
      <c r="D102" s="910"/>
      <c r="E102" s="911"/>
      <c r="F102" s="900">
        <f t="shared" si="33"/>
        <v>0</v>
      </c>
      <c r="G102" s="901"/>
      <c r="H102" s="970"/>
      <c r="I102" s="969">
        <f>F102+' 8-EXPENSE 5th Period'!I102</f>
        <v>0</v>
      </c>
      <c r="J102" s="910"/>
      <c r="K102" s="911"/>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5">
      <c r="B103" s="53">
        <f>IF(ISBLANK('3-Budget + REVISE'!B94),"",'3-Budget + REVISE'!B94)</f>
        <v>0</v>
      </c>
      <c r="C103" s="969">
        <f>IF('3-Budget + REVISE'!AI94=1,'3-Budget + REVISE'!I94,' 8-EXPENSE 5th Period'!C103)</f>
        <v>0</v>
      </c>
      <c r="D103" s="910"/>
      <c r="E103" s="911"/>
      <c r="F103" s="900">
        <f t="shared" si="33"/>
        <v>0</v>
      </c>
      <c r="G103" s="901"/>
      <c r="H103" s="970"/>
      <c r="I103" s="969">
        <f>F103+' 8-EXPENSE 5th Period'!I103</f>
        <v>0</v>
      </c>
      <c r="J103" s="910"/>
      <c r="K103" s="911"/>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5">
      <c r="B104" s="53">
        <f>IF(ISBLANK('3-Budget + REVISE'!B95),"",'3-Budget + REVISE'!B95)</f>
        <v>0</v>
      </c>
      <c r="C104" s="969">
        <f>IF('3-Budget + REVISE'!AI95=1,'3-Budget + REVISE'!I95,' 8-EXPENSE 5th Period'!C104)</f>
        <v>0</v>
      </c>
      <c r="D104" s="910"/>
      <c r="E104" s="911"/>
      <c r="F104" s="900">
        <f t="shared" si="33"/>
        <v>0</v>
      </c>
      <c r="G104" s="901"/>
      <c r="H104" s="970"/>
      <c r="I104" s="969">
        <f>F104+' 8-EXPENSE 5th Period'!I104</f>
        <v>0</v>
      </c>
      <c r="J104" s="910"/>
      <c r="K104" s="911"/>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5">
      <c r="B105" s="53">
        <f>IF(ISBLANK('3-Budget + REVISE'!B96),"",'3-Budget + REVISE'!B96)</f>
        <v>0</v>
      </c>
      <c r="C105" s="969">
        <f>IF('3-Budget + REVISE'!AI96=1,'3-Budget + REVISE'!I96,' 8-EXPENSE 5th Period'!C105)</f>
        <v>0</v>
      </c>
      <c r="D105" s="910"/>
      <c r="E105" s="911"/>
      <c r="F105" s="900">
        <f t="shared" si="33"/>
        <v>0</v>
      </c>
      <c r="G105" s="901"/>
      <c r="H105" s="970"/>
      <c r="I105" s="969">
        <f>F105+' 8-EXPENSE 5th Period'!I105</f>
        <v>0</v>
      </c>
      <c r="J105" s="910"/>
      <c r="K105" s="911"/>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5">
      <c r="B106" s="48">
        <f>IF(ISBLANK('3-Budget + REVISE'!B97),"",'3-Budget + REVISE'!B97)</f>
        <v>0</v>
      </c>
      <c r="C106" s="969">
        <f>IF('3-Budget + REVISE'!AI97=1,'3-Budget + REVISE'!I97,' 8-EXPENSE 5th Period'!C106)</f>
        <v>0</v>
      </c>
      <c r="D106" s="910"/>
      <c r="E106" s="911"/>
      <c r="F106" s="900">
        <f t="shared" si="33"/>
        <v>0</v>
      </c>
      <c r="G106" s="901"/>
      <c r="H106" s="970"/>
      <c r="I106" s="969">
        <f>F106+' 8-EXPENSE 5th Period'!I106</f>
        <v>0</v>
      </c>
      <c r="J106" s="910"/>
      <c r="K106" s="911"/>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 customHeight="1" x14ac:dyDescent="0.25">
      <c r="B107" s="200" t="str">
        <f>IF(ISBLANK('3-Budget + REVISE'!B98),"",'3-Budget + REVISE'!B98)</f>
        <v>700 - OPERATIONAL</v>
      </c>
      <c r="C107" s="1016">
        <f>SUM(C108:C117)</f>
        <v>0</v>
      </c>
      <c r="D107" s="1016"/>
      <c r="E107" s="1016"/>
      <c r="F107" s="1016">
        <f t="shared" ref="F107" si="37">SUM(F108:F117)</f>
        <v>0</v>
      </c>
      <c r="G107" s="1016"/>
      <c r="H107" s="1016"/>
      <c r="I107" s="1016">
        <f t="shared" ref="I107" si="38">SUM(I108:I117)</f>
        <v>0</v>
      </c>
      <c r="J107" s="1016"/>
      <c r="K107" s="1016"/>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5">
      <c r="B108" s="51">
        <f>IF(ISBLANK('3-Budget + REVISE'!B99),"",'3-Budget + REVISE'!B99)</f>
        <v>0</v>
      </c>
      <c r="C108" s="969">
        <f>IF('3-Budget + REVISE'!AI99=1,'3-Budget + REVISE'!I99,' 8-EXPENSE 5th Period'!C108)</f>
        <v>0</v>
      </c>
      <c r="D108" s="910"/>
      <c r="E108" s="911"/>
      <c r="F108" s="900">
        <f>AE108</f>
        <v>0</v>
      </c>
      <c r="G108" s="901"/>
      <c r="H108" s="970"/>
      <c r="I108" s="969">
        <f>F108+' 8-EXPENSE 5th Period'!I108</f>
        <v>0</v>
      </c>
      <c r="J108" s="910"/>
      <c r="K108" s="911"/>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5">
      <c r="B109" s="53">
        <f>IF(ISBLANK('3-Budget + REVISE'!B100),"",'3-Budget + REVISE'!B100)</f>
        <v>0</v>
      </c>
      <c r="C109" s="969">
        <f>IF('3-Budget + REVISE'!AI100=1,'3-Budget + REVISE'!I100,' 8-EXPENSE 5th Period'!C109)</f>
        <v>0</v>
      </c>
      <c r="D109" s="910"/>
      <c r="E109" s="911"/>
      <c r="F109" s="900">
        <f t="shared" ref="F109:F117" si="40">AE109</f>
        <v>0</v>
      </c>
      <c r="G109" s="901"/>
      <c r="H109" s="970"/>
      <c r="I109" s="969">
        <f>F109+' 8-EXPENSE 5th Period'!I109</f>
        <v>0</v>
      </c>
      <c r="J109" s="910"/>
      <c r="K109" s="911"/>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5">
      <c r="B110" s="53">
        <f>IF(ISBLANK('3-Budget + REVISE'!B101),"",'3-Budget + REVISE'!B101)</f>
        <v>0</v>
      </c>
      <c r="C110" s="969">
        <f>IF('3-Budget + REVISE'!AI101=1,'3-Budget + REVISE'!I101,' 8-EXPENSE 5th Period'!C110)</f>
        <v>0</v>
      </c>
      <c r="D110" s="910"/>
      <c r="E110" s="911"/>
      <c r="F110" s="900">
        <f t="shared" si="40"/>
        <v>0</v>
      </c>
      <c r="G110" s="901"/>
      <c r="H110" s="970"/>
      <c r="I110" s="969">
        <f>F110+' 8-EXPENSE 5th Period'!I110</f>
        <v>0</v>
      </c>
      <c r="J110" s="910"/>
      <c r="K110" s="911"/>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5">
      <c r="B111" s="53">
        <f>IF(ISBLANK('3-Budget + REVISE'!B102),"",'3-Budget + REVISE'!B102)</f>
        <v>0</v>
      </c>
      <c r="C111" s="969">
        <f>IF('3-Budget + REVISE'!AI102=1,'3-Budget + REVISE'!I102,' 8-EXPENSE 5th Period'!C111)</f>
        <v>0</v>
      </c>
      <c r="D111" s="910"/>
      <c r="E111" s="911"/>
      <c r="F111" s="900">
        <f t="shared" si="40"/>
        <v>0</v>
      </c>
      <c r="G111" s="901"/>
      <c r="H111" s="970"/>
      <c r="I111" s="969">
        <f>F111+' 8-EXPENSE 5th Period'!I111</f>
        <v>0</v>
      </c>
      <c r="J111" s="910"/>
      <c r="K111" s="911"/>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5">
      <c r="B112" s="53">
        <f>IF(ISBLANK('3-Budget + REVISE'!B103),"",'3-Budget + REVISE'!B103)</f>
        <v>0</v>
      </c>
      <c r="C112" s="969">
        <f>IF('3-Budget + REVISE'!AI103=1,'3-Budget + REVISE'!I103,' 8-EXPENSE 5th Period'!C112)</f>
        <v>0</v>
      </c>
      <c r="D112" s="910"/>
      <c r="E112" s="911"/>
      <c r="F112" s="900">
        <f t="shared" si="40"/>
        <v>0</v>
      </c>
      <c r="G112" s="901"/>
      <c r="H112" s="970"/>
      <c r="I112" s="969">
        <f>F112+' 8-EXPENSE 5th Period'!I112</f>
        <v>0</v>
      </c>
      <c r="J112" s="910"/>
      <c r="K112" s="911"/>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5">
      <c r="B113" s="53">
        <f>IF(ISBLANK('3-Budget + REVISE'!B104),"",'3-Budget + REVISE'!B104)</f>
        <v>0</v>
      </c>
      <c r="C113" s="969">
        <f>IF('3-Budget + REVISE'!AI104=1,'3-Budget + REVISE'!I104,' 8-EXPENSE 5th Period'!C113)</f>
        <v>0</v>
      </c>
      <c r="D113" s="910"/>
      <c r="E113" s="911"/>
      <c r="F113" s="900">
        <f t="shared" si="40"/>
        <v>0</v>
      </c>
      <c r="G113" s="901"/>
      <c r="H113" s="970"/>
      <c r="I113" s="969">
        <f>F113+' 8-EXPENSE 5th Period'!I113</f>
        <v>0</v>
      </c>
      <c r="J113" s="910"/>
      <c r="K113" s="911"/>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5">
      <c r="B114" s="53">
        <f>IF(ISBLANK('3-Budget + REVISE'!B105),"",'3-Budget + REVISE'!B105)</f>
        <v>0</v>
      </c>
      <c r="C114" s="969">
        <f>IF('3-Budget + REVISE'!AI105=1,'3-Budget + REVISE'!I105,' 8-EXPENSE 5th Period'!C114)</f>
        <v>0</v>
      </c>
      <c r="D114" s="910"/>
      <c r="E114" s="911"/>
      <c r="F114" s="900">
        <f t="shared" si="40"/>
        <v>0</v>
      </c>
      <c r="G114" s="901"/>
      <c r="H114" s="970"/>
      <c r="I114" s="969">
        <f>F114+' 8-EXPENSE 5th Period'!I114</f>
        <v>0</v>
      </c>
      <c r="J114" s="910"/>
      <c r="K114" s="911"/>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5">
      <c r="B115" s="53">
        <f>IF(ISBLANK('3-Budget + REVISE'!B106),"",'3-Budget + REVISE'!B106)</f>
        <v>0</v>
      </c>
      <c r="C115" s="969">
        <f>IF('3-Budget + REVISE'!AI106=1,'3-Budget + REVISE'!I106,' 8-EXPENSE 5th Period'!C115)</f>
        <v>0</v>
      </c>
      <c r="D115" s="910"/>
      <c r="E115" s="911"/>
      <c r="F115" s="900">
        <f t="shared" si="40"/>
        <v>0</v>
      </c>
      <c r="G115" s="901"/>
      <c r="H115" s="970"/>
      <c r="I115" s="969">
        <f>F115+' 8-EXPENSE 5th Period'!I115</f>
        <v>0</v>
      </c>
      <c r="J115" s="910"/>
      <c r="K115" s="911"/>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5">
      <c r="B116" s="53">
        <f>IF(ISBLANK('3-Budget + REVISE'!B107),"",'3-Budget + REVISE'!B107)</f>
        <v>0</v>
      </c>
      <c r="C116" s="969">
        <f>IF('3-Budget + REVISE'!AI107=1,'3-Budget + REVISE'!I107,' 8-EXPENSE 5th Period'!C116)</f>
        <v>0</v>
      </c>
      <c r="D116" s="910"/>
      <c r="E116" s="911"/>
      <c r="F116" s="900">
        <f t="shared" si="40"/>
        <v>0</v>
      </c>
      <c r="G116" s="901"/>
      <c r="H116" s="970"/>
      <c r="I116" s="969">
        <f>F116+' 8-EXPENSE 5th Period'!I116</f>
        <v>0</v>
      </c>
      <c r="J116" s="910"/>
      <c r="K116" s="911"/>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5">
      <c r="B117" s="83">
        <f>IF(ISBLANK('3-Budget + REVISE'!B108),"",'3-Budget + REVISE'!B108)</f>
        <v>0</v>
      </c>
      <c r="C117" s="969">
        <f>IF('3-Budget + REVISE'!AI108=1,'3-Budget + REVISE'!I108,' 8-EXPENSE 5th Period'!C117)</f>
        <v>0</v>
      </c>
      <c r="D117" s="910"/>
      <c r="E117" s="911"/>
      <c r="F117" s="900">
        <f t="shared" si="40"/>
        <v>0</v>
      </c>
      <c r="G117" s="901"/>
      <c r="H117" s="970"/>
      <c r="I117" s="969">
        <f>F117+' 8-EXPENSE 5th Period'!I117</f>
        <v>0</v>
      </c>
      <c r="J117" s="910"/>
      <c r="K117" s="911"/>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 customHeight="1" x14ac:dyDescent="0.25">
      <c r="B118" s="200" t="str">
        <f>IF(ISBLANK('3-Budget + REVISE'!B109),"",'3-Budget + REVISE'!B109)</f>
        <v>800 - (identify category)</v>
      </c>
      <c r="C118" s="1016">
        <f>SUM(C119:C128)</f>
        <v>0</v>
      </c>
      <c r="D118" s="1016"/>
      <c r="E118" s="1016"/>
      <c r="F118" s="1016">
        <f t="shared" ref="F118" si="41">SUM(F119:F128)</f>
        <v>0</v>
      </c>
      <c r="G118" s="1016"/>
      <c r="H118" s="1016"/>
      <c r="I118" s="1016">
        <f t="shared" ref="I118" si="42">SUM(I119:I128)</f>
        <v>0</v>
      </c>
      <c r="J118" s="1016"/>
      <c r="K118" s="1016"/>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5">
      <c r="B119" s="51">
        <f>IF(ISBLANK('3-Budget + REVISE'!B110),"",'3-Budget + REVISE'!B110)</f>
        <v>0</v>
      </c>
      <c r="C119" s="969">
        <f>IF('3-Budget + REVISE'!AI110=1,'3-Budget + REVISE'!I110,' 8-EXPENSE 5th Period'!C119)</f>
        <v>0</v>
      </c>
      <c r="D119" s="910"/>
      <c r="E119" s="911"/>
      <c r="F119" s="900">
        <f>AE119</f>
        <v>0</v>
      </c>
      <c r="G119" s="901"/>
      <c r="H119" s="970"/>
      <c r="I119" s="969">
        <f>F119+' 8-EXPENSE 5th Period'!I119</f>
        <v>0</v>
      </c>
      <c r="J119" s="910"/>
      <c r="K119" s="911"/>
      <c r="L119" s="46" t="str">
        <f t="shared" si="34"/>
        <v/>
      </c>
      <c r="M119" s="74">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5">
      <c r="B120" s="53">
        <f>IF(ISBLANK('3-Budget + REVISE'!B111),"",'3-Budget + REVISE'!B111)</f>
        <v>0</v>
      </c>
      <c r="C120" s="969">
        <f>IF('3-Budget + REVISE'!AI111=1,'3-Budget + REVISE'!I111,' 8-EXPENSE 5th Period'!C120)</f>
        <v>0</v>
      </c>
      <c r="D120" s="910"/>
      <c r="E120" s="911"/>
      <c r="F120" s="900">
        <f t="shared" ref="F120:F128" si="44">AE120</f>
        <v>0</v>
      </c>
      <c r="G120" s="901"/>
      <c r="H120" s="970"/>
      <c r="I120" s="969">
        <f>F120+' 8-EXPENSE 5th Period'!I120</f>
        <v>0</v>
      </c>
      <c r="J120" s="910"/>
      <c r="K120" s="911"/>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5">
      <c r="B121" s="53">
        <f>IF(ISBLANK('3-Budget + REVISE'!B112),"",'3-Budget + REVISE'!B112)</f>
        <v>0</v>
      </c>
      <c r="C121" s="969">
        <f>IF('3-Budget + REVISE'!AI112=1,'3-Budget + REVISE'!I112,' 8-EXPENSE 5th Period'!C121)</f>
        <v>0</v>
      </c>
      <c r="D121" s="910"/>
      <c r="E121" s="911"/>
      <c r="F121" s="900">
        <f t="shared" si="44"/>
        <v>0</v>
      </c>
      <c r="G121" s="901"/>
      <c r="H121" s="970"/>
      <c r="I121" s="969">
        <f>F121+' 8-EXPENSE 5th Period'!I121</f>
        <v>0</v>
      </c>
      <c r="J121" s="910"/>
      <c r="K121" s="911"/>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5">
      <c r="B122" s="53">
        <f>IF(ISBLANK('3-Budget + REVISE'!B113),"",'3-Budget + REVISE'!B113)</f>
        <v>0</v>
      </c>
      <c r="C122" s="969">
        <f>IF('3-Budget + REVISE'!AI113=1,'3-Budget + REVISE'!I113,' 8-EXPENSE 5th Period'!C122)</f>
        <v>0</v>
      </c>
      <c r="D122" s="910"/>
      <c r="E122" s="911"/>
      <c r="F122" s="900">
        <f t="shared" si="44"/>
        <v>0</v>
      </c>
      <c r="G122" s="901"/>
      <c r="H122" s="970"/>
      <c r="I122" s="969">
        <f>F122+' 8-EXPENSE 5th Period'!I122</f>
        <v>0</v>
      </c>
      <c r="J122" s="910"/>
      <c r="K122" s="911"/>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5">
      <c r="B123" s="53">
        <f>IF(ISBLANK('3-Budget + REVISE'!B114),"",'3-Budget + REVISE'!B114)</f>
        <v>0</v>
      </c>
      <c r="C123" s="969">
        <f>IF('3-Budget + REVISE'!AI114=1,'3-Budget + REVISE'!I114,' 8-EXPENSE 5th Period'!C123)</f>
        <v>0</v>
      </c>
      <c r="D123" s="910"/>
      <c r="E123" s="911"/>
      <c r="F123" s="900">
        <f t="shared" si="44"/>
        <v>0</v>
      </c>
      <c r="G123" s="901"/>
      <c r="H123" s="970"/>
      <c r="I123" s="969">
        <f>F123+' 8-EXPENSE 5th Period'!I123</f>
        <v>0</v>
      </c>
      <c r="J123" s="910"/>
      <c r="K123" s="911"/>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5">
      <c r="B124" s="53">
        <f>IF(ISBLANK('3-Budget + REVISE'!B115),"",'3-Budget + REVISE'!B115)</f>
        <v>0</v>
      </c>
      <c r="C124" s="969">
        <f>IF('3-Budget + REVISE'!AI115=1,'3-Budget + REVISE'!I115,' 8-EXPENSE 5th Period'!C124)</f>
        <v>0</v>
      </c>
      <c r="D124" s="910"/>
      <c r="E124" s="911"/>
      <c r="F124" s="900">
        <f t="shared" si="44"/>
        <v>0</v>
      </c>
      <c r="G124" s="901"/>
      <c r="H124" s="970"/>
      <c r="I124" s="969">
        <f>F124+' 8-EXPENSE 5th Period'!I124</f>
        <v>0</v>
      </c>
      <c r="J124" s="910"/>
      <c r="K124" s="911"/>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5">
      <c r="B125" s="53">
        <f>IF(ISBLANK('3-Budget + REVISE'!B116),"",'3-Budget + REVISE'!B116)</f>
        <v>0</v>
      </c>
      <c r="C125" s="969">
        <f>IF('3-Budget + REVISE'!AI116=1,'3-Budget + REVISE'!I116,' 8-EXPENSE 5th Period'!C125)</f>
        <v>0</v>
      </c>
      <c r="D125" s="910"/>
      <c r="E125" s="911"/>
      <c r="F125" s="900">
        <f t="shared" si="44"/>
        <v>0</v>
      </c>
      <c r="G125" s="901"/>
      <c r="H125" s="970"/>
      <c r="I125" s="969">
        <f>F125+' 8-EXPENSE 5th Period'!I125</f>
        <v>0</v>
      </c>
      <c r="J125" s="910"/>
      <c r="K125" s="911"/>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5">
      <c r="B126" s="53">
        <f>IF(ISBLANK('3-Budget + REVISE'!B117),"",'3-Budget + REVISE'!B117)</f>
        <v>0</v>
      </c>
      <c r="C126" s="969">
        <f>IF('3-Budget + REVISE'!AI117=1,'3-Budget + REVISE'!I117,' 8-EXPENSE 5th Period'!C126)</f>
        <v>0</v>
      </c>
      <c r="D126" s="910"/>
      <c r="E126" s="911"/>
      <c r="F126" s="900">
        <f t="shared" si="44"/>
        <v>0</v>
      </c>
      <c r="G126" s="901"/>
      <c r="H126" s="970"/>
      <c r="I126" s="969">
        <f>F126+' 8-EXPENSE 5th Period'!I126</f>
        <v>0</v>
      </c>
      <c r="J126" s="910"/>
      <c r="K126" s="911"/>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5">
      <c r="B127" s="53">
        <f>IF(ISBLANK('3-Budget + REVISE'!B118),"",'3-Budget + REVISE'!B118)</f>
        <v>0</v>
      </c>
      <c r="C127" s="969">
        <f>IF('3-Budget + REVISE'!AI118=1,'3-Budget + REVISE'!I118,' 8-EXPENSE 5th Period'!C127)</f>
        <v>0</v>
      </c>
      <c r="D127" s="910"/>
      <c r="E127" s="911"/>
      <c r="F127" s="900">
        <f t="shared" si="44"/>
        <v>0</v>
      </c>
      <c r="G127" s="901"/>
      <c r="H127" s="970"/>
      <c r="I127" s="969">
        <f>F127+' 8-EXPENSE 5th Period'!I127</f>
        <v>0</v>
      </c>
      <c r="J127" s="910"/>
      <c r="K127" s="911"/>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5">
      <c r="B128" s="48">
        <f>IF(ISBLANK('3-Budget + REVISE'!B119),"",'3-Budget + REVISE'!B119)</f>
        <v>0</v>
      </c>
      <c r="C128" s="969">
        <f>IF('3-Budget + REVISE'!AI119=1,'3-Budget + REVISE'!I119,' 8-EXPENSE 5th Period'!C128)</f>
        <v>0</v>
      </c>
      <c r="D128" s="910"/>
      <c r="E128" s="911"/>
      <c r="F128" s="900">
        <f t="shared" si="44"/>
        <v>0</v>
      </c>
      <c r="G128" s="901"/>
      <c r="H128" s="970"/>
      <c r="I128" s="969">
        <f>F128+' 8-EXPENSE 5th Period'!I128</f>
        <v>0</v>
      </c>
      <c r="J128" s="910"/>
      <c r="K128" s="911"/>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 customHeight="1" x14ac:dyDescent="0.25">
      <c r="B129" s="200" t="str">
        <f>IF(ISBLANK('3-Budget + REVISE'!B120),"",'3-Budget + REVISE'!B120)</f>
        <v>900 - Indirect Costs</v>
      </c>
      <c r="C129" s="1016">
        <f>SUM(C130)</f>
        <v>0</v>
      </c>
      <c r="D129" s="1016"/>
      <c r="E129" s="1016"/>
      <c r="F129" s="1016">
        <f t="shared" ref="F129" si="45">SUM(F130)</f>
        <v>0</v>
      </c>
      <c r="G129" s="1016"/>
      <c r="H129" s="1016"/>
      <c r="I129" s="1016">
        <f t="shared" ref="I129" si="46">SUM(I130)</f>
        <v>0</v>
      </c>
      <c r="J129" s="1016"/>
      <c r="K129" s="1016"/>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5">
      <c r="B130" s="51" t="str">
        <f>IF(ISBLANK('3-Budget + REVISE'!B121),"",'3-Budget + REVISE'!B121)</f>
        <v>use "Indirect Cost Calculator"</v>
      </c>
      <c r="C130" s="969">
        <f>IF('3-Budget + REVISE'!AI121=1,'3-Budget + REVISE'!I121,' 8-EXPENSE 5th Period'!C130)</f>
        <v>0</v>
      </c>
      <c r="D130" s="910"/>
      <c r="E130" s="911"/>
      <c r="F130" s="900">
        <f>AE130</f>
        <v>0</v>
      </c>
      <c r="G130" s="901"/>
      <c r="H130" s="970"/>
      <c r="I130" s="969">
        <f>F130+' 8-EXPENSE 5th Period'!I130</f>
        <v>0</v>
      </c>
      <c r="J130" s="910"/>
      <c r="K130" s="911"/>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3">
      <c r="B131" s="57" t="s">
        <v>69</v>
      </c>
      <c r="C131" s="928">
        <f>C17+C40++C63+C74+C85+C96+C107+C118+C129</f>
        <v>0</v>
      </c>
      <c r="D131" s="929"/>
      <c r="E131" s="930"/>
      <c r="F131" s="960">
        <f>F17+F40+F63+F74+F85+F96+F107+F118+F129</f>
        <v>0</v>
      </c>
      <c r="G131" s="961"/>
      <c r="H131" s="962"/>
      <c r="I131" s="928">
        <f>F131+' 8-EXPENSE 5th Period'!I131</f>
        <v>0</v>
      </c>
      <c r="J131" s="929"/>
      <c r="K131" s="930"/>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3">
      <c r="B132" s="60" t="s">
        <v>19</v>
      </c>
      <c r="C132" s="927" t="str">
        <f>IF(C131&gt;0,IF(C131&gt;'3-Budget + REVISE'!C122,"OVER award",IF(C131&lt;'3-Budget + REVISE'!C122,"UNDER award",""))," ")</f>
        <v xml:space="preserve"> </v>
      </c>
      <c r="D132" s="927"/>
      <c r="E132" s="927"/>
      <c r="F132" s="61"/>
      <c r="G132" s="61"/>
      <c r="H132" s="61"/>
      <c r="I132" s="61"/>
      <c r="J132" s="10" t="str">
        <f>J6</f>
        <v>6th Period</v>
      </c>
      <c r="K132" s="925" t="s">
        <v>13</v>
      </c>
      <c r="L132" s="926"/>
      <c r="M132" s="926"/>
    </row>
    <row r="133" spans="2:32" x14ac:dyDescent="0.3">
      <c r="B133" s="978"/>
      <c r="C133" s="979"/>
      <c r="D133" s="979"/>
      <c r="E133" s="979"/>
      <c r="F133" s="979"/>
      <c r="G133" s="979"/>
      <c r="H133" s="979"/>
      <c r="I133" s="979"/>
      <c r="J133" s="979"/>
      <c r="K133" s="979"/>
      <c r="L133" s="979"/>
      <c r="M133" s="980"/>
    </row>
    <row r="134" spans="2:32" x14ac:dyDescent="0.3">
      <c r="B134" s="981"/>
      <c r="C134" s="982"/>
      <c r="D134" s="982"/>
      <c r="E134" s="982"/>
      <c r="F134" s="982"/>
      <c r="G134" s="982"/>
      <c r="H134" s="982"/>
      <c r="I134" s="982"/>
      <c r="J134" s="982"/>
      <c r="K134" s="982"/>
      <c r="L134" s="982"/>
      <c r="M134" s="983"/>
    </row>
    <row r="135" spans="2:32" x14ac:dyDescent="0.3">
      <c r="B135" s="981"/>
      <c r="C135" s="982"/>
      <c r="D135" s="982"/>
      <c r="E135" s="982"/>
      <c r="F135" s="982"/>
      <c r="G135" s="982"/>
      <c r="H135" s="982"/>
      <c r="I135" s="982"/>
      <c r="J135" s="982"/>
      <c r="K135" s="982"/>
      <c r="L135" s="982"/>
      <c r="M135" s="983"/>
    </row>
    <row r="136" spans="2:32" x14ac:dyDescent="0.3">
      <c r="B136" s="984"/>
      <c r="C136" s="985"/>
      <c r="D136" s="985"/>
      <c r="E136" s="985"/>
      <c r="F136" s="985"/>
      <c r="G136" s="985"/>
      <c r="H136" s="985"/>
      <c r="I136" s="985"/>
      <c r="J136" s="985"/>
      <c r="K136" s="985"/>
      <c r="L136" s="985"/>
      <c r="M136" s="986"/>
    </row>
  </sheetData>
  <sheetProtection algorithmName="SHA-512" hashValue="AFpHCIy1UomwhHEvrX+YnOlgfgq4iRhADfErNrazLMHhf3jPDVHALWHtOIDi3mG6qj2ANANf3BWlbt0NMCH0Ew==" saltValue="QpR5FTUNzoJj2/rFVBvO8A==" spinCount="100000" sheet="1" formatRows="0"/>
  <mergeCells count="380">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I51:K51"/>
    <mergeCell ref="I52:K52"/>
    <mergeCell ref="I53:K53"/>
    <mergeCell ref="I42:K42"/>
    <mergeCell ref="I43:K43"/>
    <mergeCell ref="I44:K44"/>
    <mergeCell ref="I45:K45"/>
    <mergeCell ref="I46:K46"/>
    <mergeCell ref="I47:K47"/>
    <mergeCell ref="I48:K48"/>
    <mergeCell ref="I49:K49"/>
    <mergeCell ref="I50:K50"/>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35037-091E-427E-8D66-2BA9A63BABDE}">
  <sheetPr codeName="Sheet14">
    <tabColor rgb="FFFFC843"/>
    <pageSetUpPr fitToPage="1"/>
  </sheetPr>
  <dimension ref="A1:AF136"/>
  <sheetViews>
    <sheetView showZeros="0" zoomScaleNormal="100" zoomScaleSheetLayoutView="76" workbookViewId="0">
      <pane ySplit="16" topLeftCell="A17" activePane="bottomLeft" state="frozen"/>
      <selection pane="bottomLeft" activeCell="Q4" sqref="Q4"/>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4.54296875" style="22" customWidth="1"/>
    <col min="15" max="15" width="0" style="19" hidden="1" customWidth="1"/>
    <col min="16" max="31" width="12.81640625" style="19" customWidth="1"/>
    <col min="32" max="16384" width="9.08984375" style="19"/>
  </cols>
  <sheetData>
    <row r="1" spans="1:31" ht="18" customHeight="1" x14ac:dyDescent="0.3">
      <c r="A1" s="307"/>
      <c r="B1" s="913" t="s">
        <v>13</v>
      </c>
      <c r="M1" s="923"/>
    </row>
    <row r="2" spans="1:31" ht="18" customHeight="1" x14ac:dyDescent="0.35">
      <c r="A2" s="307"/>
      <c r="B2" s="913"/>
      <c r="C2" s="1015" t="str">
        <f>'3-Budget + REVISE'!$B$3</f>
        <v>Project Name</v>
      </c>
      <c r="D2" s="1015"/>
      <c r="E2" s="1015"/>
      <c r="F2" s="1015"/>
      <c r="G2" s="222"/>
      <c r="H2" s="222"/>
      <c r="I2" s="222"/>
      <c r="J2" s="222"/>
      <c r="K2" s="222"/>
      <c r="L2" s="222"/>
      <c r="M2" s="923"/>
    </row>
    <row r="3" spans="1:31" ht="13.25" customHeight="1" x14ac:dyDescent="0.3">
      <c r="A3" s="23"/>
      <c r="B3" s="223"/>
      <c r="C3" s="223"/>
      <c r="D3" s="223"/>
      <c r="E3" s="223"/>
      <c r="F3" s="223"/>
      <c r="G3" s="223"/>
      <c r="H3" s="223"/>
      <c r="I3" s="223"/>
      <c r="J3" s="223"/>
      <c r="K3" s="223"/>
      <c r="L3" s="223"/>
      <c r="M3" s="923"/>
      <c r="N3" s="24"/>
    </row>
    <row r="4" spans="1:31" x14ac:dyDescent="0.3">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5">
      <c r="B5" s="30" t="s">
        <v>3</v>
      </c>
      <c r="C5" s="30"/>
      <c r="D5" s="30"/>
      <c r="E5" s="30"/>
      <c r="F5" s="1006" t="s">
        <v>148</v>
      </c>
      <c r="G5" s="1006"/>
      <c r="H5" s="1006"/>
      <c r="I5" s="30"/>
      <c r="J5" s="1004" t="s">
        <v>70</v>
      </c>
      <c r="K5" s="1004"/>
      <c r="L5" s="1004"/>
      <c r="M5" s="1004"/>
      <c r="N5" s="31"/>
    </row>
    <row r="6" spans="1:31" ht="12.75" customHeight="1" x14ac:dyDescent="0.3">
      <c r="B6" s="916" t="str">
        <f>IF(ISBLANK('4-EXPENSE 1st Period'!B6:E6),"",'4-EXPENSE 1st Period'!B6:E6)</f>
        <v/>
      </c>
      <c r="C6" s="916"/>
      <c r="D6" s="916"/>
      <c r="E6" s="32"/>
      <c r="F6" s="1019">
        <f>'4-EXPENSE 1st Period'!$F$6</f>
        <v>0</v>
      </c>
      <c r="G6" s="1019"/>
      <c r="H6" s="80" t="s">
        <v>14</v>
      </c>
      <c r="I6" s="28"/>
      <c r="J6" s="914" t="s">
        <v>124</v>
      </c>
      <c r="K6" s="914"/>
      <c r="L6" s="914"/>
      <c r="M6" s="914"/>
    </row>
    <row r="7" spans="1:31" s="29" customFormat="1" ht="13.5" customHeight="1" x14ac:dyDescent="0.25">
      <c r="B7" s="918" t="s">
        <v>4</v>
      </c>
      <c r="C7" s="918"/>
      <c r="D7" s="918"/>
      <c r="E7" s="30"/>
      <c r="F7" s="918" t="s">
        <v>2</v>
      </c>
      <c r="G7" s="918"/>
      <c r="H7" s="918"/>
      <c r="I7" s="30"/>
      <c r="J7" s="918" t="s">
        <v>1</v>
      </c>
      <c r="K7" s="918"/>
      <c r="L7" s="918"/>
      <c r="M7" s="918"/>
      <c r="N7" s="31"/>
    </row>
    <row r="8" spans="1:31" ht="14" customHeight="1" x14ac:dyDescent="0.3">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5">
      <c r="B9" s="915" t="s">
        <v>5</v>
      </c>
      <c r="C9" s="915"/>
      <c r="D9" s="915"/>
      <c r="E9" s="915"/>
      <c r="F9" s="915" t="s">
        <v>6</v>
      </c>
      <c r="G9" s="915"/>
      <c r="H9" s="30"/>
      <c r="I9" s="30"/>
      <c r="J9" s="30"/>
      <c r="K9" s="30"/>
      <c r="L9" s="30"/>
      <c r="M9" s="30"/>
      <c r="N9" s="31"/>
    </row>
    <row r="10" spans="1:31" ht="18" customHeight="1" thickBot="1" x14ac:dyDescent="0.35">
      <c r="B10" s="987"/>
      <c r="C10" s="987"/>
      <c r="D10" s="987"/>
      <c r="E10" s="68"/>
      <c r="F10" s="1017"/>
      <c r="G10" s="1017"/>
      <c r="H10" s="1017"/>
      <c r="I10" s="1017"/>
      <c r="J10" s="1017"/>
      <c r="K10" s="1017"/>
      <c r="L10" s="1017"/>
      <c r="M10" s="1017"/>
    </row>
    <row r="11" spans="1:31" s="29" customFormat="1" ht="13.5" customHeight="1" x14ac:dyDescent="0.25">
      <c r="B11" s="78" t="s">
        <v>7</v>
      </c>
      <c r="C11" s="30" t="s">
        <v>8</v>
      </c>
      <c r="E11" s="30"/>
      <c r="F11" s="1002" t="s">
        <v>7</v>
      </c>
      <c r="G11" s="1002"/>
      <c r="H11" s="1002"/>
      <c r="I11" s="1002"/>
      <c r="J11" s="1002"/>
      <c r="K11" s="1002"/>
      <c r="L11" s="1002"/>
      <c r="M11" s="30" t="s">
        <v>8</v>
      </c>
      <c r="N11" s="31"/>
    </row>
    <row r="12" spans="1:31" ht="12.75" customHeight="1" x14ac:dyDescent="0.3">
      <c r="B12" s="949" t="s">
        <v>170</v>
      </c>
      <c r="C12" s="949"/>
      <c r="D12" s="949"/>
      <c r="E12" s="37"/>
      <c r="F12" s="950" t="s">
        <v>166</v>
      </c>
      <c r="G12" s="950"/>
      <c r="H12" s="950"/>
      <c r="I12" s="950"/>
      <c r="J12" s="950"/>
      <c r="K12" s="950"/>
      <c r="L12" s="950"/>
      <c r="M12" s="950"/>
    </row>
    <row r="13" spans="1:31" s="29" customFormat="1" ht="13.5" customHeight="1" x14ac:dyDescent="0.25">
      <c r="B13" s="1006" t="s">
        <v>9</v>
      </c>
      <c r="C13" s="1006"/>
      <c r="D13" s="1006"/>
      <c r="E13" s="30"/>
      <c r="F13" s="915" t="s">
        <v>9</v>
      </c>
      <c r="G13" s="915"/>
      <c r="H13" s="915"/>
      <c r="I13" s="915"/>
      <c r="J13" s="915"/>
      <c r="K13" s="915"/>
      <c r="L13" s="915"/>
      <c r="M13" s="915"/>
      <c r="N13" s="31"/>
    </row>
    <row r="14" spans="1:31" ht="12.75" customHeight="1" x14ac:dyDescent="0.3">
      <c r="B14" s="949" t="s">
        <v>171</v>
      </c>
      <c r="C14" s="949"/>
      <c r="D14" s="949"/>
      <c r="E14" s="37"/>
      <c r="F14" s="950" t="s">
        <v>168</v>
      </c>
      <c r="G14" s="950"/>
      <c r="H14" s="950"/>
      <c r="I14" s="950"/>
      <c r="J14" s="950"/>
      <c r="K14" s="950"/>
      <c r="L14" s="950"/>
      <c r="M14" s="950"/>
    </row>
    <row r="15" spans="1:31" s="29" customFormat="1" ht="13.5" customHeight="1" thickBot="1" x14ac:dyDescent="0.35">
      <c r="B15" s="918" t="s">
        <v>10</v>
      </c>
      <c r="C15" s="918"/>
      <c r="D15" s="918"/>
      <c r="E15" s="67"/>
      <c r="F15" s="1022" t="s">
        <v>10</v>
      </c>
      <c r="G15" s="1022"/>
      <c r="H15" s="1022"/>
      <c r="I15" s="1022"/>
      <c r="J15" s="1022"/>
      <c r="K15" s="1022"/>
      <c r="L15" s="1022"/>
      <c r="M15" s="1022"/>
      <c r="N15" s="31"/>
      <c r="P15" s="752" t="str">
        <f>'4-EXPENSE 1st Period'!P15</f>
        <v>Funding Source</v>
      </c>
    </row>
    <row r="16" spans="1:31" ht="32" thickBot="1" x14ac:dyDescent="0.35">
      <c r="B16" s="70" t="s">
        <v>0</v>
      </c>
      <c r="C16" s="990" t="s">
        <v>16</v>
      </c>
      <c r="D16" s="1020"/>
      <c r="E16" s="1021"/>
      <c r="F16" s="993" t="s">
        <v>132</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 customHeight="1" x14ac:dyDescent="0.25">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5">
      <c r="B18" s="51" t="str">
        <f>IF(ISBLANK('3-Budget + REVISE'!B9),"",'3-Budget + REVISE'!B9)</f>
        <v/>
      </c>
      <c r="C18" s="969">
        <f>IF('3-Budget + REVISE'!AL9=1,'3-Budget + REVISE'!J9,' 9-EXPENSE 6th Period'!C18)</f>
        <v>0</v>
      </c>
      <c r="D18" s="910"/>
      <c r="E18" s="911"/>
      <c r="F18" s="900">
        <f>AE18</f>
        <v>0</v>
      </c>
      <c r="G18" s="901"/>
      <c r="H18" s="970"/>
      <c r="I18" s="969">
        <f>F18+' 9-EXPENSE 6th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5">
      <c r="B19" s="51" t="str">
        <f>IF(ISBLANK('3-Budget + REVISE'!B10),"",'3-Budget + REVISE'!B10)</f>
        <v/>
      </c>
      <c r="C19" s="969">
        <f>IF('3-Budget + REVISE'!AL10=1,'3-Budget + REVISE'!J10,' 9-EXPENSE 6th Period'!C19)</f>
        <v>0</v>
      </c>
      <c r="D19" s="910"/>
      <c r="E19" s="911"/>
      <c r="F19" s="900">
        <f t="shared" ref="F19:F39" si="9">AE19</f>
        <v>0</v>
      </c>
      <c r="G19" s="901"/>
      <c r="H19" s="970"/>
      <c r="I19" s="969">
        <f>F19+' 9-EXPENSE 6th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5">
      <c r="B20" s="51" t="str">
        <f>IF(ISBLANK('3-Budget + REVISE'!B11),"",'3-Budget + REVISE'!B11)</f>
        <v/>
      </c>
      <c r="C20" s="969">
        <f>IF('3-Budget + REVISE'!AL11=1,'3-Budget + REVISE'!J11,' 9-EXPENSE 6th Period'!C20)</f>
        <v>0</v>
      </c>
      <c r="D20" s="910"/>
      <c r="E20" s="911"/>
      <c r="F20" s="900">
        <f t="shared" si="9"/>
        <v>0</v>
      </c>
      <c r="G20" s="901"/>
      <c r="H20" s="970"/>
      <c r="I20" s="969">
        <f>F20+' 9-EXPENSE 6th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5">
      <c r="B21" s="51" t="str">
        <f>IF(ISBLANK('3-Budget + REVISE'!B12),"",'3-Budget + REVISE'!B12)</f>
        <v/>
      </c>
      <c r="C21" s="969">
        <f>IF('3-Budget + REVISE'!AL12=1,'3-Budget + REVISE'!J12,' 9-EXPENSE 6th Period'!C21)</f>
        <v>0</v>
      </c>
      <c r="D21" s="910"/>
      <c r="E21" s="911"/>
      <c r="F21" s="900">
        <f t="shared" si="9"/>
        <v>0</v>
      </c>
      <c r="G21" s="901"/>
      <c r="H21" s="970"/>
      <c r="I21" s="969">
        <f>F21+' 9-EXPENSE 6th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5">
      <c r="B22" s="51" t="str">
        <f>IF(ISBLANK('3-Budget + REVISE'!B13),"",'3-Budget + REVISE'!B13)</f>
        <v/>
      </c>
      <c r="C22" s="969">
        <f>IF('3-Budget + REVISE'!AL13=1,'3-Budget + REVISE'!J13,' 9-EXPENSE 6th Period'!C22)</f>
        <v>0</v>
      </c>
      <c r="D22" s="910"/>
      <c r="E22" s="911"/>
      <c r="F22" s="900">
        <f t="shared" si="9"/>
        <v>0</v>
      </c>
      <c r="G22" s="901"/>
      <c r="H22" s="970"/>
      <c r="I22" s="969">
        <f>F22+' 9-EXPENSE 6th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5">
      <c r="B23" s="51" t="str">
        <f>IF(ISBLANK('3-Budget + REVISE'!B14),"",'3-Budget + REVISE'!B14)</f>
        <v/>
      </c>
      <c r="C23" s="969">
        <f>IF('3-Budget + REVISE'!AL14=1,'3-Budget + REVISE'!J14,' 9-EXPENSE 6th Period'!C23)</f>
        <v>0</v>
      </c>
      <c r="D23" s="910"/>
      <c r="E23" s="911"/>
      <c r="F23" s="900">
        <f t="shared" si="9"/>
        <v>0</v>
      </c>
      <c r="G23" s="901"/>
      <c r="H23" s="970"/>
      <c r="I23" s="969">
        <f>F23+' 9-EXPENSE 6th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5">
      <c r="B24" s="51" t="str">
        <f>IF(ISBLANK('3-Budget + REVISE'!B15),"",'3-Budget + REVISE'!B15)</f>
        <v/>
      </c>
      <c r="C24" s="969">
        <f>IF('3-Budget + REVISE'!AL15=1,'3-Budget + REVISE'!J15,' 9-EXPENSE 6th Period'!C24)</f>
        <v>0</v>
      </c>
      <c r="D24" s="910"/>
      <c r="E24" s="911"/>
      <c r="F24" s="900">
        <f t="shared" si="9"/>
        <v>0</v>
      </c>
      <c r="G24" s="901"/>
      <c r="H24" s="970"/>
      <c r="I24" s="969">
        <f>F24+' 9-EXPENSE 6th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5">
      <c r="B25" s="51" t="str">
        <f>IF(ISBLANK('3-Budget + REVISE'!B16),"",'3-Budget + REVISE'!B16)</f>
        <v/>
      </c>
      <c r="C25" s="969">
        <f>IF('3-Budget + REVISE'!AL16=1,'3-Budget + REVISE'!J16,' 9-EXPENSE 6th Period'!C25)</f>
        <v>0</v>
      </c>
      <c r="D25" s="910"/>
      <c r="E25" s="911"/>
      <c r="F25" s="900">
        <f t="shared" si="9"/>
        <v>0</v>
      </c>
      <c r="G25" s="901"/>
      <c r="H25" s="970"/>
      <c r="I25" s="969">
        <f>F25+' 9-EXPENSE 6th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5">
      <c r="B26" s="51" t="str">
        <f>IF(ISBLANK('3-Budget + REVISE'!B17),"",'3-Budget + REVISE'!B17)</f>
        <v/>
      </c>
      <c r="C26" s="969">
        <f>IF('3-Budget + REVISE'!AL17=1,'3-Budget + REVISE'!J17,' 9-EXPENSE 6th Period'!C26)</f>
        <v>0</v>
      </c>
      <c r="D26" s="910"/>
      <c r="E26" s="911"/>
      <c r="F26" s="900">
        <f t="shared" si="9"/>
        <v>0</v>
      </c>
      <c r="G26" s="901"/>
      <c r="H26" s="970"/>
      <c r="I26" s="969">
        <f>F26+' 9-EXPENSE 6th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5">
      <c r="B27" s="51" t="str">
        <f>IF(ISBLANK('3-Budget + REVISE'!B18),"",'3-Budget + REVISE'!B18)</f>
        <v/>
      </c>
      <c r="C27" s="969">
        <f>IF('3-Budget + REVISE'!AL18=1,'3-Budget + REVISE'!J18,' 9-EXPENSE 6th Period'!C27)</f>
        <v>0</v>
      </c>
      <c r="D27" s="910"/>
      <c r="E27" s="911"/>
      <c r="F27" s="900">
        <f t="shared" si="9"/>
        <v>0</v>
      </c>
      <c r="G27" s="901"/>
      <c r="H27" s="970"/>
      <c r="I27" s="969">
        <f>F27+' 9-EXPENSE 6th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5">
      <c r="B28" s="51" t="str">
        <f>IF(ISBLANK('3-Budget + REVISE'!B19),"",'3-Budget + REVISE'!B19)</f>
        <v/>
      </c>
      <c r="C28" s="969">
        <f>IF('3-Budget + REVISE'!AL19=1,'3-Budget + REVISE'!J19,' 9-EXPENSE 6th Period'!C28)</f>
        <v>0</v>
      </c>
      <c r="D28" s="910"/>
      <c r="E28" s="911"/>
      <c r="F28" s="900">
        <f t="shared" si="9"/>
        <v>0</v>
      </c>
      <c r="G28" s="901"/>
      <c r="H28" s="970"/>
      <c r="I28" s="969">
        <f>F28+' 9-EXPENSE 6th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5">
      <c r="B29" s="51" t="str">
        <f>IF(ISBLANK('3-Budget + REVISE'!B20),"",'3-Budget + REVISE'!B20)</f>
        <v/>
      </c>
      <c r="C29" s="969">
        <f>IF('3-Budget + REVISE'!AL20=1,'3-Budget + REVISE'!J20,' 9-EXPENSE 6th Period'!C29)</f>
        <v>0</v>
      </c>
      <c r="D29" s="910"/>
      <c r="E29" s="911"/>
      <c r="F29" s="900">
        <f t="shared" si="9"/>
        <v>0</v>
      </c>
      <c r="G29" s="901"/>
      <c r="H29" s="970"/>
      <c r="I29" s="969">
        <f>F29+' 9-EXPENSE 6th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5">
      <c r="B30" s="51" t="str">
        <f>IF(ISBLANK('3-Budget + REVISE'!B21),"",'3-Budget + REVISE'!B21)</f>
        <v/>
      </c>
      <c r="C30" s="969">
        <f>IF('3-Budget + REVISE'!AL21=1,'3-Budget + REVISE'!J21,' 9-EXPENSE 6th Period'!C30)</f>
        <v>0</v>
      </c>
      <c r="D30" s="910"/>
      <c r="E30" s="911"/>
      <c r="F30" s="900">
        <f t="shared" si="9"/>
        <v>0</v>
      </c>
      <c r="G30" s="901"/>
      <c r="H30" s="970"/>
      <c r="I30" s="969">
        <f>F30+' 9-EXPENSE 6th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5">
      <c r="B31" s="51" t="str">
        <f>IF(ISBLANK('3-Budget + REVISE'!B22),"",'3-Budget + REVISE'!B22)</f>
        <v/>
      </c>
      <c r="C31" s="969">
        <f>IF('3-Budget + REVISE'!AL22=1,'3-Budget + REVISE'!J22,' 9-EXPENSE 6th Period'!C31)</f>
        <v>0</v>
      </c>
      <c r="D31" s="910"/>
      <c r="E31" s="911"/>
      <c r="F31" s="900">
        <f t="shared" si="9"/>
        <v>0</v>
      </c>
      <c r="G31" s="901"/>
      <c r="H31" s="970"/>
      <c r="I31" s="969">
        <f>F31+' 9-EXPENSE 6th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5">
      <c r="B32" s="51" t="str">
        <f>IF(ISBLANK('3-Budget + REVISE'!B23),"",'3-Budget + REVISE'!B23)</f>
        <v/>
      </c>
      <c r="C32" s="969">
        <f>IF('3-Budget + REVISE'!AL23=1,'3-Budget + REVISE'!J23,' 9-EXPENSE 6th Period'!C32)</f>
        <v>0</v>
      </c>
      <c r="D32" s="910"/>
      <c r="E32" s="911"/>
      <c r="F32" s="900">
        <f t="shared" si="9"/>
        <v>0</v>
      </c>
      <c r="G32" s="901"/>
      <c r="H32" s="970"/>
      <c r="I32" s="969">
        <f>F32+' 9-EXPENSE 6th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5">
      <c r="B33" s="51">
        <f>IF(ISBLANK('3-Budget + REVISE'!B24),"",'3-Budget + REVISE'!B24)</f>
        <v>0</v>
      </c>
      <c r="C33" s="969">
        <f>IF('3-Budget + REVISE'!AL24=1,'3-Budget + REVISE'!J24,' 9-EXPENSE 6th Period'!C33)</f>
        <v>0</v>
      </c>
      <c r="D33" s="910"/>
      <c r="E33" s="911"/>
      <c r="F33" s="900">
        <f t="shared" si="9"/>
        <v>0</v>
      </c>
      <c r="G33" s="901"/>
      <c r="H33" s="970"/>
      <c r="I33" s="969">
        <f>F33+' 9-EXPENSE 6th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5">
      <c r="B34" s="51">
        <f>IF(ISBLANK('3-Budget + REVISE'!B25),"",'3-Budget + REVISE'!B25)</f>
        <v>0</v>
      </c>
      <c r="C34" s="969">
        <f>IF('3-Budget + REVISE'!AL25=1,'3-Budget + REVISE'!J25,' 9-EXPENSE 6th Period'!C34)</f>
        <v>0</v>
      </c>
      <c r="D34" s="910"/>
      <c r="E34" s="911"/>
      <c r="F34" s="900">
        <f t="shared" si="9"/>
        <v>0</v>
      </c>
      <c r="G34" s="901"/>
      <c r="H34" s="970"/>
      <c r="I34" s="969">
        <f>F34+' 9-EXPENSE 6th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5">
      <c r="B35" s="51">
        <f>IF(ISBLANK('3-Budget + REVISE'!B26),"",'3-Budget + REVISE'!B26)</f>
        <v>0</v>
      </c>
      <c r="C35" s="969">
        <f>IF('3-Budget + REVISE'!AL26=1,'3-Budget + REVISE'!J26,' 9-EXPENSE 6th Period'!C35)</f>
        <v>0</v>
      </c>
      <c r="D35" s="910"/>
      <c r="E35" s="911"/>
      <c r="F35" s="900">
        <f t="shared" si="9"/>
        <v>0</v>
      </c>
      <c r="G35" s="901"/>
      <c r="H35" s="970"/>
      <c r="I35" s="969">
        <f>F35+' 9-EXPENSE 6th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5">
      <c r="B36" s="51">
        <f>IF(ISBLANK('3-Budget + REVISE'!B27),"",'3-Budget + REVISE'!B27)</f>
        <v>0</v>
      </c>
      <c r="C36" s="969">
        <f>IF('3-Budget + REVISE'!AL27=1,'3-Budget + REVISE'!J27,' 9-EXPENSE 6th Period'!C36)</f>
        <v>0</v>
      </c>
      <c r="D36" s="910"/>
      <c r="E36" s="911"/>
      <c r="F36" s="900">
        <f t="shared" si="9"/>
        <v>0</v>
      </c>
      <c r="G36" s="901"/>
      <c r="H36" s="970"/>
      <c r="I36" s="969">
        <f>F36+' 9-EXPENSE 6th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5">
      <c r="B37" s="51">
        <f>IF(ISBLANK('3-Budget + REVISE'!B28),"",'3-Budget + REVISE'!B28)</f>
        <v>0</v>
      </c>
      <c r="C37" s="969">
        <f>IF('3-Budget + REVISE'!AL28=1,'3-Budget + REVISE'!J28,' 9-EXPENSE 6th Period'!C37)</f>
        <v>0</v>
      </c>
      <c r="D37" s="910"/>
      <c r="E37" s="911"/>
      <c r="F37" s="900">
        <f t="shared" si="9"/>
        <v>0</v>
      </c>
      <c r="G37" s="901"/>
      <c r="H37" s="970"/>
      <c r="I37" s="969">
        <f>F37+' 9-EXPENSE 6th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5">
      <c r="B38" s="51">
        <f>IF(ISBLANK('3-Budget + REVISE'!B29),"",'3-Budget + REVISE'!B29)</f>
        <v>0</v>
      </c>
      <c r="C38" s="969">
        <f>IF('3-Budget + REVISE'!AL29=1,'3-Budget + REVISE'!J29,' 9-EXPENSE 6th Period'!C38)</f>
        <v>0</v>
      </c>
      <c r="D38" s="910"/>
      <c r="E38" s="911"/>
      <c r="F38" s="900">
        <f t="shared" si="9"/>
        <v>0</v>
      </c>
      <c r="G38" s="901"/>
      <c r="H38" s="970"/>
      <c r="I38" s="969">
        <f>F38+' 9-EXPENSE 6th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5">
      <c r="B39" s="51">
        <f>IF(ISBLANK('3-Budget + REVISE'!B30),"",'3-Budget + REVISE'!B30)</f>
        <v>0</v>
      </c>
      <c r="C39" s="969">
        <f>IF('3-Budget + REVISE'!AL30=1,'3-Budget + REVISE'!J30,' 9-EXPENSE 6th Period'!C39)</f>
        <v>0</v>
      </c>
      <c r="D39" s="910"/>
      <c r="E39" s="911"/>
      <c r="F39" s="900">
        <f t="shared" si="9"/>
        <v>0</v>
      </c>
      <c r="G39" s="901"/>
      <c r="H39" s="970"/>
      <c r="I39" s="969">
        <f>F39+' 9-EXPENSE 6th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 customHeight="1" x14ac:dyDescent="0.25">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5">
      <c r="B41" s="51" t="str">
        <f>IF(ISBLANK('3-Budget + REVISE'!B32),"",'3-Budget + REVISE'!B32)</f>
        <v/>
      </c>
      <c r="C41" s="969">
        <f>IF('3-Budget + REVISE'!AL32=1,'3-Budget + REVISE'!J32,' 9-EXPENSE 6th Period'!C41)</f>
        <v>0</v>
      </c>
      <c r="D41" s="910"/>
      <c r="E41" s="911"/>
      <c r="F41" s="900">
        <f>AE41</f>
        <v>0</v>
      </c>
      <c r="G41" s="901"/>
      <c r="H41" s="970"/>
      <c r="I41" s="969">
        <f>F41+' 9-EXPENSE 6th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5">
      <c r="B42" s="51" t="str">
        <f>IF(ISBLANK('3-Budget + REVISE'!B33),"",'3-Budget + REVISE'!B33)</f>
        <v/>
      </c>
      <c r="C42" s="969">
        <f>IF('3-Budget + REVISE'!AL33=1,'3-Budget + REVISE'!J33,' 9-EXPENSE 6th Period'!C42)</f>
        <v>0</v>
      </c>
      <c r="D42" s="910"/>
      <c r="E42" s="911"/>
      <c r="F42" s="900">
        <f t="shared" ref="F42:F62" si="13">AE42</f>
        <v>0</v>
      </c>
      <c r="G42" s="901"/>
      <c r="H42" s="970"/>
      <c r="I42" s="969">
        <f>F42+' 9-EXPENSE 6th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5">
      <c r="B43" s="51" t="str">
        <f>IF(ISBLANK('3-Budget + REVISE'!B34),"",'3-Budget + REVISE'!B34)</f>
        <v/>
      </c>
      <c r="C43" s="969">
        <f>IF('3-Budget + REVISE'!AL34=1,'3-Budget + REVISE'!J34,' 9-EXPENSE 6th Period'!C43)</f>
        <v>0</v>
      </c>
      <c r="D43" s="910"/>
      <c r="E43" s="911"/>
      <c r="F43" s="900">
        <f t="shared" si="13"/>
        <v>0</v>
      </c>
      <c r="G43" s="901"/>
      <c r="H43" s="970"/>
      <c r="I43" s="969">
        <f>F43+' 9-EXPENSE 6th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5">
      <c r="B44" s="51" t="str">
        <f>IF(ISBLANK('3-Budget + REVISE'!B35),"",'3-Budget + REVISE'!B35)</f>
        <v/>
      </c>
      <c r="C44" s="969">
        <f>IF('3-Budget + REVISE'!AL35=1,'3-Budget + REVISE'!J35,' 9-EXPENSE 6th Period'!C44)</f>
        <v>0</v>
      </c>
      <c r="D44" s="910"/>
      <c r="E44" s="911"/>
      <c r="F44" s="900">
        <f t="shared" si="13"/>
        <v>0</v>
      </c>
      <c r="G44" s="901"/>
      <c r="H44" s="970"/>
      <c r="I44" s="969">
        <f>F44+' 9-EXPENSE 6th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5">
      <c r="B45" s="51" t="str">
        <f>IF(ISBLANK('3-Budget + REVISE'!B36),"",'3-Budget + REVISE'!B36)</f>
        <v/>
      </c>
      <c r="C45" s="969">
        <f>IF('3-Budget + REVISE'!AL36=1,'3-Budget + REVISE'!J36,' 9-EXPENSE 6th Period'!C45)</f>
        <v>0</v>
      </c>
      <c r="D45" s="910"/>
      <c r="E45" s="911"/>
      <c r="F45" s="900">
        <f t="shared" si="13"/>
        <v>0</v>
      </c>
      <c r="G45" s="901"/>
      <c r="H45" s="970"/>
      <c r="I45" s="969">
        <f>F45+' 9-EXPENSE 6th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5">
      <c r="B46" s="51" t="str">
        <f>IF(ISBLANK('3-Budget + REVISE'!B37),"",'3-Budget + REVISE'!B37)</f>
        <v/>
      </c>
      <c r="C46" s="969">
        <f>IF('3-Budget + REVISE'!AL37=1,'3-Budget + REVISE'!J37,' 9-EXPENSE 6th Period'!C46)</f>
        <v>0</v>
      </c>
      <c r="D46" s="910"/>
      <c r="E46" s="911"/>
      <c r="F46" s="900">
        <f t="shared" si="13"/>
        <v>0</v>
      </c>
      <c r="G46" s="901"/>
      <c r="H46" s="970"/>
      <c r="I46" s="969">
        <f>F46+' 9-EXPENSE 6th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5">
      <c r="B47" s="51" t="str">
        <f>IF(ISBLANK('3-Budget + REVISE'!B38),"",'3-Budget + REVISE'!B38)</f>
        <v/>
      </c>
      <c r="C47" s="969">
        <f>IF('3-Budget + REVISE'!AL38=1,'3-Budget + REVISE'!J38,' 9-EXPENSE 6th Period'!C47)</f>
        <v>0</v>
      </c>
      <c r="D47" s="910"/>
      <c r="E47" s="911"/>
      <c r="F47" s="900">
        <f t="shared" si="13"/>
        <v>0</v>
      </c>
      <c r="G47" s="901"/>
      <c r="H47" s="970"/>
      <c r="I47" s="969">
        <f>F47+' 9-EXPENSE 6th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5">
      <c r="B48" s="51" t="str">
        <f>IF(ISBLANK('3-Budget + REVISE'!B39),"",'3-Budget + REVISE'!B39)</f>
        <v/>
      </c>
      <c r="C48" s="969">
        <f>IF('3-Budget + REVISE'!AL39=1,'3-Budget + REVISE'!J39,' 9-EXPENSE 6th Period'!C48)</f>
        <v>0</v>
      </c>
      <c r="D48" s="910"/>
      <c r="E48" s="911"/>
      <c r="F48" s="900">
        <f t="shared" si="13"/>
        <v>0</v>
      </c>
      <c r="G48" s="901"/>
      <c r="H48" s="970"/>
      <c r="I48" s="969">
        <f>F48+' 9-EXPENSE 6th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5">
      <c r="B49" s="51" t="str">
        <f>IF(ISBLANK('3-Budget + REVISE'!B40),"",'3-Budget + REVISE'!B40)</f>
        <v/>
      </c>
      <c r="C49" s="969">
        <f>IF('3-Budget + REVISE'!AL40=1,'3-Budget + REVISE'!J40,' 9-EXPENSE 6th Period'!C49)</f>
        <v>0</v>
      </c>
      <c r="D49" s="910"/>
      <c r="E49" s="911"/>
      <c r="F49" s="900">
        <f t="shared" si="13"/>
        <v>0</v>
      </c>
      <c r="G49" s="901"/>
      <c r="H49" s="970"/>
      <c r="I49" s="969">
        <f>F49+' 9-EXPENSE 6th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5">
      <c r="B50" s="51" t="str">
        <f>IF(ISBLANK('3-Budget + REVISE'!B41),"",'3-Budget + REVISE'!B41)</f>
        <v/>
      </c>
      <c r="C50" s="969">
        <f>IF('3-Budget + REVISE'!AL41=1,'3-Budget + REVISE'!J41,' 9-EXPENSE 6th Period'!C50)</f>
        <v>0</v>
      </c>
      <c r="D50" s="910"/>
      <c r="E50" s="911"/>
      <c r="F50" s="900">
        <f t="shared" si="13"/>
        <v>0</v>
      </c>
      <c r="G50" s="901"/>
      <c r="H50" s="970"/>
      <c r="I50" s="969">
        <f>F50+' 9-EXPENSE 6th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5">
      <c r="B51" s="51" t="str">
        <f>IF(ISBLANK('3-Budget + REVISE'!B42),"",'3-Budget + REVISE'!B42)</f>
        <v/>
      </c>
      <c r="C51" s="969">
        <f>IF('3-Budget + REVISE'!AL42=1,'3-Budget + REVISE'!J42,' 9-EXPENSE 6th Period'!C51)</f>
        <v>0</v>
      </c>
      <c r="D51" s="910"/>
      <c r="E51" s="911"/>
      <c r="F51" s="900">
        <f t="shared" si="13"/>
        <v>0</v>
      </c>
      <c r="G51" s="901"/>
      <c r="H51" s="970"/>
      <c r="I51" s="969">
        <f>F51+' 9-EXPENSE 6th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5">
      <c r="B52" s="51" t="str">
        <f>IF(ISBLANK('3-Budget + REVISE'!B43),"",'3-Budget + REVISE'!B43)</f>
        <v/>
      </c>
      <c r="C52" s="969">
        <f>IF('3-Budget + REVISE'!AL43=1,'3-Budget + REVISE'!J43,' 9-EXPENSE 6th Period'!C52)</f>
        <v>0</v>
      </c>
      <c r="D52" s="910"/>
      <c r="E52" s="911"/>
      <c r="F52" s="900">
        <f t="shared" si="13"/>
        <v>0</v>
      </c>
      <c r="G52" s="901"/>
      <c r="H52" s="970"/>
      <c r="I52" s="969">
        <f>F52+' 9-EXPENSE 6th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5">
      <c r="B53" s="51" t="str">
        <f>IF(ISBLANK('3-Budget + REVISE'!B44),"",'3-Budget + REVISE'!B44)</f>
        <v/>
      </c>
      <c r="C53" s="969">
        <f>IF('3-Budget + REVISE'!AL44=1,'3-Budget + REVISE'!J44,' 9-EXPENSE 6th Period'!C53)</f>
        <v>0</v>
      </c>
      <c r="D53" s="910"/>
      <c r="E53" s="911"/>
      <c r="F53" s="900">
        <f t="shared" si="13"/>
        <v>0</v>
      </c>
      <c r="G53" s="901"/>
      <c r="H53" s="970"/>
      <c r="I53" s="969">
        <f>F53+' 9-EXPENSE 6th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5">
      <c r="B54" s="51" t="str">
        <f>IF(ISBLANK('3-Budget + REVISE'!B45),"",'3-Budget + REVISE'!B45)</f>
        <v/>
      </c>
      <c r="C54" s="969">
        <f>IF('3-Budget + REVISE'!AL45=1,'3-Budget + REVISE'!J45,' 9-EXPENSE 6th Period'!C54)</f>
        <v>0</v>
      </c>
      <c r="D54" s="910"/>
      <c r="E54" s="911"/>
      <c r="F54" s="900">
        <f t="shared" si="13"/>
        <v>0</v>
      </c>
      <c r="G54" s="901"/>
      <c r="H54" s="970"/>
      <c r="I54" s="969">
        <f>F54+' 9-EXPENSE 6th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5">
      <c r="B55" s="51" t="str">
        <f>IF(ISBLANK('3-Budget + REVISE'!B46),"",'3-Budget + REVISE'!B46)</f>
        <v/>
      </c>
      <c r="C55" s="969">
        <f>IF('3-Budget + REVISE'!AL46=1,'3-Budget + REVISE'!J46,' 9-EXPENSE 6th Period'!C55)</f>
        <v>0</v>
      </c>
      <c r="D55" s="910"/>
      <c r="E55" s="911"/>
      <c r="F55" s="900">
        <f t="shared" si="13"/>
        <v>0</v>
      </c>
      <c r="G55" s="901"/>
      <c r="H55" s="970"/>
      <c r="I55" s="969">
        <f>F55+' 9-EXPENSE 6th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5">
      <c r="B56" s="51">
        <f>IF(ISBLANK('3-Budget + REVISE'!B47),"",'3-Budget + REVISE'!B47)</f>
        <v>0</v>
      </c>
      <c r="C56" s="969">
        <f>IF('3-Budget + REVISE'!AL47=1,'3-Budget + REVISE'!J47,' 9-EXPENSE 6th Period'!C56)</f>
        <v>0</v>
      </c>
      <c r="D56" s="910"/>
      <c r="E56" s="911"/>
      <c r="F56" s="900">
        <f t="shared" si="13"/>
        <v>0</v>
      </c>
      <c r="G56" s="901"/>
      <c r="H56" s="970"/>
      <c r="I56" s="969">
        <f>F56+' 9-EXPENSE 6th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5">
      <c r="B57" s="51">
        <f>IF(ISBLANK('3-Budget + REVISE'!B48),"",'3-Budget + REVISE'!B48)</f>
        <v>0</v>
      </c>
      <c r="C57" s="969">
        <f>IF('3-Budget + REVISE'!AL48=1,'3-Budget + REVISE'!J48,' 9-EXPENSE 6th Period'!C57)</f>
        <v>0</v>
      </c>
      <c r="D57" s="910"/>
      <c r="E57" s="911"/>
      <c r="F57" s="900">
        <f t="shared" si="13"/>
        <v>0</v>
      </c>
      <c r="G57" s="901"/>
      <c r="H57" s="970"/>
      <c r="I57" s="969">
        <f>F57+' 9-EXPENSE 6th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5">
      <c r="B58" s="51">
        <f>IF(ISBLANK('3-Budget + REVISE'!B49),"",'3-Budget + REVISE'!B49)</f>
        <v>0</v>
      </c>
      <c r="C58" s="969">
        <f>IF('3-Budget + REVISE'!AL49=1,'3-Budget + REVISE'!J49,' 9-EXPENSE 6th Period'!C58)</f>
        <v>0</v>
      </c>
      <c r="D58" s="910"/>
      <c r="E58" s="911"/>
      <c r="F58" s="900">
        <f t="shared" si="13"/>
        <v>0</v>
      </c>
      <c r="G58" s="901"/>
      <c r="H58" s="970"/>
      <c r="I58" s="969">
        <f>F58+' 9-EXPENSE 6th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5">
      <c r="B59" s="51">
        <f>IF(ISBLANK('3-Budget + REVISE'!B50),"",'3-Budget + REVISE'!B50)</f>
        <v>0</v>
      </c>
      <c r="C59" s="969">
        <f>IF('3-Budget + REVISE'!AL50=1,'3-Budget + REVISE'!J50,' 9-EXPENSE 6th Period'!C59)</f>
        <v>0</v>
      </c>
      <c r="D59" s="910"/>
      <c r="E59" s="911"/>
      <c r="F59" s="900">
        <f t="shared" si="13"/>
        <v>0</v>
      </c>
      <c r="G59" s="901"/>
      <c r="H59" s="970"/>
      <c r="I59" s="969">
        <f>F59+' 9-EXPENSE 6th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5">
      <c r="B60" s="51">
        <f>IF(ISBLANK('3-Budget + REVISE'!B51),"",'3-Budget + REVISE'!B51)</f>
        <v>0</v>
      </c>
      <c r="C60" s="969">
        <f>IF('3-Budget + REVISE'!AL51=1,'3-Budget + REVISE'!J51,' 9-EXPENSE 6th Period'!C60)</f>
        <v>0</v>
      </c>
      <c r="D60" s="910"/>
      <c r="E60" s="911"/>
      <c r="F60" s="900">
        <f t="shared" si="13"/>
        <v>0</v>
      </c>
      <c r="G60" s="901"/>
      <c r="H60" s="970"/>
      <c r="I60" s="969">
        <f>F60+' 9-EXPENSE 6th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5">
      <c r="B61" s="51">
        <f>IF(ISBLANK('3-Budget + REVISE'!B52),"",'3-Budget + REVISE'!B52)</f>
        <v>0</v>
      </c>
      <c r="C61" s="969">
        <f>IF('3-Budget + REVISE'!AL52=1,'3-Budget + REVISE'!J52,' 9-EXPENSE 6th Period'!C61)</f>
        <v>0</v>
      </c>
      <c r="D61" s="910"/>
      <c r="E61" s="911"/>
      <c r="F61" s="900">
        <f t="shared" si="13"/>
        <v>0</v>
      </c>
      <c r="G61" s="901"/>
      <c r="H61" s="970"/>
      <c r="I61" s="969">
        <f>F61+' 9-EXPENSE 6th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5">
      <c r="B62" s="51">
        <f>IF(ISBLANK('3-Budget + REVISE'!B53),"",'3-Budget + REVISE'!B53)</f>
        <v>0</v>
      </c>
      <c r="C62" s="969">
        <f>IF('3-Budget + REVISE'!AL53=1,'3-Budget + REVISE'!J53,' 9-EXPENSE 6th Period'!C62)</f>
        <v>0</v>
      </c>
      <c r="D62" s="910"/>
      <c r="E62" s="911"/>
      <c r="F62" s="900">
        <f t="shared" si="13"/>
        <v>0</v>
      </c>
      <c r="G62" s="901"/>
      <c r="H62" s="970"/>
      <c r="I62" s="969">
        <f>F62+' 9-EXPENSE 6th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 customHeight="1" x14ac:dyDescent="0.25">
      <c r="B63" s="200" t="str">
        <f>IF(ISBLANK('3-Budget + REVISE'!B54),"",'3-Budget + REVISE'!B54)</f>
        <v>300 - TRAVEL</v>
      </c>
      <c r="C63" s="912">
        <f>SUM(C64:C73)</f>
        <v>0</v>
      </c>
      <c r="D63" s="912"/>
      <c r="E63" s="912"/>
      <c r="F63" s="912">
        <f t="shared" ref="F63" si="14">SUM(F64:F73)</f>
        <v>0</v>
      </c>
      <c r="G63" s="912"/>
      <c r="H63" s="912"/>
      <c r="I63" s="912">
        <f t="shared" ref="I63" si="15">SUM(I64:I73)</f>
        <v>0</v>
      </c>
      <c r="J63" s="912"/>
      <c r="K63" s="912"/>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5">
      <c r="B64" s="51">
        <f>IF(ISBLANK('3-Budget + REVISE'!B55),"",'3-Budget + REVISE'!B55)</f>
        <v>0</v>
      </c>
      <c r="C64" s="969">
        <f>IF('3-Budget + REVISE'!AL55=1,'3-Budget + REVISE'!J55,' 9-EXPENSE 6th Period'!C64)</f>
        <v>0</v>
      </c>
      <c r="D64" s="910"/>
      <c r="E64" s="911"/>
      <c r="F64" s="900">
        <f>AE64</f>
        <v>0</v>
      </c>
      <c r="G64" s="901"/>
      <c r="H64" s="970"/>
      <c r="I64" s="969">
        <f>F64+' 9-EXPENSE 6th Period'!I64</f>
        <v>0</v>
      </c>
      <c r="J64" s="910"/>
      <c r="K64" s="911"/>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5">
      <c r="B65" s="53">
        <f>IF(ISBLANK('3-Budget + REVISE'!B56),"",'3-Budget + REVISE'!B56)</f>
        <v>0</v>
      </c>
      <c r="C65" s="969">
        <f>IF('3-Budget + REVISE'!AL56=1,'3-Budget + REVISE'!J56,' 9-EXPENSE 6th Period'!C65)</f>
        <v>0</v>
      </c>
      <c r="D65" s="910"/>
      <c r="E65" s="911"/>
      <c r="F65" s="900">
        <f t="shared" ref="F65:F73" si="18">AE65</f>
        <v>0</v>
      </c>
      <c r="G65" s="901"/>
      <c r="H65" s="970"/>
      <c r="I65" s="969">
        <f>F65+' 9-EXPENSE 6th Period'!I65</f>
        <v>0</v>
      </c>
      <c r="J65" s="910"/>
      <c r="K65" s="911"/>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5">
      <c r="B66" s="53">
        <f>IF(ISBLANK('3-Budget + REVISE'!B57),"",'3-Budget + REVISE'!B57)</f>
        <v>0</v>
      </c>
      <c r="C66" s="969">
        <f>IF('3-Budget + REVISE'!AL57=1,'3-Budget + REVISE'!J57,' 9-EXPENSE 6th Period'!C66)</f>
        <v>0</v>
      </c>
      <c r="D66" s="910"/>
      <c r="E66" s="911"/>
      <c r="F66" s="900">
        <f t="shared" si="18"/>
        <v>0</v>
      </c>
      <c r="G66" s="901"/>
      <c r="H66" s="970"/>
      <c r="I66" s="969">
        <f>F66+' 9-EXPENSE 6th Period'!I66</f>
        <v>0</v>
      </c>
      <c r="J66" s="910"/>
      <c r="K66" s="911"/>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5">
      <c r="B67" s="53">
        <f>IF(ISBLANK('3-Budget + REVISE'!B58),"",'3-Budget + REVISE'!B58)</f>
        <v>0</v>
      </c>
      <c r="C67" s="969">
        <f>IF('3-Budget + REVISE'!AL58=1,'3-Budget + REVISE'!J58,' 9-EXPENSE 6th Period'!C67)</f>
        <v>0</v>
      </c>
      <c r="D67" s="910"/>
      <c r="E67" s="911"/>
      <c r="F67" s="900">
        <f t="shared" si="18"/>
        <v>0</v>
      </c>
      <c r="G67" s="901"/>
      <c r="H67" s="970"/>
      <c r="I67" s="969">
        <f>F67+' 9-EXPENSE 6th Period'!I67</f>
        <v>0</v>
      </c>
      <c r="J67" s="910"/>
      <c r="K67" s="911"/>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5">
      <c r="B68" s="53">
        <f>IF(ISBLANK('3-Budget + REVISE'!B59),"",'3-Budget + REVISE'!B59)</f>
        <v>0</v>
      </c>
      <c r="C68" s="969">
        <f>IF('3-Budget + REVISE'!AL59=1,'3-Budget + REVISE'!J59,' 9-EXPENSE 6th Period'!C68)</f>
        <v>0</v>
      </c>
      <c r="D68" s="910"/>
      <c r="E68" s="911"/>
      <c r="F68" s="900">
        <f t="shared" si="18"/>
        <v>0</v>
      </c>
      <c r="G68" s="901"/>
      <c r="H68" s="970"/>
      <c r="I68" s="969">
        <f>F68+' 9-EXPENSE 6th Period'!I68</f>
        <v>0</v>
      </c>
      <c r="J68" s="910"/>
      <c r="K68" s="911"/>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5">
      <c r="B69" s="53">
        <f>IF(ISBLANK('3-Budget + REVISE'!B60),"",'3-Budget + REVISE'!B60)</f>
        <v>0</v>
      </c>
      <c r="C69" s="969">
        <f>IF('3-Budget + REVISE'!AL60=1,'3-Budget + REVISE'!J60,' 9-EXPENSE 6th Period'!C69)</f>
        <v>0</v>
      </c>
      <c r="D69" s="910"/>
      <c r="E69" s="911"/>
      <c r="F69" s="900">
        <f t="shared" si="18"/>
        <v>0</v>
      </c>
      <c r="G69" s="901"/>
      <c r="H69" s="970"/>
      <c r="I69" s="969">
        <f>F69+' 9-EXPENSE 6th Period'!I69</f>
        <v>0</v>
      </c>
      <c r="J69" s="910"/>
      <c r="K69" s="911"/>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5">
      <c r="B70" s="53">
        <f>IF(ISBLANK('3-Budget + REVISE'!B61),"",'3-Budget + REVISE'!B61)</f>
        <v>0</v>
      </c>
      <c r="C70" s="969">
        <f>IF('3-Budget + REVISE'!AL61=1,'3-Budget + REVISE'!J61,' 9-EXPENSE 6th Period'!C70)</f>
        <v>0</v>
      </c>
      <c r="D70" s="910"/>
      <c r="E70" s="911"/>
      <c r="F70" s="900">
        <f t="shared" si="18"/>
        <v>0</v>
      </c>
      <c r="G70" s="901"/>
      <c r="H70" s="970"/>
      <c r="I70" s="969">
        <f>F70+' 9-EXPENSE 6th Period'!I70</f>
        <v>0</v>
      </c>
      <c r="J70" s="910"/>
      <c r="K70" s="911"/>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5">
      <c r="B71" s="53">
        <f>IF(ISBLANK('3-Budget + REVISE'!B62),"",'3-Budget + REVISE'!B62)</f>
        <v>0</v>
      </c>
      <c r="C71" s="969">
        <f>IF('3-Budget + REVISE'!AL62=1,'3-Budget + REVISE'!J62,' 9-EXPENSE 6th Period'!C71)</f>
        <v>0</v>
      </c>
      <c r="D71" s="910"/>
      <c r="E71" s="911"/>
      <c r="F71" s="900">
        <f t="shared" si="18"/>
        <v>0</v>
      </c>
      <c r="G71" s="901"/>
      <c r="H71" s="970"/>
      <c r="I71" s="969">
        <f>F71+' 9-EXPENSE 6th Period'!I71</f>
        <v>0</v>
      </c>
      <c r="J71" s="910"/>
      <c r="K71" s="911"/>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5">
      <c r="B72" s="53">
        <f>IF(ISBLANK('3-Budget + REVISE'!B63),"",'3-Budget + REVISE'!B63)</f>
        <v>0</v>
      </c>
      <c r="C72" s="969">
        <f>IF('3-Budget + REVISE'!AL63=1,'3-Budget + REVISE'!J63,' 9-EXPENSE 6th Period'!C72)</f>
        <v>0</v>
      </c>
      <c r="D72" s="910"/>
      <c r="E72" s="911"/>
      <c r="F72" s="900">
        <f t="shared" si="18"/>
        <v>0</v>
      </c>
      <c r="G72" s="901"/>
      <c r="H72" s="970"/>
      <c r="I72" s="969">
        <f>F72+' 9-EXPENSE 6th Period'!I72</f>
        <v>0</v>
      </c>
      <c r="J72" s="910"/>
      <c r="K72" s="911"/>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5">
      <c r="B73" s="48">
        <f>IF(ISBLANK('3-Budget + REVISE'!B64),"",'3-Budget + REVISE'!B64)</f>
        <v>0</v>
      </c>
      <c r="C73" s="969">
        <f>IF('3-Budget + REVISE'!AL64=1,'3-Budget + REVISE'!J64,' 9-EXPENSE 6th Period'!C73)</f>
        <v>0</v>
      </c>
      <c r="D73" s="910"/>
      <c r="E73" s="911"/>
      <c r="F73" s="900">
        <f t="shared" si="18"/>
        <v>0</v>
      </c>
      <c r="G73" s="901"/>
      <c r="H73" s="970"/>
      <c r="I73" s="969">
        <f>F73+' 9-EXPENSE 6th Period'!I73</f>
        <v>0</v>
      </c>
      <c r="J73" s="910"/>
      <c r="K73" s="911"/>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 customHeight="1" x14ac:dyDescent="0.25">
      <c r="B74" s="200" t="str">
        <f>IF(ISBLANK('3-Budget + REVISE'!B65),"",'3-Budget + REVISE'!B65)</f>
        <v>400 - SUPPLIES</v>
      </c>
      <c r="C74" s="912">
        <f>SUM(C75:C84)</f>
        <v>0</v>
      </c>
      <c r="D74" s="912"/>
      <c r="E74" s="912"/>
      <c r="F74" s="912">
        <f t="shared" ref="F74" si="19">SUM(F75:F84)</f>
        <v>0</v>
      </c>
      <c r="G74" s="912"/>
      <c r="H74" s="912"/>
      <c r="I74" s="912">
        <f t="shared" ref="I74" si="20">SUM(I75:I84)</f>
        <v>0</v>
      </c>
      <c r="J74" s="912"/>
      <c r="K74" s="912"/>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5">
      <c r="B75" s="51">
        <f>IF(ISBLANK('3-Budget + REVISE'!B66),"",'3-Budget + REVISE'!B66)</f>
        <v>0</v>
      </c>
      <c r="C75" s="969">
        <f>IF('3-Budget + REVISE'!AL66=1,'3-Budget + REVISE'!J66,' 9-EXPENSE 6th Period'!C75)</f>
        <v>0</v>
      </c>
      <c r="D75" s="910"/>
      <c r="E75" s="911"/>
      <c r="F75" s="900">
        <f>AE75</f>
        <v>0</v>
      </c>
      <c r="G75" s="901"/>
      <c r="H75" s="970"/>
      <c r="I75" s="969">
        <f>F75+' 9-EXPENSE 6th Period'!I75</f>
        <v>0</v>
      </c>
      <c r="J75" s="910"/>
      <c r="K75" s="911"/>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5">
      <c r="B76" s="53">
        <f>IF(ISBLANK('3-Budget + REVISE'!B67),"",'3-Budget + REVISE'!B67)</f>
        <v>0</v>
      </c>
      <c r="C76" s="969">
        <f>IF('3-Budget + REVISE'!AL67=1,'3-Budget + REVISE'!J67,' 9-EXPENSE 6th Period'!C76)</f>
        <v>0</v>
      </c>
      <c r="D76" s="910"/>
      <c r="E76" s="911"/>
      <c r="F76" s="900">
        <f t="shared" ref="F76:F84" si="22">AE76</f>
        <v>0</v>
      </c>
      <c r="G76" s="901"/>
      <c r="H76" s="970"/>
      <c r="I76" s="969">
        <f>F76+' 9-EXPENSE 6th Period'!I76</f>
        <v>0</v>
      </c>
      <c r="J76" s="910"/>
      <c r="K76" s="911"/>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5">
      <c r="B77" s="53">
        <f>IF(ISBLANK('3-Budget + REVISE'!B68),"",'3-Budget + REVISE'!B68)</f>
        <v>0</v>
      </c>
      <c r="C77" s="969">
        <f>IF('3-Budget + REVISE'!AL68=1,'3-Budget + REVISE'!J68,' 9-EXPENSE 6th Period'!C77)</f>
        <v>0</v>
      </c>
      <c r="D77" s="910"/>
      <c r="E77" s="911"/>
      <c r="F77" s="900">
        <f t="shared" si="22"/>
        <v>0</v>
      </c>
      <c r="G77" s="901"/>
      <c r="H77" s="970"/>
      <c r="I77" s="969">
        <f>F77+' 9-EXPENSE 6th Period'!I77</f>
        <v>0</v>
      </c>
      <c r="J77" s="910"/>
      <c r="K77" s="911"/>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5">
      <c r="B78" s="53">
        <f>IF(ISBLANK('3-Budget + REVISE'!B69),"",'3-Budget + REVISE'!B69)</f>
        <v>0</v>
      </c>
      <c r="C78" s="969">
        <f>IF('3-Budget + REVISE'!AL69=1,'3-Budget + REVISE'!J69,' 9-EXPENSE 6th Period'!C78)</f>
        <v>0</v>
      </c>
      <c r="D78" s="910"/>
      <c r="E78" s="911"/>
      <c r="F78" s="900">
        <f t="shared" si="22"/>
        <v>0</v>
      </c>
      <c r="G78" s="901"/>
      <c r="H78" s="970"/>
      <c r="I78" s="969">
        <f>F78+' 9-EXPENSE 6th Period'!I78</f>
        <v>0</v>
      </c>
      <c r="J78" s="910"/>
      <c r="K78" s="911"/>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5">
      <c r="B79" s="53">
        <f>IF(ISBLANK('3-Budget + REVISE'!B70),"",'3-Budget + REVISE'!B70)</f>
        <v>0</v>
      </c>
      <c r="C79" s="969">
        <f>IF('3-Budget + REVISE'!AL70=1,'3-Budget + REVISE'!J70,' 9-EXPENSE 6th Period'!C79)</f>
        <v>0</v>
      </c>
      <c r="D79" s="910"/>
      <c r="E79" s="911"/>
      <c r="F79" s="900">
        <f t="shared" si="22"/>
        <v>0</v>
      </c>
      <c r="G79" s="901"/>
      <c r="H79" s="970"/>
      <c r="I79" s="969">
        <f>F79+' 9-EXPENSE 6th Period'!I79</f>
        <v>0</v>
      </c>
      <c r="J79" s="910"/>
      <c r="K79" s="911"/>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5">
      <c r="B80" s="53">
        <f>IF(ISBLANK('3-Budget + REVISE'!B71),"",'3-Budget + REVISE'!B71)</f>
        <v>0</v>
      </c>
      <c r="C80" s="969">
        <f>IF('3-Budget + REVISE'!AL71=1,'3-Budget + REVISE'!J71,' 9-EXPENSE 6th Period'!C80)</f>
        <v>0</v>
      </c>
      <c r="D80" s="910"/>
      <c r="E80" s="911"/>
      <c r="F80" s="900">
        <f t="shared" si="22"/>
        <v>0</v>
      </c>
      <c r="G80" s="901"/>
      <c r="H80" s="970"/>
      <c r="I80" s="969">
        <f>F80+' 9-EXPENSE 6th Period'!I80</f>
        <v>0</v>
      </c>
      <c r="J80" s="910"/>
      <c r="K80" s="911"/>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5">
      <c r="B81" s="53">
        <f>IF(ISBLANK('3-Budget + REVISE'!B72),"",'3-Budget + REVISE'!B72)</f>
        <v>0</v>
      </c>
      <c r="C81" s="969">
        <f>IF('3-Budget + REVISE'!AL72=1,'3-Budget + REVISE'!J72,' 9-EXPENSE 6th Period'!C81)</f>
        <v>0</v>
      </c>
      <c r="D81" s="910"/>
      <c r="E81" s="911"/>
      <c r="F81" s="900">
        <f t="shared" si="22"/>
        <v>0</v>
      </c>
      <c r="G81" s="901"/>
      <c r="H81" s="970"/>
      <c r="I81" s="969">
        <f>F81+' 9-EXPENSE 6th Period'!I81</f>
        <v>0</v>
      </c>
      <c r="J81" s="910"/>
      <c r="K81" s="911"/>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5">
      <c r="B82" s="53">
        <f>IF(ISBLANK('3-Budget + REVISE'!B73),"",'3-Budget + REVISE'!B73)</f>
        <v>0</v>
      </c>
      <c r="C82" s="969">
        <f>IF('3-Budget + REVISE'!AL73=1,'3-Budget + REVISE'!J73,' 9-EXPENSE 6th Period'!C82)</f>
        <v>0</v>
      </c>
      <c r="D82" s="910"/>
      <c r="E82" s="911"/>
      <c r="F82" s="900">
        <f t="shared" si="22"/>
        <v>0</v>
      </c>
      <c r="G82" s="901"/>
      <c r="H82" s="970"/>
      <c r="I82" s="969">
        <f>F82+' 9-EXPENSE 6th Period'!I82</f>
        <v>0</v>
      </c>
      <c r="J82" s="910"/>
      <c r="K82" s="911"/>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5">
      <c r="B83" s="53">
        <f>IF(ISBLANK('3-Budget + REVISE'!B74),"",'3-Budget + REVISE'!B74)</f>
        <v>0</v>
      </c>
      <c r="C83" s="969">
        <f>IF('3-Budget + REVISE'!AL74=1,'3-Budget + REVISE'!J74,' 9-EXPENSE 6th Period'!C83)</f>
        <v>0</v>
      </c>
      <c r="D83" s="910"/>
      <c r="E83" s="911"/>
      <c r="F83" s="900">
        <f t="shared" si="22"/>
        <v>0</v>
      </c>
      <c r="G83" s="901"/>
      <c r="H83" s="970"/>
      <c r="I83" s="969">
        <f>F83+' 9-EXPENSE 6th Period'!I83</f>
        <v>0</v>
      </c>
      <c r="J83" s="910"/>
      <c r="K83" s="911"/>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5">
      <c r="B84" s="48">
        <f>IF(ISBLANK('3-Budget + REVISE'!B75),"",'3-Budget + REVISE'!B75)</f>
        <v>0</v>
      </c>
      <c r="C84" s="969">
        <f>IF('3-Budget + REVISE'!AL75=1,'3-Budget + REVISE'!J75,' 9-EXPENSE 6th Period'!C84)</f>
        <v>0</v>
      </c>
      <c r="D84" s="910"/>
      <c r="E84" s="911"/>
      <c r="F84" s="900">
        <f t="shared" si="22"/>
        <v>0</v>
      </c>
      <c r="G84" s="901"/>
      <c r="H84" s="970"/>
      <c r="I84" s="969">
        <f>F84+' 9-EXPENSE 6th Period'!I84</f>
        <v>0</v>
      </c>
      <c r="J84" s="910"/>
      <c r="K84" s="911"/>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 customHeight="1" x14ac:dyDescent="0.25">
      <c r="B85" s="200" t="str">
        <f>IF(ISBLANK('3-Budget + REVISE'!B76),"",'3-Budget + REVISE'!B76)</f>
        <v>500 - EQUIPMENT</v>
      </c>
      <c r="C85" s="1016">
        <f>SUM(C86:C95)</f>
        <v>0</v>
      </c>
      <c r="D85" s="1016"/>
      <c r="E85" s="1016"/>
      <c r="F85" s="1016">
        <f t="shared" ref="F85" si="26">SUM(F86:F95)</f>
        <v>0</v>
      </c>
      <c r="G85" s="1016"/>
      <c r="H85" s="1016"/>
      <c r="I85" s="1016">
        <f t="shared" ref="I85" si="27">SUM(I86:I95)</f>
        <v>0</v>
      </c>
      <c r="J85" s="1016"/>
      <c r="K85" s="1016"/>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5">
      <c r="B86" s="51">
        <f>IF(ISBLANK('3-Budget + REVISE'!B77),"",'3-Budget + REVISE'!B77)</f>
        <v>0</v>
      </c>
      <c r="C86" s="969">
        <f>IF('3-Budget + REVISE'!AL77=1,'3-Budget + REVISE'!J77,' 9-EXPENSE 6th Period'!C86)</f>
        <v>0</v>
      </c>
      <c r="D86" s="910"/>
      <c r="E86" s="911"/>
      <c r="F86" s="900">
        <f>AE86</f>
        <v>0</v>
      </c>
      <c r="G86" s="901"/>
      <c r="H86" s="970"/>
      <c r="I86" s="969">
        <f>F86+' 9-EXPENSE 6th Period'!I86</f>
        <v>0</v>
      </c>
      <c r="J86" s="910"/>
      <c r="K86" s="911"/>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5">
      <c r="B87" s="53">
        <f>IF(ISBLANK('3-Budget + REVISE'!B78),"",'3-Budget + REVISE'!B78)</f>
        <v>0</v>
      </c>
      <c r="C87" s="969">
        <f>IF('3-Budget + REVISE'!AL78=1,'3-Budget + REVISE'!J78,' 9-EXPENSE 6th Period'!C87)</f>
        <v>0</v>
      </c>
      <c r="D87" s="910"/>
      <c r="E87" s="911"/>
      <c r="F87" s="900">
        <f t="shared" ref="F87:F95" si="29">AE87</f>
        <v>0</v>
      </c>
      <c r="G87" s="901"/>
      <c r="H87" s="970"/>
      <c r="I87" s="969">
        <f>F87+' 9-EXPENSE 6th Period'!I87</f>
        <v>0</v>
      </c>
      <c r="J87" s="910"/>
      <c r="K87" s="911"/>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5">
      <c r="B88" s="53">
        <f>IF(ISBLANK('3-Budget + REVISE'!B79),"",'3-Budget + REVISE'!B79)</f>
        <v>0</v>
      </c>
      <c r="C88" s="969">
        <f>IF('3-Budget + REVISE'!AL79=1,'3-Budget + REVISE'!J79,' 9-EXPENSE 6th Period'!C88)</f>
        <v>0</v>
      </c>
      <c r="D88" s="910"/>
      <c r="E88" s="911"/>
      <c r="F88" s="900">
        <f t="shared" si="29"/>
        <v>0</v>
      </c>
      <c r="G88" s="901"/>
      <c r="H88" s="970"/>
      <c r="I88" s="969">
        <f>F88+' 9-EXPENSE 6th Period'!I88</f>
        <v>0</v>
      </c>
      <c r="J88" s="910"/>
      <c r="K88" s="911"/>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5">
      <c r="B89" s="53">
        <f>IF(ISBLANK('3-Budget + REVISE'!B80),"",'3-Budget + REVISE'!B80)</f>
        <v>0</v>
      </c>
      <c r="C89" s="969">
        <f>IF('3-Budget + REVISE'!AL80=1,'3-Budget + REVISE'!J80,' 9-EXPENSE 6th Period'!C89)</f>
        <v>0</v>
      </c>
      <c r="D89" s="910"/>
      <c r="E89" s="911"/>
      <c r="F89" s="900">
        <f t="shared" si="29"/>
        <v>0</v>
      </c>
      <c r="G89" s="901"/>
      <c r="H89" s="970"/>
      <c r="I89" s="969">
        <f>F89+' 9-EXPENSE 6th Period'!I89</f>
        <v>0</v>
      </c>
      <c r="J89" s="910"/>
      <c r="K89" s="911"/>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5">
      <c r="B90" s="53">
        <f>IF(ISBLANK('3-Budget + REVISE'!B81),"",'3-Budget + REVISE'!B81)</f>
        <v>0</v>
      </c>
      <c r="C90" s="969">
        <f>IF('3-Budget + REVISE'!AL81=1,'3-Budget + REVISE'!J81,' 9-EXPENSE 6th Period'!C90)</f>
        <v>0</v>
      </c>
      <c r="D90" s="910"/>
      <c r="E90" s="911"/>
      <c r="F90" s="900">
        <f t="shared" si="29"/>
        <v>0</v>
      </c>
      <c r="G90" s="901"/>
      <c r="H90" s="970"/>
      <c r="I90" s="969">
        <f>F90+' 9-EXPENSE 6th Period'!I90</f>
        <v>0</v>
      </c>
      <c r="J90" s="910"/>
      <c r="K90" s="911"/>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5">
      <c r="B91" s="53">
        <f>IF(ISBLANK('3-Budget + REVISE'!B82),"",'3-Budget + REVISE'!B82)</f>
        <v>0</v>
      </c>
      <c r="C91" s="969">
        <f>IF('3-Budget + REVISE'!AL82=1,'3-Budget + REVISE'!J82,' 9-EXPENSE 6th Period'!C91)</f>
        <v>0</v>
      </c>
      <c r="D91" s="910"/>
      <c r="E91" s="911"/>
      <c r="F91" s="900">
        <f t="shared" si="29"/>
        <v>0</v>
      </c>
      <c r="G91" s="901"/>
      <c r="H91" s="970"/>
      <c r="I91" s="969">
        <f>F91+' 9-EXPENSE 6th Period'!I91</f>
        <v>0</v>
      </c>
      <c r="J91" s="910"/>
      <c r="K91" s="911"/>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5">
      <c r="B92" s="53">
        <f>IF(ISBLANK('3-Budget + REVISE'!B83),"",'3-Budget + REVISE'!B83)</f>
        <v>0</v>
      </c>
      <c r="C92" s="969">
        <f>IF('3-Budget + REVISE'!AL83=1,'3-Budget + REVISE'!J83,' 9-EXPENSE 6th Period'!C92)</f>
        <v>0</v>
      </c>
      <c r="D92" s="910"/>
      <c r="E92" s="911"/>
      <c r="F92" s="900">
        <f t="shared" si="29"/>
        <v>0</v>
      </c>
      <c r="G92" s="901"/>
      <c r="H92" s="970"/>
      <c r="I92" s="969">
        <f>F92+' 9-EXPENSE 6th Period'!I92</f>
        <v>0</v>
      </c>
      <c r="J92" s="910"/>
      <c r="K92" s="911"/>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5">
      <c r="B93" s="53">
        <f>IF(ISBLANK('3-Budget + REVISE'!B84),"",'3-Budget + REVISE'!B84)</f>
        <v>0</v>
      </c>
      <c r="C93" s="969">
        <f>IF('3-Budget + REVISE'!AL84=1,'3-Budget + REVISE'!J84,' 9-EXPENSE 6th Period'!C93)</f>
        <v>0</v>
      </c>
      <c r="D93" s="910"/>
      <c r="E93" s="911"/>
      <c r="F93" s="900">
        <f t="shared" si="29"/>
        <v>0</v>
      </c>
      <c r="G93" s="901"/>
      <c r="H93" s="970"/>
      <c r="I93" s="969">
        <f>F93+' 9-EXPENSE 6th Period'!I93</f>
        <v>0</v>
      </c>
      <c r="J93" s="910"/>
      <c r="K93" s="911"/>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5">
      <c r="B94" s="53">
        <f>IF(ISBLANK('3-Budget + REVISE'!B85),"",'3-Budget + REVISE'!B85)</f>
        <v>0</v>
      </c>
      <c r="C94" s="969">
        <f>IF('3-Budget + REVISE'!AL85=1,'3-Budget + REVISE'!J85,' 9-EXPENSE 6th Period'!C94)</f>
        <v>0</v>
      </c>
      <c r="D94" s="910"/>
      <c r="E94" s="911"/>
      <c r="F94" s="900">
        <f t="shared" si="29"/>
        <v>0</v>
      </c>
      <c r="G94" s="901"/>
      <c r="H94" s="970"/>
      <c r="I94" s="969">
        <f>F94+' 9-EXPENSE 6th Period'!I94</f>
        <v>0</v>
      </c>
      <c r="J94" s="910"/>
      <c r="K94" s="911"/>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5">
      <c r="B95" s="48">
        <f>IF(ISBLANK('3-Budget + REVISE'!B86),"",'3-Budget + REVISE'!B86)</f>
        <v>0</v>
      </c>
      <c r="C95" s="969">
        <f>IF('3-Budget + REVISE'!AL86=1,'3-Budget + REVISE'!J86,' 9-EXPENSE 6th Period'!C95)</f>
        <v>0</v>
      </c>
      <c r="D95" s="910"/>
      <c r="E95" s="911"/>
      <c r="F95" s="900">
        <f t="shared" si="29"/>
        <v>0</v>
      </c>
      <c r="G95" s="901"/>
      <c r="H95" s="970"/>
      <c r="I95" s="969">
        <f>F95+' 9-EXPENSE 6th Period'!I95</f>
        <v>0</v>
      </c>
      <c r="J95" s="910"/>
      <c r="K95" s="911"/>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 customHeight="1" x14ac:dyDescent="0.25">
      <c r="B96" s="200" t="str">
        <f>IF(ISBLANK('3-Budget + REVISE'!B87),"",'3-Budget + REVISE'!B87)</f>
        <v>600 - CONTRACTUAL</v>
      </c>
      <c r="C96" s="1016">
        <f>SUM(C97:C106)</f>
        <v>0</v>
      </c>
      <c r="D96" s="1016"/>
      <c r="E96" s="1016"/>
      <c r="F96" s="1016">
        <f t="shared" ref="F96" si="30">SUM(F97:F106)</f>
        <v>0</v>
      </c>
      <c r="G96" s="1016"/>
      <c r="H96" s="1016"/>
      <c r="I96" s="1016">
        <f t="shared" ref="I96" si="31">SUM(I97:I106)</f>
        <v>0</v>
      </c>
      <c r="J96" s="1016"/>
      <c r="K96" s="1016"/>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5">
      <c r="B97" s="51">
        <f>IF(ISBLANK('3-Budget + REVISE'!B88),"",'3-Budget + REVISE'!B88)</f>
        <v>0</v>
      </c>
      <c r="C97" s="969">
        <f>IF('3-Budget + REVISE'!AL88=1,'3-Budget + REVISE'!J88,' 9-EXPENSE 6th Period'!C97)</f>
        <v>0</v>
      </c>
      <c r="D97" s="910"/>
      <c r="E97" s="911"/>
      <c r="F97" s="900">
        <f>AE97</f>
        <v>0</v>
      </c>
      <c r="G97" s="901"/>
      <c r="H97" s="970"/>
      <c r="I97" s="969">
        <f>F97+' 9-EXPENSE 6th Period'!I97</f>
        <v>0</v>
      </c>
      <c r="J97" s="910"/>
      <c r="K97" s="911"/>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5">
      <c r="B98" s="53">
        <f>IF(ISBLANK('3-Budget + REVISE'!B89),"",'3-Budget + REVISE'!B89)</f>
        <v>0</v>
      </c>
      <c r="C98" s="969">
        <f>IF('3-Budget + REVISE'!AL89=1,'3-Budget + REVISE'!J89,' 9-EXPENSE 6th Period'!C98)</f>
        <v>0</v>
      </c>
      <c r="D98" s="910"/>
      <c r="E98" s="911"/>
      <c r="F98" s="900">
        <f t="shared" ref="F98:F106" si="33">AE98</f>
        <v>0</v>
      </c>
      <c r="G98" s="901"/>
      <c r="H98" s="970"/>
      <c r="I98" s="969">
        <f>F98+' 9-EXPENSE 6th Period'!I98</f>
        <v>0</v>
      </c>
      <c r="J98" s="910"/>
      <c r="K98" s="911"/>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5">
      <c r="B99" s="53">
        <f>IF(ISBLANK('3-Budget + REVISE'!B90),"",'3-Budget + REVISE'!B90)</f>
        <v>0</v>
      </c>
      <c r="C99" s="969">
        <f>IF('3-Budget + REVISE'!AL90=1,'3-Budget + REVISE'!J90,' 9-EXPENSE 6th Period'!C99)</f>
        <v>0</v>
      </c>
      <c r="D99" s="910"/>
      <c r="E99" s="911"/>
      <c r="F99" s="900">
        <f t="shared" si="33"/>
        <v>0</v>
      </c>
      <c r="G99" s="901"/>
      <c r="H99" s="970"/>
      <c r="I99" s="969">
        <f>F99+' 9-EXPENSE 6th Period'!I99</f>
        <v>0</v>
      </c>
      <c r="J99" s="910"/>
      <c r="K99" s="911"/>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5">
      <c r="B100" s="53">
        <f>IF(ISBLANK('3-Budget + REVISE'!B91),"",'3-Budget + REVISE'!B91)</f>
        <v>0</v>
      </c>
      <c r="C100" s="969">
        <f>IF('3-Budget + REVISE'!AL91=1,'3-Budget + REVISE'!J91,' 9-EXPENSE 6th Period'!C100)</f>
        <v>0</v>
      </c>
      <c r="D100" s="910"/>
      <c r="E100" s="911"/>
      <c r="F100" s="900">
        <f t="shared" si="33"/>
        <v>0</v>
      </c>
      <c r="G100" s="901"/>
      <c r="H100" s="970"/>
      <c r="I100" s="969">
        <f>F100+' 9-EXPENSE 6th Period'!I100</f>
        <v>0</v>
      </c>
      <c r="J100" s="910"/>
      <c r="K100" s="911"/>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5">
      <c r="B101" s="53">
        <f>IF(ISBLANK('3-Budget + REVISE'!B92),"",'3-Budget + REVISE'!B92)</f>
        <v>0</v>
      </c>
      <c r="C101" s="969">
        <f>IF('3-Budget + REVISE'!AL92=1,'3-Budget + REVISE'!J92,' 9-EXPENSE 6th Period'!C101)</f>
        <v>0</v>
      </c>
      <c r="D101" s="910"/>
      <c r="E101" s="911"/>
      <c r="F101" s="900">
        <f t="shared" si="33"/>
        <v>0</v>
      </c>
      <c r="G101" s="901"/>
      <c r="H101" s="970"/>
      <c r="I101" s="969">
        <f>F101+' 9-EXPENSE 6th Period'!I101</f>
        <v>0</v>
      </c>
      <c r="J101" s="910"/>
      <c r="K101" s="911"/>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5">
      <c r="B102" s="53">
        <f>IF(ISBLANK('3-Budget + REVISE'!B93),"",'3-Budget + REVISE'!B93)</f>
        <v>0</v>
      </c>
      <c r="C102" s="969">
        <f>IF('3-Budget + REVISE'!AL93=1,'3-Budget + REVISE'!J93,' 9-EXPENSE 6th Period'!C102)</f>
        <v>0</v>
      </c>
      <c r="D102" s="910"/>
      <c r="E102" s="911"/>
      <c r="F102" s="900">
        <f t="shared" si="33"/>
        <v>0</v>
      </c>
      <c r="G102" s="901"/>
      <c r="H102" s="970"/>
      <c r="I102" s="969">
        <f>F102+' 9-EXPENSE 6th Period'!I102</f>
        <v>0</v>
      </c>
      <c r="J102" s="910"/>
      <c r="K102" s="911"/>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5">
      <c r="B103" s="53">
        <f>IF(ISBLANK('3-Budget + REVISE'!B94),"",'3-Budget + REVISE'!B94)</f>
        <v>0</v>
      </c>
      <c r="C103" s="969">
        <f>IF('3-Budget + REVISE'!AL94=1,'3-Budget + REVISE'!J94,' 9-EXPENSE 6th Period'!C103)</f>
        <v>0</v>
      </c>
      <c r="D103" s="910"/>
      <c r="E103" s="911"/>
      <c r="F103" s="900">
        <f t="shared" si="33"/>
        <v>0</v>
      </c>
      <c r="G103" s="901"/>
      <c r="H103" s="970"/>
      <c r="I103" s="969">
        <f>F103+' 9-EXPENSE 6th Period'!I103</f>
        <v>0</v>
      </c>
      <c r="J103" s="910"/>
      <c r="K103" s="911"/>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5">
      <c r="B104" s="53">
        <f>IF(ISBLANK('3-Budget + REVISE'!B95),"",'3-Budget + REVISE'!B95)</f>
        <v>0</v>
      </c>
      <c r="C104" s="969">
        <f>IF('3-Budget + REVISE'!AL95=1,'3-Budget + REVISE'!J95,' 9-EXPENSE 6th Period'!C104)</f>
        <v>0</v>
      </c>
      <c r="D104" s="910"/>
      <c r="E104" s="911"/>
      <c r="F104" s="900">
        <f t="shared" si="33"/>
        <v>0</v>
      </c>
      <c r="G104" s="901"/>
      <c r="H104" s="970"/>
      <c r="I104" s="969">
        <f>F104+' 9-EXPENSE 6th Period'!I104</f>
        <v>0</v>
      </c>
      <c r="J104" s="910"/>
      <c r="K104" s="911"/>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5">
      <c r="B105" s="53">
        <f>IF(ISBLANK('3-Budget + REVISE'!B96),"",'3-Budget + REVISE'!B96)</f>
        <v>0</v>
      </c>
      <c r="C105" s="969">
        <f>IF('3-Budget + REVISE'!AL96=1,'3-Budget + REVISE'!J96,' 9-EXPENSE 6th Period'!C105)</f>
        <v>0</v>
      </c>
      <c r="D105" s="910"/>
      <c r="E105" s="911"/>
      <c r="F105" s="900">
        <f t="shared" si="33"/>
        <v>0</v>
      </c>
      <c r="G105" s="901"/>
      <c r="H105" s="970"/>
      <c r="I105" s="969">
        <f>F105+' 9-EXPENSE 6th Period'!I105</f>
        <v>0</v>
      </c>
      <c r="J105" s="910"/>
      <c r="K105" s="911"/>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5">
      <c r="B106" s="48">
        <f>IF(ISBLANK('3-Budget + REVISE'!B97),"",'3-Budget + REVISE'!B97)</f>
        <v>0</v>
      </c>
      <c r="C106" s="969">
        <f>IF('3-Budget + REVISE'!AL97=1,'3-Budget + REVISE'!J97,' 9-EXPENSE 6th Period'!C106)</f>
        <v>0</v>
      </c>
      <c r="D106" s="910"/>
      <c r="E106" s="911"/>
      <c r="F106" s="900">
        <f t="shared" si="33"/>
        <v>0</v>
      </c>
      <c r="G106" s="901"/>
      <c r="H106" s="970"/>
      <c r="I106" s="969">
        <f>F106+' 9-EXPENSE 6th Period'!I106</f>
        <v>0</v>
      </c>
      <c r="J106" s="910"/>
      <c r="K106" s="911"/>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 customHeight="1" x14ac:dyDescent="0.25">
      <c r="B107" s="200" t="str">
        <f>IF(ISBLANK('3-Budget + REVISE'!B98),"",'3-Budget + REVISE'!B98)</f>
        <v>700 - OPERATIONAL</v>
      </c>
      <c r="C107" s="1016">
        <f>SUM(C108:C117)</f>
        <v>0</v>
      </c>
      <c r="D107" s="1016"/>
      <c r="E107" s="1016"/>
      <c r="F107" s="1016">
        <f t="shared" ref="F107" si="37">SUM(F108:F117)</f>
        <v>0</v>
      </c>
      <c r="G107" s="1016"/>
      <c r="H107" s="1016"/>
      <c r="I107" s="1016">
        <f t="shared" ref="I107" si="38">SUM(I108:I117)</f>
        <v>0</v>
      </c>
      <c r="J107" s="1016"/>
      <c r="K107" s="1016"/>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5">
      <c r="B108" s="51">
        <f>IF(ISBLANK('3-Budget + REVISE'!B99),"",'3-Budget + REVISE'!B99)</f>
        <v>0</v>
      </c>
      <c r="C108" s="969">
        <f>IF('3-Budget + REVISE'!AL99=1,'3-Budget + REVISE'!J99,' 9-EXPENSE 6th Period'!C108)</f>
        <v>0</v>
      </c>
      <c r="D108" s="910"/>
      <c r="E108" s="911"/>
      <c r="F108" s="900">
        <f>AE108</f>
        <v>0</v>
      </c>
      <c r="G108" s="901"/>
      <c r="H108" s="970"/>
      <c r="I108" s="969">
        <f>F108+' 9-EXPENSE 6th Period'!I108</f>
        <v>0</v>
      </c>
      <c r="J108" s="910"/>
      <c r="K108" s="911"/>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5">
      <c r="B109" s="53">
        <f>IF(ISBLANK('3-Budget + REVISE'!B100),"",'3-Budget + REVISE'!B100)</f>
        <v>0</v>
      </c>
      <c r="C109" s="969">
        <f>IF('3-Budget + REVISE'!AL100=1,'3-Budget + REVISE'!J100,' 9-EXPENSE 6th Period'!C109)</f>
        <v>0</v>
      </c>
      <c r="D109" s="910"/>
      <c r="E109" s="911"/>
      <c r="F109" s="900">
        <f t="shared" ref="F109:F117" si="40">AE109</f>
        <v>0</v>
      </c>
      <c r="G109" s="901"/>
      <c r="H109" s="970"/>
      <c r="I109" s="969">
        <f>F109+' 9-EXPENSE 6th Period'!I109</f>
        <v>0</v>
      </c>
      <c r="J109" s="910"/>
      <c r="K109" s="911"/>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5">
      <c r="B110" s="53">
        <f>IF(ISBLANK('3-Budget + REVISE'!B101),"",'3-Budget + REVISE'!B101)</f>
        <v>0</v>
      </c>
      <c r="C110" s="969">
        <f>IF('3-Budget + REVISE'!AL101=1,'3-Budget + REVISE'!J101,' 9-EXPENSE 6th Period'!C110)</f>
        <v>0</v>
      </c>
      <c r="D110" s="910"/>
      <c r="E110" s="911"/>
      <c r="F110" s="900">
        <f t="shared" si="40"/>
        <v>0</v>
      </c>
      <c r="G110" s="901"/>
      <c r="H110" s="970"/>
      <c r="I110" s="969">
        <f>F110+' 9-EXPENSE 6th Period'!I110</f>
        <v>0</v>
      </c>
      <c r="J110" s="910"/>
      <c r="K110" s="911"/>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5">
      <c r="B111" s="53">
        <f>IF(ISBLANK('3-Budget + REVISE'!B102),"",'3-Budget + REVISE'!B102)</f>
        <v>0</v>
      </c>
      <c r="C111" s="969">
        <f>IF('3-Budget + REVISE'!AL102=1,'3-Budget + REVISE'!J102,' 9-EXPENSE 6th Period'!C111)</f>
        <v>0</v>
      </c>
      <c r="D111" s="910"/>
      <c r="E111" s="911"/>
      <c r="F111" s="900">
        <f t="shared" si="40"/>
        <v>0</v>
      </c>
      <c r="G111" s="901"/>
      <c r="H111" s="970"/>
      <c r="I111" s="969">
        <f>F111+' 9-EXPENSE 6th Period'!I111</f>
        <v>0</v>
      </c>
      <c r="J111" s="910"/>
      <c r="K111" s="911"/>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5">
      <c r="B112" s="53">
        <f>IF(ISBLANK('3-Budget + REVISE'!B103),"",'3-Budget + REVISE'!B103)</f>
        <v>0</v>
      </c>
      <c r="C112" s="969">
        <f>IF('3-Budget + REVISE'!AL103=1,'3-Budget + REVISE'!J103,' 9-EXPENSE 6th Period'!C112)</f>
        <v>0</v>
      </c>
      <c r="D112" s="910"/>
      <c r="E112" s="911"/>
      <c r="F112" s="900">
        <f t="shared" si="40"/>
        <v>0</v>
      </c>
      <c r="G112" s="901"/>
      <c r="H112" s="970"/>
      <c r="I112" s="969">
        <f>F112+' 9-EXPENSE 6th Period'!I112</f>
        <v>0</v>
      </c>
      <c r="J112" s="910"/>
      <c r="K112" s="911"/>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5">
      <c r="B113" s="53">
        <f>IF(ISBLANK('3-Budget + REVISE'!B104),"",'3-Budget + REVISE'!B104)</f>
        <v>0</v>
      </c>
      <c r="C113" s="969">
        <f>IF('3-Budget + REVISE'!AL104=1,'3-Budget + REVISE'!J104,' 9-EXPENSE 6th Period'!C113)</f>
        <v>0</v>
      </c>
      <c r="D113" s="910"/>
      <c r="E113" s="911"/>
      <c r="F113" s="900">
        <f t="shared" si="40"/>
        <v>0</v>
      </c>
      <c r="G113" s="901"/>
      <c r="H113" s="970"/>
      <c r="I113" s="969">
        <f>F113+' 9-EXPENSE 6th Period'!I113</f>
        <v>0</v>
      </c>
      <c r="J113" s="910"/>
      <c r="K113" s="911"/>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5">
      <c r="B114" s="53">
        <f>IF(ISBLANK('3-Budget + REVISE'!B105),"",'3-Budget + REVISE'!B105)</f>
        <v>0</v>
      </c>
      <c r="C114" s="969">
        <f>IF('3-Budget + REVISE'!AL105=1,'3-Budget + REVISE'!J105,' 9-EXPENSE 6th Period'!C114)</f>
        <v>0</v>
      </c>
      <c r="D114" s="910"/>
      <c r="E114" s="911"/>
      <c r="F114" s="900">
        <f t="shared" si="40"/>
        <v>0</v>
      </c>
      <c r="G114" s="901"/>
      <c r="H114" s="970"/>
      <c r="I114" s="969">
        <f>F114+' 9-EXPENSE 6th Period'!I114</f>
        <v>0</v>
      </c>
      <c r="J114" s="910"/>
      <c r="K114" s="911"/>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5">
      <c r="B115" s="53">
        <f>IF(ISBLANK('3-Budget + REVISE'!B106),"",'3-Budget + REVISE'!B106)</f>
        <v>0</v>
      </c>
      <c r="C115" s="969">
        <f>IF('3-Budget + REVISE'!AL106=1,'3-Budget + REVISE'!J106,' 9-EXPENSE 6th Period'!C115)</f>
        <v>0</v>
      </c>
      <c r="D115" s="910"/>
      <c r="E115" s="911"/>
      <c r="F115" s="900">
        <f t="shared" si="40"/>
        <v>0</v>
      </c>
      <c r="G115" s="901"/>
      <c r="H115" s="970"/>
      <c r="I115" s="969">
        <f>F115+' 9-EXPENSE 6th Period'!I115</f>
        <v>0</v>
      </c>
      <c r="J115" s="910"/>
      <c r="K115" s="911"/>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5">
      <c r="B116" s="53">
        <f>IF(ISBLANK('3-Budget + REVISE'!B107),"",'3-Budget + REVISE'!B107)</f>
        <v>0</v>
      </c>
      <c r="C116" s="969">
        <f>IF('3-Budget + REVISE'!AL107=1,'3-Budget + REVISE'!J107,' 9-EXPENSE 6th Period'!C116)</f>
        <v>0</v>
      </c>
      <c r="D116" s="910"/>
      <c r="E116" s="911"/>
      <c r="F116" s="900">
        <f t="shared" si="40"/>
        <v>0</v>
      </c>
      <c r="G116" s="901"/>
      <c r="H116" s="970"/>
      <c r="I116" s="969">
        <f>F116+' 9-EXPENSE 6th Period'!I116</f>
        <v>0</v>
      </c>
      <c r="J116" s="910"/>
      <c r="K116" s="911"/>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5">
      <c r="B117" s="83">
        <f>IF(ISBLANK('3-Budget + REVISE'!B108),"",'3-Budget + REVISE'!B108)</f>
        <v>0</v>
      </c>
      <c r="C117" s="969">
        <f>IF('3-Budget + REVISE'!AL108=1,'3-Budget + REVISE'!J108,' 9-EXPENSE 6th Period'!C117)</f>
        <v>0</v>
      </c>
      <c r="D117" s="910"/>
      <c r="E117" s="911"/>
      <c r="F117" s="900">
        <f t="shared" si="40"/>
        <v>0</v>
      </c>
      <c r="G117" s="901"/>
      <c r="H117" s="970"/>
      <c r="I117" s="969">
        <f>F117+' 9-EXPENSE 6th Period'!I117</f>
        <v>0</v>
      </c>
      <c r="J117" s="910"/>
      <c r="K117" s="911"/>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 customHeight="1" x14ac:dyDescent="0.25">
      <c r="B118" s="200" t="str">
        <f>IF(ISBLANK('3-Budget + REVISE'!B109),"",'3-Budget + REVISE'!B109)</f>
        <v>800 - (identify category)</v>
      </c>
      <c r="C118" s="1016">
        <f>SUM(C119:C128)</f>
        <v>0</v>
      </c>
      <c r="D118" s="1016"/>
      <c r="E118" s="1016"/>
      <c r="F118" s="1016">
        <f t="shared" ref="F118" si="41">SUM(F119:F128)</f>
        <v>0</v>
      </c>
      <c r="G118" s="1016"/>
      <c r="H118" s="1016"/>
      <c r="I118" s="1016">
        <f t="shared" ref="I118" si="42">SUM(I119:I128)</f>
        <v>0</v>
      </c>
      <c r="J118" s="1016"/>
      <c r="K118" s="1016"/>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5">
      <c r="B119" s="51">
        <f>IF(ISBLANK('3-Budget + REVISE'!B110),"",'3-Budget + REVISE'!B110)</f>
        <v>0</v>
      </c>
      <c r="C119" s="969">
        <f>IF('3-Budget + REVISE'!AL110=1,'3-Budget + REVISE'!J110,' 9-EXPENSE 6th Period'!C119)</f>
        <v>0</v>
      </c>
      <c r="D119" s="910"/>
      <c r="E119" s="911"/>
      <c r="F119" s="900">
        <f>AE119</f>
        <v>0</v>
      </c>
      <c r="G119" s="901"/>
      <c r="H119" s="970"/>
      <c r="I119" s="969">
        <f>F119+' 9-EXPENSE 6th Period'!I119</f>
        <v>0</v>
      </c>
      <c r="J119" s="910"/>
      <c r="K119" s="911"/>
      <c r="L119" s="46" t="str">
        <f t="shared" si="34"/>
        <v/>
      </c>
      <c r="M119" s="215">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5">
      <c r="B120" s="53">
        <f>IF(ISBLANK('3-Budget + REVISE'!B111),"",'3-Budget + REVISE'!B111)</f>
        <v>0</v>
      </c>
      <c r="C120" s="969">
        <f>IF('3-Budget + REVISE'!AL111=1,'3-Budget + REVISE'!J111,' 9-EXPENSE 6th Period'!C120)</f>
        <v>0</v>
      </c>
      <c r="D120" s="910"/>
      <c r="E120" s="911"/>
      <c r="F120" s="900">
        <f t="shared" ref="F120:F128" si="44">AE120</f>
        <v>0</v>
      </c>
      <c r="G120" s="901"/>
      <c r="H120" s="970"/>
      <c r="I120" s="969">
        <f>F120+' 9-EXPENSE 6th Period'!I120</f>
        <v>0</v>
      </c>
      <c r="J120" s="910"/>
      <c r="K120" s="911"/>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5">
      <c r="B121" s="53">
        <f>IF(ISBLANK('3-Budget + REVISE'!B112),"",'3-Budget + REVISE'!B112)</f>
        <v>0</v>
      </c>
      <c r="C121" s="969">
        <f>IF('3-Budget + REVISE'!AL112=1,'3-Budget + REVISE'!J112,' 9-EXPENSE 6th Period'!C121)</f>
        <v>0</v>
      </c>
      <c r="D121" s="910"/>
      <c r="E121" s="911"/>
      <c r="F121" s="900">
        <f t="shared" si="44"/>
        <v>0</v>
      </c>
      <c r="G121" s="901"/>
      <c r="H121" s="970"/>
      <c r="I121" s="969">
        <f>F121+' 9-EXPENSE 6th Period'!I121</f>
        <v>0</v>
      </c>
      <c r="J121" s="910"/>
      <c r="K121" s="911"/>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5">
      <c r="B122" s="53">
        <f>IF(ISBLANK('3-Budget + REVISE'!B113),"",'3-Budget + REVISE'!B113)</f>
        <v>0</v>
      </c>
      <c r="C122" s="969">
        <f>IF('3-Budget + REVISE'!AL113=1,'3-Budget + REVISE'!J113,' 9-EXPENSE 6th Period'!C122)</f>
        <v>0</v>
      </c>
      <c r="D122" s="910"/>
      <c r="E122" s="911"/>
      <c r="F122" s="900">
        <f t="shared" si="44"/>
        <v>0</v>
      </c>
      <c r="G122" s="901"/>
      <c r="H122" s="970"/>
      <c r="I122" s="969">
        <f>F122+' 9-EXPENSE 6th Period'!I122</f>
        <v>0</v>
      </c>
      <c r="J122" s="910"/>
      <c r="K122" s="911"/>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5">
      <c r="B123" s="53">
        <f>IF(ISBLANK('3-Budget + REVISE'!B114),"",'3-Budget + REVISE'!B114)</f>
        <v>0</v>
      </c>
      <c r="C123" s="969">
        <f>IF('3-Budget + REVISE'!AL114=1,'3-Budget + REVISE'!J114,' 9-EXPENSE 6th Period'!C123)</f>
        <v>0</v>
      </c>
      <c r="D123" s="910"/>
      <c r="E123" s="911"/>
      <c r="F123" s="900">
        <f t="shared" si="44"/>
        <v>0</v>
      </c>
      <c r="G123" s="901"/>
      <c r="H123" s="970"/>
      <c r="I123" s="969">
        <f>F123+' 9-EXPENSE 6th Period'!I123</f>
        <v>0</v>
      </c>
      <c r="J123" s="910"/>
      <c r="K123" s="911"/>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5">
      <c r="B124" s="53">
        <f>IF(ISBLANK('3-Budget + REVISE'!B115),"",'3-Budget + REVISE'!B115)</f>
        <v>0</v>
      </c>
      <c r="C124" s="969">
        <f>IF('3-Budget + REVISE'!AL115=1,'3-Budget + REVISE'!J115,' 9-EXPENSE 6th Period'!C124)</f>
        <v>0</v>
      </c>
      <c r="D124" s="910"/>
      <c r="E124" s="911"/>
      <c r="F124" s="900">
        <f t="shared" si="44"/>
        <v>0</v>
      </c>
      <c r="G124" s="901"/>
      <c r="H124" s="970"/>
      <c r="I124" s="969">
        <f>F124+' 9-EXPENSE 6th Period'!I124</f>
        <v>0</v>
      </c>
      <c r="J124" s="910"/>
      <c r="K124" s="911"/>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5">
      <c r="B125" s="53">
        <f>IF(ISBLANK('3-Budget + REVISE'!B116),"",'3-Budget + REVISE'!B116)</f>
        <v>0</v>
      </c>
      <c r="C125" s="969">
        <f>IF('3-Budget + REVISE'!AL116=1,'3-Budget + REVISE'!J116,' 9-EXPENSE 6th Period'!C125)</f>
        <v>0</v>
      </c>
      <c r="D125" s="910"/>
      <c r="E125" s="911"/>
      <c r="F125" s="900">
        <f t="shared" si="44"/>
        <v>0</v>
      </c>
      <c r="G125" s="901"/>
      <c r="H125" s="970"/>
      <c r="I125" s="969">
        <f>F125+' 9-EXPENSE 6th Period'!I125</f>
        <v>0</v>
      </c>
      <c r="J125" s="910"/>
      <c r="K125" s="911"/>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5">
      <c r="B126" s="53">
        <f>IF(ISBLANK('3-Budget + REVISE'!B117),"",'3-Budget + REVISE'!B117)</f>
        <v>0</v>
      </c>
      <c r="C126" s="969">
        <f>IF('3-Budget + REVISE'!AL117=1,'3-Budget + REVISE'!J117,' 9-EXPENSE 6th Period'!C126)</f>
        <v>0</v>
      </c>
      <c r="D126" s="910"/>
      <c r="E126" s="911"/>
      <c r="F126" s="900">
        <f t="shared" si="44"/>
        <v>0</v>
      </c>
      <c r="G126" s="901"/>
      <c r="H126" s="970"/>
      <c r="I126" s="969">
        <f>F126+' 9-EXPENSE 6th Period'!I126</f>
        <v>0</v>
      </c>
      <c r="J126" s="910"/>
      <c r="K126" s="911"/>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5">
      <c r="B127" s="53">
        <f>IF(ISBLANK('3-Budget + REVISE'!B118),"",'3-Budget + REVISE'!B118)</f>
        <v>0</v>
      </c>
      <c r="C127" s="969">
        <f>IF('3-Budget + REVISE'!AL118=1,'3-Budget + REVISE'!J118,' 9-EXPENSE 6th Period'!C127)</f>
        <v>0</v>
      </c>
      <c r="D127" s="910"/>
      <c r="E127" s="911"/>
      <c r="F127" s="900">
        <f>AE127</f>
        <v>0</v>
      </c>
      <c r="G127" s="901"/>
      <c r="H127" s="970"/>
      <c r="I127" s="969">
        <f>F127+' 9-EXPENSE 6th Period'!I127</f>
        <v>0</v>
      </c>
      <c r="J127" s="910"/>
      <c r="K127" s="911"/>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5">
      <c r="B128" s="48">
        <f>IF(ISBLANK('3-Budget + REVISE'!B119),"",'3-Budget + REVISE'!B119)</f>
        <v>0</v>
      </c>
      <c r="C128" s="969">
        <f>IF('3-Budget + REVISE'!AL119=1,'3-Budget + REVISE'!J119,' 9-EXPENSE 6th Period'!C128)</f>
        <v>0</v>
      </c>
      <c r="D128" s="910"/>
      <c r="E128" s="911"/>
      <c r="F128" s="900">
        <f t="shared" si="44"/>
        <v>0</v>
      </c>
      <c r="G128" s="901"/>
      <c r="H128" s="970"/>
      <c r="I128" s="969">
        <f>F128+' 9-EXPENSE 6th Period'!I128</f>
        <v>0</v>
      </c>
      <c r="J128" s="910"/>
      <c r="K128" s="911"/>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 customHeight="1" x14ac:dyDescent="0.25">
      <c r="B129" s="200" t="str">
        <f>IF(ISBLANK('3-Budget + REVISE'!B120),"",'3-Budget + REVISE'!B120)</f>
        <v>900 - Indirect Costs</v>
      </c>
      <c r="C129" s="1016">
        <f>SUM(C130)</f>
        <v>0</v>
      </c>
      <c r="D129" s="1016"/>
      <c r="E129" s="1016"/>
      <c r="F129" s="1016">
        <f t="shared" ref="F129" si="45">SUM(F130)</f>
        <v>0</v>
      </c>
      <c r="G129" s="1016"/>
      <c r="H129" s="1016"/>
      <c r="I129" s="1016">
        <f t="shared" ref="I129" si="46">SUM(I130)</f>
        <v>0</v>
      </c>
      <c r="J129" s="1016"/>
      <c r="K129" s="1016"/>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5">
      <c r="B130" s="51" t="str">
        <f>IF(ISBLANK('3-Budget + REVISE'!B121),"",'3-Budget + REVISE'!B121)</f>
        <v>use "Indirect Cost Calculator"</v>
      </c>
      <c r="C130" s="969">
        <f>IF('3-Budget + REVISE'!AL121=1,'3-Budget + REVISE'!J121,' 9-EXPENSE 6th Period'!C130)</f>
        <v>0</v>
      </c>
      <c r="D130" s="910"/>
      <c r="E130" s="911"/>
      <c r="F130" s="900">
        <f>AE130</f>
        <v>0</v>
      </c>
      <c r="G130" s="901"/>
      <c r="H130" s="970"/>
      <c r="I130" s="969">
        <f>F130+' 9-EXPENSE 6th Period'!I130</f>
        <v>0</v>
      </c>
      <c r="J130" s="910"/>
      <c r="K130" s="911"/>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3">
      <c r="B131" s="57" t="s">
        <v>69</v>
      </c>
      <c r="C131" s="928">
        <f>C17+C40++C63+C74+C85+C96+C107+C118+C129</f>
        <v>0</v>
      </c>
      <c r="D131" s="929"/>
      <c r="E131" s="930"/>
      <c r="F131" s="960">
        <f>F17+F40+F63+F74+F85+F96+F107+F118+F129</f>
        <v>0</v>
      </c>
      <c r="G131" s="961"/>
      <c r="H131" s="962"/>
      <c r="I131" s="928">
        <f>F131+' 9-EXPENSE 6th Period'!I131</f>
        <v>0</v>
      </c>
      <c r="J131" s="929"/>
      <c r="K131" s="930"/>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3">
      <c r="B132" s="60" t="s">
        <v>19</v>
      </c>
      <c r="C132" s="927" t="str">
        <f>IF(C131&gt;0,IF(C131&gt;'3-Budget + REVISE'!C122,"OVER award",IF(C131&lt;'3-Budget + REVISE'!C122,"UNDER award",""))," ")</f>
        <v xml:space="preserve"> </v>
      </c>
      <c r="D132" s="927"/>
      <c r="E132" s="927"/>
      <c r="F132" s="61"/>
      <c r="G132" s="61"/>
      <c r="H132" s="61"/>
      <c r="I132" s="61"/>
      <c r="J132" s="10" t="str">
        <f>J6</f>
        <v>7th Period</v>
      </c>
      <c r="K132" s="925" t="s">
        <v>13</v>
      </c>
      <c r="L132" s="926"/>
      <c r="M132" s="926"/>
    </row>
    <row r="133" spans="2:32" x14ac:dyDescent="0.3">
      <c r="B133" s="978"/>
      <c r="C133" s="979"/>
      <c r="D133" s="979"/>
      <c r="E133" s="979"/>
      <c r="F133" s="979"/>
      <c r="G133" s="979"/>
      <c r="H133" s="979"/>
      <c r="I133" s="979"/>
      <c r="J133" s="979"/>
      <c r="K133" s="979"/>
      <c r="L133" s="979"/>
      <c r="M133" s="980"/>
    </row>
    <row r="134" spans="2:32" x14ac:dyDescent="0.3">
      <c r="B134" s="981"/>
      <c r="C134" s="982"/>
      <c r="D134" s="982"/>
      <c r="E134" s="982"/>
      <c r="F134" s="982"/>
      <c r="G134" s="982"/>
      <c r="H134" s="982"/>
      <c r="I134" s="982"/>
      <c r="J134" s="982"/>
      <c r="K134" s="982"/>
      <c r="L134" s="982"/>
      <c r="M134" s="983"/>
    </row>
    <row r="135" spans="2:32" x14ac:dyDescent="0.3">
      <c r="B135" s="981"/>
      <c r="C135" s="982"/>
      <c r="D135" s="982"/>
      <c r="E135" s="982"/>
      <c r="F135" s="982"/>
      <c r="G135" s="982"/>
      <c r="H135" s="982"/>
      <c r="I135" s="982"/>
      <c r="J135" s="982"/>
      <c r="K135" s="982"/>
      <c r="L135" s="982"/>
      <c r="M135" s="983"/>
    </row>
    <row r="136" spans="2:32" x14ac:dyDescent="0.3">
      <c r="B136" s="984"/>
      <c r="C136" s="985"/>
      <c r="D136" s="985"/>
      <c r="E136" s="985"/>
      <c r="F136" s="985"/>
      <c r="G136" s="985"/>
      <c r="H136" s="985"/>
      <c r="I136" s="985"/>
      <c r="J136" s="985"/>
      <c r="K136" s="985"/>
      <c r="L136" s="985"/>
      <c r="M136" s="986"/>
    </row>
  </sheetData>
  <sheetProtection algorithmName="SHA-512" hashValue="LvKqpe6fv8G/RiURBbzC5/OmSTvO/zmIG96aqmRWlCJF1tY7lrT+uFqBrnDuDw5Hbfx+gUh/xmwebXZ/8fgYWQ==" saltValue="Pl5xyrJgTdd/NyewjLKT9g==" spinCount="100000" sheet="1" formatRows="0"/>
  <mergeCells count="380">
    <mergeCell ref="M1:M3"/>
    <mergeCell ref="C2:F2"/>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I51:K51"/>
    <mergeCell ref="I52:K52"/>
    <mergeCell ref="I53:K53"/>
    <mergeCell ref="I42:K42"/>
    <mergeCell ref="I43:K43"/>
    <mergeCell ref="I44:K44"/>
    <mergeCell ref="I45:K45"/>
    <mergeCell ref="I46:K46"/>
    <mergeCell ref="I47:K47"/>
    <mergeCell ref="I48:K48"/>
    <mergeCell ref="I49:K49"/>
    <mergeCell ref="I50:K50"/>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8FB65-01DF-4163-B4EC-95A219878EF6}">
  <sheetPr codeName="Sheet15">
    <tabColor rgb="FFFFC843"/>
    <pageSetUpPr fitToPage="1"/>
  </sheetPr>
  <dimension ref="A1:AF136"/>
  <sheetViews>
    <sheetView showZeros="0" zoomScaleNormal="100" zoomScaleSheetLayoutView="76" workbookViewId="0">
      <pane ySplit="16" topLeftCell="A17" activePane="bottomLeft" state="frozen"/>
      <selection pane="bottomLeft" activeCell="AB8" sqref="AB8"/>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5.08984375" style="22" customWidth="1"/>
    <col min="15" max="15" width="0" style="19" hidden="1" customWidth="1"/>
    <col min="16" max="31" width="12.81640625" style="19" customWidth="1"/>
    <col min="32" max="16384" width="9.08984375" style="19"/>
  </cols>
  <sheetData>
    <row r="1" spans="1:31" ht="18" customHeight="1" x14ac:dyDescent="0.3">
      <c r="A1" s="307"/>
      <c r="B1" s="913" t="s">
        <v>13</v>
      </c>
      <c r="M1" s="923"/>
    </row>
    <row r="2" spans="1:31" ht="18" customHeight="1" x14ac:dyDescent="0.35">
      <c r="A2" s="307"/>
      <c r="B2" s="913"/>
      <c r="C2" s="1015" t="str">
        <f>'3-Budget + REVISE'!$B$3</f>
        <v>Project Name</v>
      </c>
      <c r="D2" s="1015"/>
      <c r="E2" s="1015"/>
      <c r="F2" s="1015"/>
      <c r="G2" s="222"/>
      <c r="H2" s="222"/>
      <c r="I2" s="222"/>
      <c r="J2" s="222"/>
      <c r="K2" s="222"/>
      <c r="L2" s="222"/>
      <c r="M2" s="923"/>
    </row>
    <row r="3" spans="1:31" ht="13.25" customHeight="1" x14ac:dyDescent="0.3">
      <c r="A3" s="23"/>
      <c r="B3" s="223"/>
      <c r="C3" s="223"/>
      <c r="D3" s="223"/>
      <c r="E3" s="223"/>
      <c r="F3" s="223"/>
      <c r="G3" s="223"/>
      <c r="H3" s="223"/>
      <c r="I3" s="223"/>
      <c r="J3" s="223"/>
      <c r="K3" s="223"/>
      <c r="L3" s="223"/>
      <c r="M3" s="923"/>
      <c r="N3" s="24"/>
    </row>
    <row r="4" spans="1:31" x14ac:dyDescent="0.3">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5">
      <c r="B5" s="30" t="s">
        <v>3</v>
      </c>
      <c r="C5" s="30"/>
      <c r="D5" s="30"/>
      <c r="E5" s="30"/>
      <c r="F5" s="1006" t="s">
        <v>148</v>
      </c>
      <c r="G5" s="1006"/>
      <c r="H5" s="1006"/>
      <c r="I5" s="30"/>
      <c r="J5" s="1004" t="s">
        <v>70</v>
      </c>
      <c r="K5" s="1004"/>
      <c r="L5" s="1004"/>
      <c r="M5" s="1004"/>
      <c r="N5" s="31"/>
    </row>
    <row r="6" spans="1:31" ht="12.75" customHeight="1" x14ac:dyDescent="0.3">
      <c r="B6" s="916" t="str">
        <f>IF(ISBLANK('4-EXPENSE 1st Period'!B6:E6),"",'4-EXPENSE 1st Period'!B6:E6)</f>
        <v/>
      </c>
      <c r="C6" s="916"/>
      <c r="D6" s="916"/>
      <c r="E6" s="32"/>
      <c r="F6" s="1019">
        <f>'4-EXPENSE 1st Period'!$F$6</f>
        <v>0</v>
      </c>
      <c r="G6" s="1019"/>
      <c r="H6" s="80" t="s">
        <v>14</v>
      </c>
      <c r="I6" s="28"/>
      <c r="J6" s="914" t="s">
        <v>125</v>
      </c>
      <c r="K6" s="914"/>
      <c r="L6" s="914"/>
      <c r="M6" s="914"/>
    </row>
    <row r="7" spans="1:31" s="29" customFormat="1" ht="13.5" customHeight="1" x14ac:dyDescent="0.25">
      <c r="B7" s="918" t="s">
        <v>4</v>
      </c>
      <c r="C7" s="918"/>
      <c r="D7" s="918"/>
      <c r="E7" s="30"/>
      <c r="F7" s="918" t="s">
        <v>2</v>
      </c>
      <c r="G7" s="918"/>
      <c r="H7" s="918"/>
      <c r="I7" s="30"/>
      <c r="J7" s="918" t="s">
        <v>1</v>
      </c>
      <c r="K7" s="918"/>
      <c r="L7" s="918"/>
      <c r="M7" s="918"/>
      <c r="N7" s="31"/>
    </row>
    <row r="8" spans="1:31" ht="14" customHeight="1" x14ac:dyDescent="0.3">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5">
      <c r="B9" s="915" t="s">
        <v>5</v>
      </c>
      <c r="C9" s="915"/>
      <c r="D9" s="915"/>
      <c r="E9" s="915"/>
      <c r="F9" s="915" t="s">
        <v>6</v>
      </c>
      <c r="G9" s="915"/>
      <c r="H9" s="30"/>
      <c r="I9" s="30"/>
      <c r="J9" s="30"/>
      <c r="K9" s="30"/>
      <c r="L9" s="30"/>
      <c r="M9" s="30"/>
      <c r="N9" s="31"/>
    </row>
    <row r="10" spans="1:31" ht="18" customHeight="1" thickBot="1" x14ac:dyDescent="0.35">
      <c r="B10" s="987"/>
      <c r="C10" s="987"/>
      <c r="D10" s="987"/>
      <c r="E10" s="68"/>
      <c r="F10" s="1017"/>
      <c r="G10" s="1017"/>
      <c r="H10" s="1017"/>
      <c r="I10" s="1017"/>
      <c r="J10" s="1017"/>
      <c r="K10" s="1017"/>
      <c r="L10" s="1017"/>
      <c r="M10" s="1017"/>
    </row>
    <row r="11" spans="1:31" s="29" customFormat="1" ht="13.5" customHeight="1" x14ac:dyDescent="0.25">
      <c r="B11" s="78" t="s">
        <v>7</v>
      </c>
      <c r="C11" s="30" t="s">
        <v>8</v>
      </c>
      <c r="E11" s="30"/>
      <c r="F11" s="1002" t="s">
        <v>7</v>
      </c>
      <c r="G11" s="1002"/>
      <c r="H11" s="1002"/>
      <c r="I11" s="1002"/>
      <c r="J11" s="1002"/>
      <c r="K11" s="1002"/>
      <c r="L11" s="1002"/>
      <c r="M11" s="30" t="s">
        <v>8</v>
      </c>
      <c r="N11" s="31"/>
    </row>
    <row r="12" spans="1:31" ht="12.75" customHeight="1" x14ac:dyDescent="0.3">
      <c r="B12" s="949" t="s">
        <v>170</v>
      </c>
      <c r="C12" s="949"/>
      <c r="D12" s="949"/>
      <c r="E12" s="37"/>
      <c r="F12" s="950" t="s">
        <v>166</v>
      </c>
      <c r="G12" s="950"/>
      <c r="H12" s="950"/>
      <c r="I12" s="950"/>
      <c r="J12" s="950"/>
      <c r="K12" s="950"/>
      <c r="L12" s="950"/>
      <c r="M12" s="950"/>
    </row>
    <row r="13" spans="1:31" s="29" customFormat="1" ht="13.5" customHeight="1" x14ac:dyDescent="0.25">
      <c r="B13" s="1006" t="s">
        <v>9</v>
      </c>
      <c r="C13" s="1006"/>
      <c r="D13" s="1006"/>
      <c r="E13" s="30"/>
      <c r="F13" s="915" t="s">
        <v>9</v>
      </c>
      <c r="G13" s="915"/>
      <c r="H13" s="915"/>
      <c r="I13" s="915"/>
      <c r="J13" s="915"/>
      <c r="K13" s="915"/>
      <c r="L13" s="915"/>
      <c r="M13" s="915"/>
      <c r="N13" s="31"/>
    </row>
    <row r="14" spans="1:31" ht="12.75" customHeight="1" x14ac:dyDescent="0.3">
      <c r="B14" s="949" t="s">
        <v>171</v>
      </c>
      <c r="C14" s="949"/>
      <c r="D14" s="949"/>
      <c r="E14" s="37"/>
      <c r="F14" s="950" t="s">
        <v>168</v>
      </c>
      <c r="G14" s="950"/>
      <c r="H14" s="950"/>
      <c r="I14" s="950"/>
      <c r="J14" s="950"/>
      <c r="K14" s="950"/>
      <c r="L14" s="950"/>
      <c r="M14" s="950"/>
    </row>
    <row r="15" spans="1:31" s="29" customFormat="1" ht="13.5" customHeight="1" thickBot="1" x14ac:dyDescent="0.35">
      <c r="B15" s="918" t="s">
        <v>10</v>
      </c>
      <c r="C15" s="918"/>
      <c r="D15" s="918"/>
      <c r="E15" s="67"/>
      <c r="F15" s="1022" t="s">
        <v>10</v>
      </c>
      <c r="G15" s="1022"/>
      <c r="H15" s="1022"/>
      <c r="I15" s="1022"/>
      <c r="J15" s="1022"/>
      <c r="K15" s="1022"/>
      <c r="L15" s="1022"/>
      <c r="M15" s="1022"/>
      <c r="N15" s="31"/>
      <c r="P15" s="755" t="str">
        <f>'4-EXPENSE 1st Period'!P15</f>
        <v>Funding Source</v>
      </c>
      <c r="Q15" s="754"/>
      <c r="R15" s="754"/>
      <c r="S15" s="754"/>
      <c r="T15" s="754"/>
      <c r="U15" s="754"/>
      <c r="V15" s="754"/>
      <c r="W15" s="754"/>
      <c r="X15" s="754"/>
      <c r="Y15" s="754"/>
      <c r="Z15" s="754"/>
      <c r="AA15" s="754"/>
      <c r="AB15" s="754"/>
      <c r="AC15" s="754"/>
      <c r="AD15" s="754"/>
      <c r="AE15" s="754"/>
    </row>
    <row r="16" spans="1:31" ht="32" thickBot="1" x14ac:dyDescent="0.35">
      <c r="B16" s="70" t="s">
        <v>0</v>
      </c>
      <c r="C16" s="990" t="s">
        <v>16</v>
      </c>
      <c r="D16" s="1020"/>
      <c r="E16" s="1021"/>
      <c r="F16" s="993" t="s">
        <v>133</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 customHeight="1" x14ac:dyDescent="0.25">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62"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5">
      <c r="B18" s="51" t="str">
        <f>IF(ISBLANK('3-Budget + REVISE'!B9),"",'3-Budget + REVISE'!B9)</f>
        <v/>
      </c>
      <c r="C18" s="969">
        <f>IF('3-Budget + REVISE'!AO9=1,'3-Budget + REVISE'!K9,' 10-EXPENSE 7th Period'!C18)</f>
        <v>0</v>
      </c>
      <c r="D18" s="910"/>
      <c r="E18" s="911"/>
      <c r="F18" s="900">
        <f>AE18</f>
        <v>0</v>
      </c>
      <c r="G18" s="901"/>
      <c r="H18" s="970"/>
      <c r="I18" s="969">
        <f>F18+' 10-EXPENSE 7th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5">
      <c r="B19" s="51" t="str">
        <f>IF(ISBLANK('3-Budget + REVISE'!B10),"",'3-Budget + REVISE'!B10)</f>
        <v/>
      </c>
      <c r="C19" s="969">
        <f>IF('3-Budget + REVISE'!AO10=1,'3-Budget + REVISE'!K10,' 10-EXPENSE 7th Period'!C19)</f>
        <v>0</v>
      </c>
      <c r="D19" s="910"/>
      <c r="E19" s="911"/>
      <c r="F19" s="900">
        <f t="shared" ref="F19:F39" si="9">AE19</f>
        <v>0</v>
      </c>
      <c r="G19" s="901"/>
      <c r="H19" s="970"/>
      <c r="I19" s="969">
        <f>F19+' 10-EXPENSE 7th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5">
      <c r="B20" s="51" t="str">
        <f>IF(ISBLANK('3-Budget + REVISE'!B11),"",'3-Budget + REVISE'!B11)</f>
        <v/>
      </c>
      <c r="C20" s="969">
        <f>IF('3-Budget + REVISE'!AO11=1,'3-Budget + REVISE'!K11,' 10-EXPENSE 7th Period'!C20)</f>
        <v>0</v>
      </c>
      <c r="D20" s="910"/>
      <c r="E20" s="911"/>
      <c r="F20" s="900">
        <f t="shared" si="9"/>
        <v>0</v>
      </c>
      <c r="G20" s="901"/>
      <c r="H20" s="970"/>
      <c r="I20" s="969">
        <f>F20+' 10-EXPENSE 7th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5">
      <c r="B21" s="51" t="str">
        <f>IF(ISBLANK('3-Budget + REVISE'!B12),"",'3-Budget + REVISE'!B12)</f>
        <v/>
      </c>
      <c r="C21" s="969">
        <f>IF('3-Budget + REVISE'!AO12=1,'3-Budget + REVISE'!K12,' 10-EXPENSE 7th Period'!C21)</f>
        <v>0</v>
      </c>
      <c r="D21" s="910"/>
      <c r="E21" s="911"/>
      <c r="F21" s="900">
        <f t="shared" si="9"/>
        <v>0</v>
      </c>
      <c r="G21" s="901"/>
      <c r="H21" s="970"/>
      <c r="I21" s="969">
        <f>F21+' 10-EXPENSE 7th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5">
      <c r="B22" s="51" t="str">
        <f>IF(ISBLANK('3-Budget + REVISE'!B13),"",'3-Budget + REVISE'!B13)</f>
        <v/>
      </c>
      <c r="C22" s="969">
        <f>IF('3-Budget + REVISE'!AO13=1,'3-Budget + REVISE'!K13,' 10-EXPENSE 7th Period'!C22)</f>
        <v>0</v>
      </c>
      <c r="D22" s="910"/>
      <c r="E22" s="911"/>
      <c r="F22" s="900">
        <f t="shared" si="9"/>
        <v>0</v>
      </c>
      <c r="G22" s="901"/>
      <c r="H22" s="970"/>
      <c r="I22" s="969">
        <f>F22+' 10-EXPENSE 7th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5">
      <c r="B23" s="51" t="str">
        <f>IF(ISBLANK('3-Budget + REVISE'!B14),"",'3-Budget + REVISE'!B14)</f>
        <v/>
      </c>
      <c r="C23" s="969">
        <f>IF('3-Budget + REVISE'!AO14=1,'3-Budget + REVISE'!K14,' 10-EXPENSE 7th Period'!C23)</f>
        <v>0</v>
      </c>
      <c r="D23" s="910"/>
      <c r="E23" s="911"/>
      <c r="F23" s="900">
        <f t="shared" si="9"/>
        <v>0</v>
      </c>
      <c r="G23" s="901"/>
      <c r="H23" s="970"/>
      <c r="I23" s="969">
        <f>F23+' 10-EXPENSE 7th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5">
      <c r="B24" s="51" t="str">
        <f>IF(ISBLANK('3-Budget + REVISE'!B15),"",'3-Budget + REVISE'!B15)</f>
        <v/>
      </c>
      <c r="C24" s="969">
        <f>IF('3-Budget + REVISE'!AO15=1,'3-Budget + REVISE'!K15,' 10-EXPENSE 7th Period'!C24)</f>
        <v>0</v>
      </c>
      <c r="D24" s="910"/>
      <c r="E24" s="911"/>
      <c r="F24" s="900">
        <f t="shared" si="9"/>
        <v>0</v>
      </c>
      <c r="G24" s="901"/>
      <c r="H24" s="970"/>
      <c r="I24" s="969">
        <f>F24+' 10-EXPENSE 7th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5">
      <c r="B25" s="51" t="str">
        <f>IF(ISBLANK('3-Budget + REVISE'!B16),"",'3-Budget + REVISE'!B16)</f>
        <v/>
      </c>
      <c r="C25" s="969">
        <f>IF('3-Budget + REVISE'!AO16=1,'3-Budget + REVISE'!K16,' 10-EXPENSE 7th Period'!C25)</f>
        <v>0</v>
      </c>
      <c r="D25" s="910"/>
      <c r="E25" s="911"/>
      <c r="F25" s="900">
        <f t="shared" si="9"/>
        <v>0</v>
      </c>
      <c r="G25" s="901"/>
      <c r="H25" s="970"/>
      <c r="I25" s="969">
        <f>F25+' 10-EXPENSE 7th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5">
      <c r="B26" s="51" t="str">
        <f>IF(ISBLANK('3-Budget + REVISE'!B17),"",'3-Budget + REVISE'!B17)</f>
        <v/>
      </c>
      <c r="C26" s="969">
        <f>IF('3-Budget + REVISE'!AO17=1,'3-Budget + REVISE'!K17,' 10-EXPENSE 7th Period'!C26)</f>
        <v>0</v>
      </c>
      <c r="D26" s="910"/>
      <c r="E26" s="911"/>
      <c r="F26" s="900">
        <f t="shared" si="9"/>
        <v>0</v>
      </c>
      <c r="G26" s="901"/>
      <c r="H26" s="970"/>
      <c r="I26" s="969">
        <f>F26+' 10-EXPENSE 7th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5">
      <c r="B27" s="51" t="str">
        <f>IF(ISBLANK('3-Budget + REVISE'!B18),"",'3-Budget + REVISE'!B18)</f>
        <v/>
      </c>
      <c r="C27" s="969">
        <f>IF('3-Budget + REVISE'!AO18=1,'3-Budget + REVISE'!K18,' 10-EXPENSE 7th Period'!C27)</f>
        <v>0</v>
      </c>
      <c r="D27" s="910"/>
      <c r="E27" s="911"/>
      <c r="F27" s="900">
        <f t="shared" si="9"/>
        <v>0</v>
      </c>
      <c r="G27" s="901"/>
      <c r="H27" s="970"/>
      <c r="I27" s="969">
        <f>F27+' 10-EXPENSE 7th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5">
      <c r="B28" s="51" t="str">
        <f>IF(ISBLANK('3-Budget + REVISE'!B19),"",'3-Budget + REVISE'!B19)</f>
        <v/>
      </c>
      <c r="C28" s="969">
        <f>IF('3-Budget + REVISE'!AO19=1,'3-Budget + REVISE'!K19,' 10-EXPENSE 7th Period'!C28)</f>
        <v>0</v>
      </c>
      <c r="D28" s="910"/>
      <c r="E28" s="911"/>
      <c r="F28" s="900">
        <f t="shared" si="9"/>
        <v>0</v>
      </c>
      <c r="G28" s="901"/>
      <c r="H28" s="970"/>
      <c r="I28" s="969">
        <f>F28+' 10-EXPENSE 7th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5">
      <c r="B29" s="51" t="str">
        <f>IF(ISBLANK('3-Budget + REVISE'!B20),"",'3-Budget + REVISE'!B20)</f>
        <v/>
      </c>
      <c r="C29" s="969">
        <f>IF('3-Budget + REVISE'!AO20=1,'3-Budget + REVISE'!K20,' 10-EXPENSE 7th Period'!C29)</f>
        <v>0</v>
      </c>
      <c r="D29" s="910"/>
      <c r="E29" s="911"/>
      <c r="F29" s="900">
        <f t="shared" si="9"/>
        <v>0</v>
      </c>
      <c r="G29" s="901"/>
      <c r="H29" s="970"/>
      <c r="I29" s="969">
        <f>F29+' 10-EXPENSE 7th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5">
      <c r="B30" s="51" t="str">
        <f>IF(ISBLANK('3-Budget + REVISE'!B21),"",'3-Budget + REVISE'!B21)</f>
        <v/>
      </c>
      <c r="C30" s="969">
        <f>IF('3-Budget + REVISE'!AO21=1,'3-Budget + REVISE'!K21,' 10-EXPENSE 7th Period'!C30)</f>
        <v>0</v>
      </c>
      <c r="D30" s="910"/>
      <c r="E30" s="911"/>
      <c r="F30" s="900">
        <f t="shared" si="9"/>
        <v>0</v>
      </c>
      <c r="G30" s="901"/>
      <c r="H30" s="970"/>
      <c r="I30" s="969">
        <f>F30+' 10-EXPENSE 7th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5">
      <c r="B31" s="51" t="str">
        <f>IF(ISBLANK('3-Budget + REVISE'!B22),"",'3-Budget + REVISE'!B22)</f>
        <v/>
      </c>
      <c r="C31" s="969">
        <f>IF('3-Budget + REVISE'!AO22=1,'3-Budget + REVISE'!K22,' 10-EXPENSE 7th Period'!C31)</f>
        <v>0</v>
      </c>
      <c r="D31" s="910"/>
      <c r="E31" s="911"/>
      <c r="F31" s="900">
        <f t="shared" si="9"/>
        <v>0</v>
      </c>
      <c r="G31" s="901"/>
      <c r="H31" s="970"/>
      <c r="I31" s="969">
        <f>F31+' 10-EXPENSE 7th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5">
      <c r="B32" s="51" t="str">
        <f>IF(ISBLANK('3-Budget + REVISE'!B23),"",'3-Budget + REVISE'!B23)</f>
        <v/>
      </c>
      <c r="C32" s="969">
        <f>IF('3-Budget + REVISE'!AO23=1,'3-Budget + REVISE'!K23,' 10-EXPENSE 7th Period'!C32)</f>
        <v>0</v>
      </c>
      <c r="D32" s="910"/>
      <c r="E32" s="911"/>
      <c r="F32" s="900">
        <f t="shared" si="9"/>
        <v>0</v>
      </c>
      <c r="G32" s="901"/>
      <c r="H32" s="970"/>
      <c r="I32" s="969">
        <f>F32+' 10-EXPENSE 7th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5">
      <c r="B33" s="51">
        <f>IF(ISBLANK('3-Budget + REVISE'!B24),"",'3-Budget + REVISE'!B24)</f>
        <v>0</v>
      </c>
      <c r="C33" s="969">
        <f>IF('3-Budget + REVISE'!AO24=1,'3-Budget + REVISE'!K24,' 10-EXPENSE 7th Period'!C33)</f>
        <v>0</v>
      </c>
      <c r="D33" s="910"/>
      <c r="E33" s="911"/>
      <c r="F33" s="900">
        <f t="shared" si="9"/>
        <v>0</v>
      </c>
      <c r="G33" s="901"/>
      <c r="H33" s="970"/>
      <c r="I33" s="969">
        <f>F33+' 10-EXPENSE 7th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5">
      <c r="B34" s="51">
        <f>IF(ISBLANK('3-Budget + REVISE'!B25),"",'3-Budget + REVISE'!B25)</f>
        <v>0</v>
      </c>
      <c r="C34" s="969">
        <f>IF('3-Budget + REVISE'!AO25=1,'3-Budget + REVISE'!K25,' 10-EXPENSE 7th Period'!C34)</f>
        <v>0</v>
      </c>
      <c r="D34" s="910"/>
      <c r="E34" s="911"/>
      <c r="F34" s="900">
        <f t="shared" si="9"/>
        <v>0</v>
      </c>
      <c r="G34" s="901"/>
      <c r="H34" s="970"/>
      <c r="I34" s="969">
        <f>F34+' 10-EXPENSE 7th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5">
      <c r="B35" s="51">
        <f>IF(ISBLANK('3-Budget + REVISE'!B26),"",'3-Budget + REVISE'!B26)</f>
        <v>0</v>
      </c>
      <c r="C35" s="969">
        <f>IF('3-Budget + REVISE'!AO26=1,'3-Budget + REVISE'!K26,' 10-EXPENSE 7th Period'!C35)</f>
        <v>0</v>
      </c>
      <c r="D35" s="910"/>
      <c r="E35" s="911"/>
      <c r="F35" s="900">
        <f t="shared" si="9"/>
        <v>0</v>
      </c>
      <c r="G35" s="901"/>
      <c r="H35" s="970"/>
      <c r="I35" s="969">
        <f>F35+' 10-EXPENSE 7th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5">
      <c r="B36" s="51">
        <f>IF(ISBLANK('3-Budget + REVISE'!B27),"",'3-Budget + REVISE'!B27)</f>
        <v>0</v>
      </c>
      <c r="C36" s="969">
        <f>IF('3-Budget + REVISE'!AO27=1,'3-Budget + REVISE'!K27,' 10-EXPENSE 7th Period'!C36)</f>
        <v>0</v>
      </c>
      <c r="D36" s="910"/>
      <c r="E36" s="911"/>
      <c r="F36" s="900">
        <f t="shared" si="9"/>
        <v>0</v>
      </c>
      <c r="G36" s="901"/>
      <c r="H36" s="970"/>
      <c r="I36" s="969">
        <f>F36+' 10-EXPENSE 7th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5">
      <c r="B37" s="51">
        <f>IF(ISBLANK('3-Budget + REVISE'!B28),"",'3-Budget + REVISE'!B28)</f>
        <v>0</v>
      </c>
      <c r="C37" s="969">
        <f>IF('3-Budget + REVISE'!AO28=1,'3-Budget + REVISE'!K28,' 10-EXPENSE 7th Period'!C37)</f>
        <v>0</v>
      </c>
      <c r="D37" s="910"/>
      <c r="E37" s="911"/>
      <c r="F37" s="900">
        <f t="shared" si="9"/>
        <v>0</v>
      </c>
      <c r="G37" s="901"/>
      <c r="H37" s="970"/>
      <c r="I37" s="969">
        <f>F37+' 10-EXPENSE 7th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5">
      <c r="B38" s="51">
        <f>IF(ISBLANK('3-Budget + REVISE'!B29),"",'3-Budget + REVISE'!B29)</f>
        <v>0</v>
      </c>
      <c r="C38" s="969">
        <f>IF('3-Budget + REVISE'!AO29=1,'3-Budget + REVISE'!K29,' 10-EXPENSE 7th Period'!C38)</f>
        <v>0</v>
      </c>
      <c r="D38" s="910"/>
      <c r="E38" s="911"/>
      <c r="F38" s="900">
        <f t="shared" si="9"/>
        <v>0</v>
      </c>
      <c r="G38" s="901"/>
      <c r="H38" s="970"/>
      <c r="I38" s="969">
        <f>F38+' 10-EXPENSE 7th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5">
      <c r="B39" s="51">
        <f>IF(ISBLANK('3-Budget + REVISE'!B30),"",'3-Budget + REVISE'!B30)</f>
        <v>0</v>
      </c>
      <c r="C39" s="969">
        <f>IF('3-Budget + REVISE'!AO30=1,'3-Budget + REVISE'!K30,' 10-EXPENSE 7th Period'!C39)</f>
        <v>0</v>
      </c>
      <c r="D39" s="910"/>
      <c r="E39" s="911"/>
      <c r="F39" s="900">
        <f t="shared" si="9"/>
        <v>0</v>
      </c>
      <c r="G39" s="901"/>
      <c r="H39" s="970"/>
      <c r="I39" s="969">
        <f>F39+' 10-EXPENSE 7th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 customHeight="1" x14ac:dyDescent="0.25">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5">
      <c r="B41" s="51" t="str">
        <f>IF(ISBLANK('3-Budget + REVISE'!B32),"",'3-Budget + REVISE'!B32)</f>
        <v/>
      </c>
      <c r="C41" s="969">
        <f>IF('3-Budget + REVISE'!AO32=1,'3-Budget + REVISE'!K32,' 10-EXPENSE 7th Period'!C41)</f>
        <v>0</v>
      </c>
      <c r="D41" s="910"/>
      <c r="E41" s="911"/>
      <c r="F41" s="900">
        <f>AE41</f>
        <v>0</v>
      </c>
      <c r="G41" s="901"/>
      <c r="H41" s="970"/>
      <c r="I41" s="969">
        <f>F41+' 10-EXPENSE 7th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5">
      <c r="B42" s="51" t="str">
        <f>IF(ISBLANK('3-Budget + REVISE'!B33),"",'3-Budget + REVISE'!B33)</f>
        <v/>
      </c>
      <c r="C42" s="969">
        <f>IF('3-Budget + REVISE'!AO33=1,'3-Budget + REVISE'!K33,' 10-EXPENSE 7th Period'!C42)</f>
        <v>0</v>
      </c>
      <c r="D42" s="910"/>
      <c r="E42" s="911"/>
      <c r="F42" s="900">
        <f t="shared" ref="F42:F62" si="13">AE42</f>
        <v>0</v>
      </c>
      <c r="G42" s="901"/>
      <c r="H42" s="970"/>
      <c r="I42" s="969">
        <f>F42+' 10-EXPENSE 7th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5">
      <c r="B43" s="51" t="str">
        <f>IF(ISBLANK('3-Budget + REVISE'!B34),"",'3-Budget + REVISE'!B34)</f>
        <v/>
      </c>
      <c r="C43" s="969">
        <f>IF('3-Budget + REVISE'!AO34=1,'3-Budget + REVISE'!K34,' 10-EXPENSE 7th Period'!C43)</f>
        <v>0</v>
      </c>
      <c r="D43" s="910"/>
      <c r="E43" s="911"/>
      <c r="F43" s="900">
        <f t="shared" si="13"/>
        <v>0</v>
      </c>
      <c r="G43" s="901"/>
      <c r="H43" s="970"/>
      <c r="I43" s="969">
        <f>F43+' 10-EXPENSE 7th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5">
      <c r="B44" s="51" t="str">
        <f>IF(ISBLANK('3-Budget + REVISE'!B35),"",'3-Budget + REVISE'!B35)</f>
        <v/>
      </c>
      <c r="C44" s="969">
        <f>IF('3-Budget + REVISE'!AO35=1,'3-Budget + REVISE'!K35,' 10-EXPENSE 7th Period'!C44)</f>
        <v>0</v>
      </c>
      <c r="D44" s="910"/>
      <c r="E44" s="911"/>
      <c r="F44" s="900">
        <f t="shared" si="13"/>
        <v>0</v>
      </c>
      <c r="G44" s="901"/>
      <c r="H44" s="970"/>
      <c r="I44" s="969">
        <f>F44+' 10-EXPENSE 7th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5">
      <c r="B45" s="51" t="str">
        <f>IF(ISBLANK('3-Budget + REVISE'!B36),"",'3-Budget + REVISE'!B36)</f>
        <v/>
      </c>
      <c r="C45" s="969">
        <f>IF('3-Budget + REVISE'!AO36=1,'3-Budget + REVISE'!K36,' 10-EXPENSE 7th Period'!C45)</f>
        <v>0</v>
      </c>
      <c r="D45" s="910"/>
      <c r="E45" s="911"/>
      <c r="F45" s="900">
        <f t="shared" si="13"/>
        <v>0</v>
      </c>
      <c r="G45" s="901"/>
      <c r="H45" s="970"/>
      <c r="I45" s="969">
        <f>F45+' 10-EXPENSE 7th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5">
      <c r="B46" s="51" t="str">
        <f>IF(ISBLANK('3-Budget + REVISE'!B37),"",'3-Budget + REVISE'!B37)</f>
        <v/>
      </c>
      <c r="C46" s="969">
        <f>IF('3-Budget + REVISE'!AO37=1,'3-Budget + REVISE'!K37,' 10-EXPENSE 7th Period'!C46)</f>
        <v>0</v>
      </c>
      <c r="D46" s="910"/>
      <c r="E46" s="911"/>
      <c r="F46" s="900">
        <f t="shared" si="13"/>
        <v>0</v>
      </c>
      <c r="G46" s="901"/>
      <c r="H46" s="970"/>
      <c r="I46" s="969">
        <f>F46+' 10-EXPENSE 7th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5">
      <c r="B47" s="51" t="str">
        <f>IF(ISBLANK('3-Budget + REVISE'!B38),"",'3-Budget + REVISE'!B38)</f>
        <v/>
      </c>
      <c r="C47" s="969">
        <f>IF('3-Budget + REVISE'!AO38=1,'3-Budget + REVISE'!K38,' 10-EXPENSE 7th Period'!C47)</f>
        <v>0</v>
      </c>
      <c r="D47" s="910"/>
      <c r="E47" s="911"/>
      <c r="F47" s="900">
        <f t="shared" si="13"/>
        <v>0</v>
      </c>
      <c r="G47" s="901"/>
      <c r="H47" s="970"/>
      <c r="I47" s="969">
        <f>F47+' 10-EXPENSE 7th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5">
      <c r="B48" s="51" t="str">
        <f>IF(ISBLANK('3-Budget + REVISE'!B39),"",'3-Budget + REVISE'!B39)</f>
        <v/>
      </c>
      <c r="C48" s="969">
        <f>IF('3-Budget + REVISE'!AO39=1,'3-Budget + REVISE'!K39,' 10-EXPENSE 7th Period'!C48)</f>
        <v>0</v>
      </c>
      <c r="D48" s="910"/>
      <c r="E48" s="911"/>
      <c r="F48" s="900">
        <f t="shared" si="13"/>
        <v>0</v>
      </c>
      <c r="G48" s="901"/>
      <c r="H48" s="970"/>
      <c r="I48" s="969">
        <f>F48+' 10-EXPENSE 7th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5">
      <c r="B49" s="51" t="str">
        <f>IF(ISBLANK('3-Budget + REVISE'!B40),"",'3-Budget + REVISE'!B40)</f>
        <v/>
      </c>
      <c r="C49" s="969">
        <f>IF('3-Budget + REVISE'!AO40=1,'3-Budget + REVISE'!K40,' 10-EXPENSE 7th Period'!C49)</f>
        <v>0</v>
      </c>
      <c r="D49" s="910"/>
      <c r="E49" s="911"/>
      <c r="F49" s="900">
        <f t="shared" si="13"/>
        <v>0</v>
      </c>
      <c r="G49" s="901"/>
      <c r="H49" s="970"/>
      <c r="I49" s="969">
        <f>F49+' 10-EXPENSE 7th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5">
      <c r="B50" s="51" t="str">
        <f>IF(ISBLANK('3-Budget + REVISE'!B41),"",'3-Budget + REVISE'!B41)</f>
        <v/>
      </c>
      <c r="C50" s="969">
        <f>IF('3-Budget + REVISE'!AO41=1,'3-Budget + REVISE'!K41,' 10-EXPENSE 7th Period'!C50)</f>
        <v>0</v>
      </c>
      <c r="D50" s="910"/>
      <c r="E50" s="911"/>
      <c r="F50" s="900">
        <f t="shared" si="13"/>
        <v>0</v>
      </c>
      <c r="G50" s="901"/>
      <c r="H50" s="970"/>
      <c r="I50" s="969">
        <f>F50+' 10-EXPENSE 7th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5">
      <c r="B51" s="51" t="str">
        <f>IF(ISBLANK('3-Budget + REVISE'!B42),"",'3-Budget + REVISE'!B42)</f>
        <v/>
      </c>
      <c r="C51" s="969">
        <f>IF('3-Budget + REVISE'!AO42=1,'3-Budget + REVISE'!K42,' 10-EXPENSE 7th Period'!C51)</f>
        <v>0</v>
      </c>
      <c r="D51" s="910"/>
      <c r="E51" s="911"/>
      <c r="F51" s="900">
        <f t="shared" si="13"/>
        <v>0</v>
      </c>
      <c r="G51" s="901"/>
      <c r="H51" s="970"/>
      <c r="I51" s="969">
        <f>F51+' 10-EXPENSE 7th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5">
      <c r="B52" s="51" t="str">
        <f>IF(ISBLANK('3-Budget + REVISE'!B43),"",'3-Budget + REVISE'!B43)</f>
        <v/>
      </c>
      <c r="C52" s="969">
        <f>IF('3-Budget + REVISE'!AO43=1,'3-Budget + REVISE'!K43,' 10-EXPENSE 7th Period'!C52)</f>
        <v>0</v>
      </c>
      <c r="D52" s="910"/>
      <c r="E52" s="911"/>
      <c r="F52" s="900">
        <f t="shared" si="13"/>
        <v>0</v>
      </c>
      <c r="G52" s="901"/>
      <c r="H52" s="970"/>
      <c r="I52" s="969">
        <f>F52+' 10-EXPENSE 7th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5">
      <c r="B53" s="51" t="str">
        <f>IF(ISBLANK('3-Budget + REVISE'!B44),"",'3-Budget + REVISE'!B44)</f>
        <v/>
      </c>
      <c r="C53" s="969">
        <f>IF('3-Budget + REVISE'!AO44=1,'3-Budget + REVISE'!K44,' 10-EXPENSE 7th Period'!C53)</f>
        <v>0</v>
      </c>
      <c r="D53" s="910"/>
      <c r="E53" s="911"/>
      <c r="F53" s="900">
        <f t="shared" si="13"/>
        <v>0</v>
      </c>
      <c r="G53" s="901"/>
      <c r="H53" s="970"/>
      <c r="I53" s="969">
        <f>F53+' 10-EXPENSE 7th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5">
      <c r="B54" s="51" t="str">
        <f>IF(ISBLANK('3-Budget + REVISE'!B45),"",'3-Budget + REVISE'!B45)</f>
        <v/>
      </c>
      <c r="C54" s="969">
        <f>IF('3-Budget + REVISE'!AO45=1,'3-Budget + REVISE'!K45,' 10-EXPENSE 7th Period'!C54)</f>
        <v>0</v>
      </c>
      <c r="D54" s="910"/>
      <c r="E54" s="911"/>
      <c r="F54" s="900">
        <f t="shared" si="13"/>
        <v>0</v>
      </c>
      <c r="G54" s="901"/>
      <c r="H54" s="970"/>
      <c r="I54" s="969">
        <f>F54+' 10-EXPENSE 7th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5">
      <c r="B55" s="51" t="str">
        <f>IF(ISBLANK('3-Budget + REVISE'!B46),"",'3-Budget + REVISE'!B46)</f>
        <v/>
      </c>
      <c r="C55" s="969">
        <f>IF('3-Budget + REVISE'!AO46=1,'3-Budget + REVISE'!K46,' 10-EXPENSE 7th Period'!C55)</f>
        <v>0</v>
      </c>
      <c r="D55" s="910"/>
      <c r="E55" s="911"/>
      <c r="F55" s="900">
        <f t="shared" si="13"/>
        <v>0</v>
      </c>
      <c r="G55" s="901"/>
      <c r="H55" s="970"/>
      <c r="I55" s="969">
        <f>F55+' 10-EXPENSE 7th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5">
      <c r="B56" s="51">
        <f>IF(ISBLANK('3-Budget + REVISE'!B47),"",'3-Budget + REVISE'!B47)</f>
        <v>0</v>
      </c>
      <c r="C56" s="969">
        <f>IF('3-Budget + REVISE'!AO47=1,'3-Budget + REVISE'!K47,' 10-EXPENSE 7th Period'!C56)</f>
        <v>0</v>
      </c>
      <c r="D56" s="910"/>
      <c r="E56" s="911"/>
      <c r="F56" s="900">
        <f t="shared" si="13"/>
        <v>0</v>
      </c>
      <c r="G56" s="901"/>
      <c r="H56" s="970"/>
      <c r="I56" s="969">
        <f>F56+' 10-EXPENSE 7th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5">
      <c r="B57" s="51">
        <f>IF(ISBLANK('3-Budget + REVISE'!B48),"",'3-Budget + REVISE'!B48)</f>
        <v>0</v>
      </c>
      <c r="C57" s="969">
        <f>IF('3-Budget + REVISE'!AO48=1,'3-Budget + REVISE'!K48,' 10-EXPENSE 7th Period'!C57)</f>
        <v>0</v>
      </c>
      <c r="D57" s="910"/>
      <c r="E57" s="911"/>
      <c r="F57" s="900">
        <f t="shared" si="13"/>
        <v>0</v>
      </c>
      <c r="G57" s="901"/>
      <c r="H57" s="970"/>
      <c r="I57" s="969">
        <f>F57+' 10-EXPENSE 7th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5">
      <c r="B58" s="51">
        <f>IF(ISBLANK('3-Budget + REVISE'!B49),"",'3-Budget + REVISE'!B49)</f>
        <v>0</v>
      </c>
      <c r="C58" s="969">
        <f>IF('3-Budget + REVISE'!AO49=1,'3-Budget + REVISE'!K49,' 10-EXPENSE 7th Period'!C58)</f>
        <v>0</v>
      </c>
      <c r="D58" s="910"/>
      <c r="E58" s="911"/>
      <c r="F58" s="900">
        <f t="shared" si="13"/>
        <v>0</v>
      </c>
      <c r="G58" s="901"/>
      <c r="H58" s="970"/>
      <c r="I58" s="969">
        <f>F58+' 10-EXPENSE 7th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5">
      <c r="B59" s="51">
        <f>IF(ISBLANK('3-Budget + REVISE'!B50),"",'3-Budget + REVISE'!B50)</f>
        <v>0</v>
      </c>
      <c r="C59" s="969">
        <f>IF('3-Budget + REVISE'!AO50=1,'3-Budget + REVISE'!K50,' 10-EXPENSE 7th Period'!C59)</f>
        <v>0</v>
      </c>
      <c r="D59" s="910"/>
      <c r="E59" s="911"/>
      <c r="F59" s="900">
        <f t="shared" si="13"/>
        <v>0</v>
      </c>
      <c r="G59" s="901"/>
      <c r="H59" s="970"/>
      <c r="I59" s="969">
        <f>F59+' 10-EXPENSE 7th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5">
      <c r="B60" s="51">
        <f>IF(ISBLANK('3-Budget + REVISE'!B51),"",'3-Budget + REVISE'!B51)</f>
        <v>0</v>
      </c>
      <c r="C60" s="969">
        <f>IF('3-Budget + REVISE'!AO51=1,'3-Budget + REVISE'!K51,' 10-EXPENSE 7th Period'!C60)</f>
        <v>0</v>
      </c>
      <c r="D60" s="910"/>
      <c r="E60" s="911"/>
      <c r="F60" s="900">
        <f t="shared" si="13"/>
        <v>0</v>
      </c>
      <c r="G60" s="901"/>
      <c r="H60" s="970"/>
      <c r="I60" s="969">
        <f>F60+' 10-EXPENSE 7th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5">
      <c r="B61" s="51">
        <f>IF(ISBLANK('3-Budget + REVISE'!B52),"",'3-Budget + REVISE'!B52)</f>
        <v>0</v>
      </c>
      <c r="C61" s="969">
        <f>IF('3-Budget + REVISE'!AO52=1,'3-Budget + REVISE'!K52,' 10-EXPENSE 7th Period'!C61)</f>
        <v>0</v>
      </c>
      <c r="D61" s="910"/>
      <c r="E61" s="911"/>
      <c r="F61" s="900">
        <f t="shared" si="13"/>
        <v>0</v>
      </c>
      <c r="G61" s="901"/>
      <c r="H61" s="970"/>
      <c r="I61" s="969">
        <f>F61+' 10-EXPENSE 7th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5">
      <c r="B62" s="51">
        <f>IF(ISBLANK('3-Budget + REVISE'!B53),"",'3-Budget + REVISE'!B53)</f>
        <v>0</v>
      </c>
      <c r="C62" s="969">
        <f>IF('3-Budget + REVISE'!AO53=1,'3-Budget + REVISE'!K53,' 10-EXPENSE 7th Period'!C62)</f>
        <v>0</v>
      </c>
      <c r="D62" s="910"/>
      <c r="E62" s="911"/>
      <c r="F62" s="900">
        <f t="shared" si="13"/>
        <v>0</v>
      </c>
      <c r="G62" s="901"/>
      <c r="H62" s="970"/>
      <c r="I62" s="969">
        <f>F62+' 10-EXPENSE 7th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 customHeight="1" x14ac:dyDescent="0.25">
      <c r="B63" s="200" t="str">
        <f>IF(ISBLANK('3-Budget + REVISE'!B54),"",'3-Budget + REVISE'!B54)</f>
        <v>300 - TRAVEL</v>
      </c>
      <c r="C63" s="912">
        <f>SUM(C64:C73)</f>
        <v>0</v>
      </c>
      <c r="D63" s="912"/>
      <c r="E63" s="912"/>
      <c r="F63" s="912">
        <f t="shared" ref="F63" si="14">SUM(F64:F73)</f>
        <v>0</v>
      </c>
      <c r="G63" s="912"/>
      <c r="H63" s="912"/>
      <c r="I63" s="912">
        <f t="shared" ref="I63" si="15">SUM(I64:I73)</f>
        <v>0</v>
      </c>
      <c r="J63" s="912"/>
      <c r="K63" s="912"/>
      <c r="L63" s="208" t="str">
        <f t="shared" si="2"/>
        <v/>
      </c>
      <c r="M63" s="211">
        <f t="shared" si="5"/>
        <v>0</v>
      </c>
      <c r="N63" s="42" t="str">
        <f t="shared" ref="N63:N105" si="16">IF(M63&lt;0, "!", "")</f>
        <v/>
      </c>
      <c r="O63" s="38">
        <f t="shared" si="6"/>
        <v>0</v>
      </c>
      <c r="P63" s="784">
        <f>SUM(P64:P73)</f>
        <v>0</v>
      </c>
      <c r="Q63" s="785">
        <f>SUM(Q64:Q73)</f>
        <v>0</v>
      </c>
      <c r="R63" s="785">
        <f t="shared" ref="R63:AC63" si="17">SUM(R64:R73)</f>
        <v>0</v>
      </c>
      <c r="S63" s="785">
        <f t="shared" si="17"/>
        <v>0</v>
      </c>
      <c r="T63" s="785">
        <f t="shared" si="17"/>
        <v>0</v>
      </c>
      <c r="U63" s="785">
        <f t="shared" si="17"/>
        <v>0</v>
      </c>
      <c r="V63" s="785">
        <f t="shared" si="17"/>
        <v>0</v>
      </c>
      <c r="W63" s="785">
        <f t="shared" si="17"/>
        <v>0</v>
      </c>
      <c r="X63" s="785">
        <f t="shared" si="17"/>
        <v>0</v>
      </c>
      <c r="Y63" s="785">
        <f t="shared" si="17"/>
        <v>0</v>
      </c>
      <c r="Z63" s="785">
        <f t="shared" si="17"/>
        <v>0</v>
      </c>
      <c r="AA63" s="785">
        <f t="shared" si="17"/>
        <v>0</v>
      </c>
      <c r="AB63" s="785">
        <f t="shared" si="17"/>
        <v>0</v>
      </c>
      <c r="AC63" s="785">
        <f t="shared" si="17"/>
        <v>0</v>
      </c>
      <c r="AD63" s="786">
        <f>SUM(AD64:AD73)</f>
        <v>0</v>
      </c>
      <c r="AE63" s="750">
        <f t="shared" si="7"/>
        <v>0</v>
      </c>
      <c r="AF63" s="749" t="str">
        <f t="shared" si="8"/>
        <v/>
      </c>
    </row>
    <row r="64" spans="2:32" s="38" customFormat="1" ht="12" customHeight="1" x14ac:dyDescent="0.25">
      <c r="B64" s="51">
        <f>IF(ISBLANK('3-Budget + REVISE'!B55),"",'3-Budget + REVISE'!B55)</f>
        <v>0</v>
      </c>
      <c r="C64" s="969">
        <f>IF('3-Budget + REVISE'!AO55=1,'3-Budget + REVISE'!K55,' 10-EXPENSE 7th Period'!C64)</f>
        <v>0</v>
      </c>
      <c r="D64" s="910"/>
      <c r="E64" s="911"/>
      <c r="F64" s="900">
        <f>AE64</f>
        <v>0</v>
      </c>
      <c r="G64" s="901"/>
      <c r="H64" s="970"/>
      <c r="I64" s="969">
        <f>F64+' 10-EXPENSE 7th Period'!I64</f>
        <v>0</v>
      </c>
      <c r="J64" s="910"/>
      <c r="K64" s="911"/>
      <c r="L64" s="46" t="str">
        <f t="shared" si="2"/>
        <v/>
      </c>
      <c r="M64" s="74">
        <f t="shared" si="5"/>
        <v>0</v>
      </c>
      <c r="N64" s="43" t="str">
        <f t="shared" si="16"/>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5">
      <c r="B65" s="53">
        <f>IF(ISBLANK('3-Budget + REVISE'!B56),"",'3-Budget + REVISE'!B56)</f>
        <v>0</v>
      </c>
      <c r="C65" s="969">
        <f>IF('3-Budget + REVISE'!AO56=1,'3-Budget + REVISE'!K56,' 10-EXPENSE 7th Period'!C65)</f>
        <v>0</v>
      </c>
      <c r="D65" s="910"/>
      <c r="E65" s="911"/>
      <c r="F65" s="900">
        <f t="shared" ref="F65:F73" si="18">AE65</f>
        <v>0</v>
      </c>
      <c r="G65" s="901"/>
      <c r="H65" s="970"/>
      <c r="I65" s="969">
        <f>F65+' 10-EXPENSE 7th Period'!I65</f>
        <v>0</v>
      </c>
      <c r="J65" s="910"/>
      <c r="K65" s="911"/>
      <c r="L65" s="52" t="str">
        <f t="shared" si="2"/>
        <v/>
      </c>
      <c r="M65" s="75">
        <f t="shared" si="5"/>
        <v>0</v>
      </c>
      <c r="N65" s="43" t="str">
        <f t="shared" si="16"/>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5">
      <c r="B66" s="53">
        <f>IF(ISBLANK('3-Budget + REVISE'!B57),"",'3-Budget + REVISE'!B57)</f>
        <v>0</v>
      </c>
      <c r="C66" s="969">
        <f>IF('3-Budget + REVISE'!AO57=1,'3-Budget + REVISE'!K57,' 10-EXPENSE 7th Period'!C66)</f>
        <v>0</v>
      </c>
      <c r="D66" s="910"/>
      <c r="E66" s="911"/>
      <c r="F66" s="900">
        <f t="shared" si="18"/>
        <v>0</v>
      </c>
      <c r="G66" s="901"/>
      <c r="H66" s="970"/>
      <c r="I66" s="969">
        <f>F66+' 10-EXPENSE 7th Period'!I66</f>
        <v>0</v>
      </c>
      <c r="J66" s="910"/>
      <c r="K66" s="911"/>
      <c r="L66" s="52" t="str">
        <f t="shared" si="2"/>
        <v/>
      </c>
      <c r="M66" s="75">
        <f t="shared" si="5"/>
        <v>0</v>
      </c>
      <c r="N66" s="43" t="str">
        <f t="shared" si="16"/>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5">
      <c r="B67" s="53">
        <f>IF(ISBLANK('3-Budget + REVISE'!B58),"",'3-Budget + REVISE'!B58)</f>
        <v>0</v>
      </c>
      <c r="C67" s="969">
        <f>IF('3-Budget + REVISE'!AO58=1,'3-Budget + REVISE'!K58,' 10-EXPENSE 7th Period'!C67)</f>
        <v>0</v>
      </c>
      <c r="D67" s="910"/>
      <c r="E67" s="911"/>
      <c r="F67" s="900">
        <f t="shared" si="18"/>
        <v>0</v>
      </c>
      <c r="G67" s="901"/>
      <c r="H67" s="970"/>
      <c r="I67" s="969">
        <f>F67+' 10-EXPENSE 7th Period'!I67</f>
        <v>0</v>
      </c>
      <c r="J67" s="910"/>
      <c r="K67" s="911"/>
      <c r="L67" s="52" t="str">
        <f t="shared" si="2"/>
        <v/>
      </c>
      <c r="M67" s="75">
        <f t="shared" si="5"/>
        <v>0</v>
      </c>
      <c r="N67" s="43" t="str">
        <f t="shared" si="16"/>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5">
      <c r="B68" s="53">
        <f>IF(ISBLANK('3-Budget + REVISE'!B59),"",'3-Budget + REVISE'!B59)</f>
        <v>0</v>
      </c>
      <c r="C68" s="969">
        <f>IF('3-Budget + REVISE'!AO59=1,'3-Budget + REVISE'!K59,' 10-EXPENSE 7th Period'!C68)</f>
        <v>0</v>
      </c>
      <c r="D68" s="910"/>
      <c r="E68" s="911"/>
      <c r="F68" s="900">
        <f t="shared" si="18"/>
        <v>0</v>
      </c>
      <c r="G68" s="901"/>
      <c r="H68" s="970"/>
      <c r="I68" s="969">
        <f>F68+' 10-EXPENSE 7th Period'!I68</f>
        <v>0</v>
      </c>
      <c r="J68" s="910"/>
      <c r="K68" s="911"/>
      <c r="L68" s="52" t="str">
        <f t="shared" si="2"/>
        <v/>
      </c>
      <c r="M68" s="75">
        <f t="shared" si="5"/>
        <v>0</v>
      </c>
      <c r="N68" s="43" t="str">
        <f t="shared" si="16"/>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5">
      <c r="B69" s="53">
        <f>IF(ISBLANK('3-Budget + REVISE'!B60),"",'3-Budget + REVISE'!B60)</f>
        <v>0</v>
      </c>
      <c r="C69" s="969">
        <f>IF('3-Budget + REVISE'!AO60=1,'3-Budget + REVISE'!K60,' 10-EXPENSE 7th Period'!C69)</f>
        <v>0</v>
      </c>
      <c r="D69" s="910"/>
      <c r="E69" s="911"/>
      <c r="F69" s="900">
        <f t="shared" si="18"/>
        <v>0</v>
      </c>
      <c r="G69" s="901"/>
      <c r="H69" s="970"/>
      <c r="I69" s="969">
        <f>F69+' 10-EXPENSE 7th Period'!I69</f>
        <v>0</v>
      </c>
      <c r="J69" s="910"/>
      <c r="K69" s="911"/>
      <c r="L69" s="52" t="str">
        <f t="shared" si="2"/>
        <v/>
      </c>
      <c r="M69" s="75">
        <f t="shared" si="5"/>
        <v>0</v>
      </c>
      <c r="N69" s="43" t="str">
        <f t="shared" si="16"/>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5">
      <c r="B70" s="53">
        <f>IF(ISBLANK('3-Budget + REVISE'!B61),"",'3-Budget + REVISE'!B61)</f>
        <v>0</v>
      </c>
      <c r="C70" s="969">
        <f>IF('3-Budget + REVISE'!AO61=1,'3-Budget + REVISE'!K61,' 10-EXPENSE 7th Period'!C70)</f>
        <v>0</v>
      </c>
      <c r="D70" s="910"/>
      <c r="E70" s="911"/>
      <c r="F70" s="900">
        <f t="shared" si="18"/>
        <v>0</v>
      </c>
      <c r="G70" s="901"/>
      <c r="H70" s="970"/>
      <c r="I70" s="969">
        <f>F70+' 10-EXPENSE 7th Period'!I70</f>
        <v>0</v>
      </c>
      <c r="J70" s="910"/>
      <c r="K70" s="911"/>
      <c r="L70" s="52" t="str">
        <f t="shared" si="2"/>
        <v/>
      </c>
      <c r="M70" s="75">
        <f t="shared" si="5"/>
        <v>0</v>
      </c>
      <c r="N70" s="43" t="str">
        <f t="shared" si="16"/>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5">
      <c r="B71" s="53">
        <f>IF(ISBLANK('3-Budget + REVISE'!B62),"",'3-Budget + REVISE'!B62)</f>
        <v>0</v>
      </c>
      <c r="C71" s="969">
        <f>IF('3-Budget + REVISE'!AO62=1,'3-Budget + REVISE'!K62,' 10-EXPENSE 7th Period'!C71)</f>
        <v>0</v>
      </c>
      <c r="D71" s="910"/>
      <c r="E71" s="911"/>
      <c r="F71" s="900">
        <f t="shared" si="18"/>
        <v>0</v>
      </c>
      <c r="G71" s="901"/>
      <c r="H71" s="970"/>
      <c r="I71" s="969">
        <f>F71+' 10-EXPENSE 7th Period'!I71</f>
        <v>0</v>
      </c>
      <c r="J71" s="910"/>
      <c r="K71" s="911"/>
      <c r="L71" s="52" t="str">
        <f t="shared" si="2"/>
        <v/>
      </c>
      <c r="M71" s="75">
        <f t="shared" si="5"/>
        <v>0</v>
      </c>
      <c r="N71" s="43" t="str">
        <f t="shared" si="16"/>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5">
      <c r="B72" s="53">
        <f>IF(ISBLANK('3-Budget + REVISE'!B63),"",'3-Budget + REVISE'!B63)</f>
        <v>0</v>
      </c>
      <c r="C72" s="969">
        <f>IF('3-Budget + REVISE'!AO63=1,'3-Budget + REVISE'!K63,' 10-EXPENSE 7th Period'!C72)</f>
        <v>0</v>
      </c>
      <c r="D72" s="910"/>
      <c r="E72" s="911"/>
      <c r="F72" s="900">
        <f t="shared" si="18"/>
        <v>0</v>
      </c>
      <c r="G72" s="901"/>
      <c r="H72" s="970"/>
      <c r="I72" s="969">
        <f>F72+' 10-EXPENSE 7th Period'!I72</f>
        <v>0</v>
      </c>
      <c r="J72" s="910"/>
      <c r="K72" s="911"/>
      <c r="L72" s="52" t="str">
        <f t="shared" si="2"/>
        <v/>
      </c>
      <c r="M72" s="75">
        <f t="shared" si="5"/>
        <v>0</v>
      </c>
      <c r="N72" s="43" t="str">
        <f t="shared" si="16"/>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5">
      <c r="B73" s="48">
        <f>IF(ISBLANK('3-Budget + REVISE'!B64),"",'3-Budget + REVISE'!B64)</f>
        <v>0</v>
      </c>
      <c r="C73" s="969">
        <f>IF('3-Budget + REVISE'!AO64=1,'3-Budget + REVISE'!K64,' 10-EXPENSE 7th Period'!C73)</f>
        <v>0</v>
      </c>
      <c r="D73" s="910"/>
      <c r="E73" s="911"/>
      <c r="F73" s="900">
        <f t="shared" si="18"/>
        <v>0</v>
      </c>
      <c r="G73" s="901"/>
      <c r="H73" s="970"/>
      <c r="I73" s="969">
        <f>F73+' 10-EXPENSE 7th Period'!I73</f>
        <v>0</v>
      </c>
      <c r="J73" s="910"/>
      <c r="K73" s="911"/>
      <c r="L73" s="54" t="str">
        <f t="shared" si="2"/>
        <v/>
      </c>
      <c r="M73" s="76">
        <f t="shared" si="5"/>
        <v>0</v>
      </c>
      <c r="N73" s="43" t="str">
        <f t="shared" si="16"/>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 customHeight="1" x14ac:dyDescent="0.25">
      <c r="B74" s="200" t="str">
        <f>IF(ISBLANK('3-Budget + REVISE'!B65),"",'3-Budget + REVISE'!B65)</f>
        <v>400 - SUPPLIES</v>
      </c>
      <c r="C74" s="912">
        <f>SUM(C75:C84)</f>
        <v>0</v>
      </c>
      <c r="D74" s="912"/>
      <c r="E74" s="912"/>
      <c r="F74" s="912">
        <f t="shared" ref="F74" si="19">SUM(F75:F84)</f>
        <v>0</v>
      </c>
      <c r="G74" s="912"/>
      <c r="H74" s="912"/>
      <c r="I74" s="912">
        <f t="shared" ref="I74" si="20">SUM(I75:I84)</f>
        <v>0</v>
      </c>
      <c r="J74" s="912"/>
      <c r="K74" s="912"/>
      <c r="L74" s="208" t="str">
        <f t="shared" si="2"/>
        <v/>
      </c>
      <c r="M74" s="211">
        <f t="shared" si="5"/>
        <v>0</v>
      </c>
      <c r="N74" s="42" t="str">
        <f t="shared" si="16"/>
        <v/>
      </c>
      <c r="O74" s="38">
        <f t="shared" si="6"/>
        <v>0</v>
      </c>
      <c r="P74" s="784">
        <f>SUM(P75:P84)</f>
        <v>0</v>
      </c>
      <c r="Q74" s="785">
        <f>SUM(Q75:Q84)</f>
        <v>0</v>
      </c>
      <c r="R74" s="785">
        <f t="shared" ref="R74:AC74" si="21">SUM(R75:R84)</f>
        <v>0</v>
      </c>
      <c r="S74" s="785">
        <f t="shared" si="21"/>
        <v>0</v>
      </c>
      <c r="T74" s="785">
        <f t="shared" si="21"/>
        <v>0</v>
      </c>
      <c r="U74" s="785">
        <f t="shared" si="21"/>
        <v>0</v>
      </c>
      <c r="V74" s="785">
        <f t="shared" si="21"/>
        <v>0</v>
      </c>
      <c r="W74" s="785">
        <f t="shared" si="21"/>
        <v>0</v>
      </c>
      <c r="X74" s="785">
        <f t="shared" si="21"/>
        <v>0</v>
      </c>
      <c r="Y74" s="785">
        <f t="shared" si="21"/>
        <v>0</v>
      </c>
      <c r="Z74" s="785">
        <f t="shared" si="21"/>
        <v>0</v>
      </c>
      <c r="AA74" s="785">
        <f t="shared" si="21"/>
        <v>0</v>
      </c>
      <c r="AB74" s="785">
        <f t="shared" si="21"/>
        <v>0</v>
      </c>
      <c r="AC74" s="785">
        <f t="shared" si="21"/>
        <v>0</v>
      </c>
      <c r="AD74" s="786">
        <f>SUM(AD75:AD84)</f>
        <v>0</v>
      </c>
      <c r="AE74" s="750">
        <f t="shared" si="7"/>
        <v>0</v>
      </c>
      <c r="AF74" s="749" t="str">
        <f t="shared" si="8"/>
        <v/>
      </c>
    </row>
    <row r="75" spans="2:32" s="38" customFormat="1" ht="12" customHeight="1" x14ac:dyDescent="0.25">
      <c r="B75" s="51">
        <f>IF(ISBLANK('3-Budget + REVISE'!B66),"",'3-Budget + REVISE'!B66)</f>
        <v>0</v>
      </c>
      <c r="C75" s="969">
        <f>IF('3-Budget + REVISE'!AO66=1,'3-Budget + REVISE'!K66,' 10-EXPENSE 7th Period'!C75)</f>
        <v>0</v>
      </c>
      <c r="D75" s="910"/>
      <c r="E75" s="911"/>
      <c r="F75" s="900">
        <f>AE75</f>
        <v>0</v>
      </c>
      <c r="G75" s="901"/>
      <c r="H75" s="970"/>
      <c r="I75" s="969">
        <f>F75+' 10-EXPENSE 7th Period'!I75</f>
        <v>0</v>
      </c>
      <c r="J75" s="910"/>
      <c r="K75" s="911"/>
      <c r="L75" s="46" t="str">
        <f t="shared" si="2"/>
        <v/>
      </c>
      <c r="M75" s="74">
        <f t="shared" si="5"/>
        <v>0</v>
      </c>
      <c r="N75" s="43" t="str">
        <f t="shared" si="16"/>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5">
      <c r="B76" s="53">
        <f>IF(ISBLANK('3-Budget + REVISE'!B67),"",'3-Budget + REVISE'!B67)</f>
        <v>0</v>
      </c>
      <c r="C76" s="969">
        <f>IF('3-Budget + REVISE'!AO67=1,'3-Budget + REVISE'!K67,' 10-EXPENSE 7th Period'!C76)</f>
        <v>0</v>
      </c>
      <c r="D76" s="910"/>
      <c r="E76" s="911"/>
      <c r="F76" s="900">
        <f t="shared" ref="F76:F84" si="22">AE76</f>
        <v>0</v>
      </c>
      <c r="G76" s="901"/>
      <c r="H76" s="970"/>
      <c r="I76" s="969">
        <f>F76+' 10-EXPENSE 7th Period'!I76</f>
        <v>0</v>
      </c>
      <c r="J76" s="910"/>
      <c r="K76" s="911"/>
      <c r="L76" s="52" t="str">
        <f t="shared" si="2"/>
        <v/>
      </c>
      <c r="M76" s="75">
        <f t="shared" si="5"/>
        <v>0</v>
      </c>
      <c r="N76" s="43" t="str">
        <f t="shared" si="16"/>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5">
      <c r="B77" s="53">
        <f>IF(ISBLANK('3-Budget + REVISE'!B68),"",'3-Budget + REVISE'!B68)</f>
        <v>0</v>
      </c>
      <c r="C77" s="969">
        <f>IF('3-Budget + REVISE'!AO68=1,'3-Budget + REVISE'!K68,' 10-EXPENSE 7th Period'!C77)</f>
        <v>0</v>
      </c>
      <c r="D77" s="910"/>
      <c r="E77" s="911"/>
      <c r="F77" s="900">
        <f t="shared" si="22"/>
        <v>0</v>
      </c>
      <c r="G77" s="901"/>
      <c r="H77" s="970"/>
      <c r="I77" s="969">
        <f>F77+' 10-EXPENSE 7th Period'!I77</f>
        <v>0</v>
      </c>
      <c r="J77" s="910"/>
      <c r="K77" s="911"/>
      <c r="L77" s="52" t="str">
        <f t="shared" si="2"/>
        <v/>
      </c>
      <c r="M77" s="75">
        <f t="shared" si="5"/>
        <v>0</v>
      </c>
      <c r="N77" s="43" t="str">
        <f t="shared" si="16"/>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5">
      <c r="B78" s="53">
        <f>IF(ISBLANK('3-Budget + REVISE'!B69),"",'3-Budget + REVISE'!B69)</f>
        <v>0</v>
      </c>
      <c r="C78" s="969">
        <f>IF('3-Budget + REVISE'!AO69=1,'3-Budget + REVISE'!K69,' 10-EXPENSE 7th Period'!C78)</f>
        <v>0</v>
      </c>
      <c r="D78" s="910"/>
      <c r="E78" s="911"/>
      <c r="F78" s="900">
        <f t="shared" si="22"/>
        <v>0</v>
      </c>
      <c r="G78" s="901"/>
      <c r="H78" s="970"/>
      <c r="I78" s="969">
        <f>F78+' 10-EXPENSE 7th Period'!I78</f>
        <v>0</v>
      </c>
      <c r="J78" s="910"/>
      <c r="K78" s="911"/>
      <c r="L78" s="52" t="str">
        <f t="shared" si="2"/>
        <v/>
      </c>
      <c r="M78" s="75">
        <f t="shared" si="5"/>
        <v>0</v>
      </c>
      <c r="N78" s="43" t="str">
        <f t="shared" si="16"/>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5">
      <c r="B79" s="53">
        <f>IF(ISBLANK('3-Budget + REVISE'!B70),"",'3-Budget + REVISE'!B70)</f>
        <v>0</v>
      </c>
      <c r="C79" s="969">
        <f>IF('3-Budget + REVISE'!AO70=1,'3-Budget + REVISE'!K70,' 10-EXPENSE 7th Period'!C79)</f>
        <v>0</v>
      </c>
      <c r="D79" s="910"/>
      <c r="E79" s="911"/>
      <c r="F79" s="900">
        <f t="shared" si="22"/>
        <v>0</v>
      </c>
      <c r="G79" s="901"/>
      <c r="H79" s="970"/>
      <c r="I79" s="969">
        <f>F79+' 10-EXPENSE 7th Period'!I79</f>
        <v>0</v>
      </c>
      <c r="J79" s="910"/>
      <c r="K79" s="911"/>
      <c r="L79" s="52" t="str">
        <f t="shared" si="2"/>
        <v/>
      </c>
      <c r="M79" s="75">
        <f t="shared" si="5"/>
        <v>0</v>
      </c>
      <c r="N79" s="43" t="str">
        <f t="shared" si="16"/>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5">
      <c r="B80" s="53">
        <f>IF(ISBLANK('3-Budget + REVISE'!B71),"",'3-Budget + REVISE'!B71)</f>
        <v>0</v>
      </c>
      <c r="C80" s="969">
        <f>IF('3-Budget + REVISE'!AO71=1,'3-Budget + REVISE'!K71,' 10-EXPENSE 7th Period'!C80)</f>
        <v>0</v>
      </c>
      <c r="D80" s="910"/>
      <c r="E80" s="911"/>
      <c r="F80" s="900">
        <f t="shared" si="22"/>
        <v>0</v>
      </c>
      <c r="G80" s="901"/>
      <c r="H80" s="970"/>
      <c r="I80" s="969">
        <f>F80+' 10-EXPENSE 7th Period'!I80</f>
        <v>0</v>
      </c>
      <c r="J80" s="910"/>
      <c r="K80" s="911"/>
      <c r="L80" s="52" t="str">
        <f t="shared" si="2"/>
        <v/>
      </c>
      <c r="M80" s="75">
        <f t="shared" si="5"/>
        <v>0</v>
      </c>
      <c r="N80" s="43" t="str">
        <f t="shared" si="16"/>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5">
      <c r="B81" s="53">
        <f>IF(ISBLANK('3-Budget + REVISE'!B72),"",'3-Budget + REVISE'!B72)</f>
        <v>0</v>
      </c>
      <c r="C81" s="969">
        <f>IF('3-Budget + REVISE'!AO72=1,'3-Budget + REVISE'!K72,' 10-EXPENSE 7th Period'!C81)</f>
        <v>0</v>
      </c>
      <c r="D81" s="910"/>
      <c r="E81" s="911"/>
      <c r="F81" s="900">
        <f t="shared" si="22"/>
        <v>0</v>
      </c>
      <c r="G81" s="901"/>
      <c r="H81" s="970"/>
      <c r="I81" s="969">
        <f>F81+' 10-EXPENSE 7th Period'!I81</f>
        <v>0</v>
      </c>
      <c r="J81" s="910"/>
      <c r="K81" s="911"/>
      <c r="L81" s="52" t="str">
        <f t="shared" si="2"/>
        <v/>
      </c>
      <c r="M81" s="75">
        <f t="shared" si="5"/>
        <v>0</v>
      </c>
      <c r="N81" s="43" t="str">
        <f t="shared" si="16"/>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5">
      <c r="B82" s="53">
        <f>IF(ISBLANK('3-Budget + REVISE'!B73),"",'3-Budget + REVISE'!B73)</f>
        <v>0</v>
      </c>
      <c r="C82" s="969">
        <f>IF('3-Budget + REVISE'!AO73=1,'3-Budget + REVISE'!K73,' 10-EXPENSE 7th Period'!C82)</f>
        <v>0</v>
      </c>
      <c r="D82" s="910"/>
      <c r="E82" s="911"/>
      <c r="F82" s="900">
        <f t="shared" si="22"/>
        <v>0</v>
      </c>
      <c r="G82" s="901"/>
      <c r="H82" s="970"/>
      <c r="I82" s="969">
        <f>F82+' 10-EXPENSE 7th Period'!I82</f>
        <v>0</v>
      </c>
      <c r="J82" s="910"/>
      <c r="K82" s="911"/>
      <c r="L82" s="52" t="str">
        <f t="shared" si="2"/>
        <v/>
      </c>
      <c r="M82" s="75">
        <f t="shared" si="5"/>
        <v>0</v>
      </c>
      <c r="N82" s="43" t="str">
        <f t="shared" si="16"/>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5">
      <c r="B83" s="53">
        <f>IF(ISBLANK('3-Budget + REVISE'!B74),"",'3-Budget + REVISE'!B74)</f>
        <v>0</v>
      </c>
      <c r="C83" s="969">
        <f>IF('3-Budget + REVISE'!AO74=1,'3-Budget + REVISE'!K74,' 10-EXPENSE 7th Period'!C83)</f>
        <v>0</v>
      </c>
      <c r="D83" s="910"/>
      <c r="E83" s="911"/>
      <c r="F83" s="900">
        <f t="shared" si="22"/>
        <v>0</v>
      </c>
      <c r="G83" s="901"/>
      <c r="H83" s="970"/>
      <c r="I83" s="969">
        <f>F83+' 10-EXPENSE 7th Period'!I83</f>
        <v>0</v>
      </c>
      <c r="J83" s="910"/>
      <c r="K83" s="911"/>
      <c r="L83" s="52" t="str">
        <f t="shared" si="2"/>
        <v/>
      </c>
      <c r="M83" s="75">
        <f t="shared" si="5"/>
        <v>0</v>
      </c>
      <c r="N83" s="43" t="str">
        <f t="shared" si="16"/>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5">
      <c r="B84" s="48">
        <f>IF(ISBLANK('3-Budget + REVISE'!B75),"",'3-Budget + REVISE'!B75)</f>
        <v>0</v>
      </c>
      <c r="C84" s="969">
        <f>IF('3-Budget + REVISE'!AO75=1,'3-Budget + REVISE'!K75,' 10-EXPENSE 7th Period'!C84)</f>
        <v>0</v>
      </c>
      <c r="D84" s="910"/>
      <c r="E84" s="911"/>
      <c r="F84" s="900">
        <f t="shared" si="22"/>
        <v>0</v>
      </c>
      <c r="G84" s="901"/>
      <c r="H84" s="970"/>
      <c r="I84" s="969">
        <f>F84+' 10-EXPENSE 7th Period'!I84</f>
        <v>0</v>
      </c>
      <c r="J84" s="910"/>
      <c r="K84" s="911"/>
      <c r="L84" s="54" t="str">
        <f t="shared" si="2"/>
        <v/>
      </c>
      <c r="M84" s="76">
        <f t="shared" si="5"/>
        <v>0</v>
      </c>
      <c r="N84" s="43" t="str">
        <f t="shared" si="16"/>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 customHeight="1" x14ac:dyDescent="0.25">
      <c r="B85" s="200" t="str">
        <f>IF(ISBLANK('3-Budget + REVISE'!B76),"",'3-Budget + REVISE'!B76)</f>
        <v>500 - EQUIPMENT</v>
      </c>
      <c r="C85" s="1016">
        <f>SUM(C86:C95)</f>
        <v>0</v>
      </c>
      <c r="D85" s="1016"/>
      <c r="E85" s="1016"/>
      <c r="F85" s="1016">
        <f t="shared" ref="F85" si="26">SUM(F86:F95)</f>
        <v>0</v>
      </c>
      <c r="G85" s="1016"/>
      <c r="H85" s="1016"/>
      <c r="I85" s="1016">
        <f t="shared" ref="I85" si="27">SUM(I86:I95)</f>
        <v>0</v>
      </c>
      <c r="J85" s="1016"/>
      <c r="K85" s="1016"/>
      <c r="L85" s="212" t="str">
        <f t="shared" si="2"/>
        <v/>
      </c>
      <c r="M85" s="211">
        <f t="shared" si="5"/>
        <v>0</v>
      </c>
      <c r="N85" s="42" t="str">
        <f t="shared" si="16"/>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5">
      <c r="B86" s="51">
        <f>IF(ISBLANK('3-Budget + REVISE'!B77),"",'3-Budget + REVISE'!B77)</f>
        <v>0</v>
      </c>
      <c r="C86" s="969">
        <f>IF('3-Budget + REVISE'!AO77=1,'3-Budget + REVISE'!K77,' 10-EXPENSE 7th Period'!C86)</f>
        <v>0</v>
      </c>
      <c r="D86" s="910"/>
      <c r="E86" s="911"/>
      <c r="F86" s="900">
        <f>AE86</f>
        <v>0</v>
      </c>
      <c r="G86" s="901"/>
      <c r="H86" s="970"/>
      <c r="I86" s="969">
        <f>F86+' 10-EXPENSE 7th Period'!I86</f>
        <v>0</v>
      </c>
      <c r="J86" s="910"/>
      <c r="K86" s="911"/>
      <c r="L86" s="46" t="str">
        <f t="shared" si="2"/>
        <v/>
      </c>
      <c r="M86" s="74">
        <f t="shared" si="5"/>
        <v>0</v>
      </c>
      <c r="N86" s="43" t="str">
        <f t="shared" si="16"/>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5">
      <c r="B87" s="53">
        <f>IF(ISBLANK('3-Budget + REVISE'!B78),"",'3-Budget + REVISE'!B78)</f>
        <v>0</v>
      </c>
      <c r="C87" s="969">
        <f>IF('3-Budget + REVISE'!AO78=1,'3-Budget + REVISE'!K78,' 10-EXPENSE 7th Period'!C87)</f>
        <v>0</v>
      </c>
      <c r="D87" s="910"/>
      <c r="E87" s="911"/>
      <c r="F87" s="900">
        <f t="shared" ref="F87:F95" si="29">AE87</f>
        <v>0</v>
      </c>
      <c r="G87" s="901"/>
      <c r="H87" s="970"/>
      <c r="I87" s="969">
        <f>F87+' 10-EXPENSE 7th Period'!I87</f>
        <v>0</v>
      </c>
      <c r="J87" s="910"/>
      <c r="K87" s="911"/>
      <c r="L87" s="52" t="str">
        <f t="shared" si="2"/>
        <v/>
      </c>
      <c r="M87" s="75">
        <f t="shared" si="5"/>
        <v>0</v>
      </c>
      <c r="N87" s="43" t="str">
        <f t="shared" si="16"/>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5">
      <c r="B88" s="53">
        <f>IF(ISBLANK('3-Budget + REVISE'!B79),"",'3-Budget + REVISE'!B79)</f>
        <v>0</v>
      </c>
      <c r="C88" s="969">
        <f>IF('3-Budget + REVISE'!AO79=1,'3-Budget + REVISE'!K79,' 10-EXPENSE 7th Period'!C88)</f>
        <v>0</v>
      </c>
      <c r="D88" s="910"/>
      <c r="E88" s="911"/>
      <c r="F88" s="900">
        <f t="shared" si="29"/>
        <v>0</v>
      </c>
      <c r="G88" s="901"/>
      <c r="H88" s="970"/>
      <c r="I88" s="969">
        <f>F88+' 10-EXPENSE 7th Period'!I88</f>
        <v>0</v>
      </c>
      <c r="J88" s="910"/>
      <c r="K88" s="911"/>
      <c r="L88" s="52" t="str">
        <f t="shared" si="2"/>
        <v/>
      </c>
      <c r="M88" s="75">
        <f t="shared" si="5"/>
        <v>0</v>
      </c>
      <c r="N88" s="43" t="str">
        <f t="shared" si="16"/>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5">
      <c r="B89" s="53">
        <f>IF(ISBLANK('3-Budget + REVISE'!B80),"",'3-Budget + REVISE'!B80)</f>
        <v>0</v>
      </c>
      <c r="C89" s="969">
        <f>IF('3-Budget + REVISE'!AO80=1,'3-Budget + REVISE'!K80,' 10-EXPENSE 7th Period'!C89)</f>
        <v>0</v>
      </c>
      <c r="D89" s="910"/>
      <c r="E89" s="911"/>
      <c r="F89" s="900">
        <f t="shared" si="29"/>
        <v>0</v>
      </c>
      <c r="G89" s="901"/>
      <c r="H89" s="970"/>
      <c r="I89" s="969">
        <f>F89+' 10-EXPENSE 7th Period'!I89</f>
        <v>0</v>
      </c>
      <c r="J89" s="910"/>
      <c r="K89" s="911"/>
      <c r="L89" s="52" t="str">
        <f t="shared" si="2"/>
        <v/>
      </c>
      <c r="M89" s="75">
        <f t="shared" si="5"/>
        <v>0</v>
      </c>
      <c r="N89" s="43" t="str">
        <f t="shared" si="16"/>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5">
      <c r="B90" s="53">
        <f>IF(ISBLANK('3-Budget + REVISE'!B81),"",'3-Budget + REVISE'!B81)</f>
        <v>0</v>
      </c>
      <c r="C90" s="969">
        <f>IF('3-Budget + REVISE'!AO81=1,'3-Budget + REVISE'!K81,' 10-EXPENSE 7th Period'!C90)</f>
        <v>0</v>
      </c>
      <c r="D90" s="910"/>
      <c r="E90" s="911"/>
      <c r="F90" s="900">
        <f t="shared" si="29"/>
        <v>0</v>
      </c>
      <c r="G90" s="901"/>
      <c r="H90" s="970"/>
      <c r="I90" s="969">
        <f>F90+' 10-EXPENSE 7th Period'!I90</f>
        <v>0</v>
      </c>
      <c r="J90" s="910"/>
      <c r="K90" s="911"/>
      <c r="L90" s="52" t="str">
        <f t="shared" si="2"/>
        <v/>
      </c>
      <c r="M90" s="75">
        <f t="shared" si="5"/>
        <v>0</v>
      </c>
      <c r="N90" s="43" t="str">
        <f t="shared" si="16"/>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5">
      <c r="B91" s="53">
        <f>IF(ISBLANK('3-Budget + REVISE'!B82),"",'3-Budget + REVISE'!B82)</f>
        <v>0</v>
      </c>
      <c r="C91" s="969">
        <f>IF('3-Budget + REVISE'!AO82=1,'3-Budget + REVISE'!K82,' 10-EXPENSE 7th Period'!C91)</f>
        <v>0</v>
      </c>
      <c r="D91" s="910"/>
      <c r="E91" s="911"/>
      <c r="F91" s="900">
        <f t="shared" si="29"/>
        <v>0</v>
      </c>
      <c r="G91" s="901"/>
      <c r="H91" s="970"/>
      <c r="I91" s="969">
        <f>F91+' 10-EXPENSE 7th Period'!I91</f>
        <v>0</v>
      </c>
      <c r="J91" s="910"/>
      <c r="K91" s="911"/>
      <c r="L91" s="52" t="str">
        <f t="shared" si="2"/>
        <v/>
      </c>
      <c r="M91" s="75">
        <f t="shared" si="5"/>
        <v>0</v>
      </c>
      <c r="N91" s="43" t="str">
        <f t="shared" si="16"/>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5">
      <c r="B92" s="53">
        <f>IF(ISBLANK('3-Budget + REVISE'!B83),"",'3-Budget + REVISE'!B83)</f>
        <v>0</v>
      </c>
      <c r="C92" s="969">
        <f>IF('3-Budget + REVISE'!AO83=1,'3-Budget + REVISE'!K83,' 10-EXPENSE 7th Period'!C92)</f>
        <v>0</v>
      </c>
      <c r="D92" s="910"/>
      <c r="E92" s="911"/>
      <c r="F92" s="900">
        <f t="shared" si="29"/>
        <v>0</v>
      </c>
      <c r="G92" s="901"/>
      <c r="H92" s="970"/>
      <c r="I92" s="969">
        <f>F92+' 10-EXPENSE 7th Period'!I92</f>
        <v>0</v>
      </c>
      <c r="J92" s="910"/>
      <c r="K92" s="911"/>
      <c r="L92" s="52" t="str">
        <f t="shared" si="2"/>
        <v/>
      </c>
      <c r="M92" s="75">
        <f t="shared" si="5"/>
        <v>0</v>
      </c>
      <c r="N92" s="43" t="str">
        <f t="shared" si="16"/>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5">
      <c r="B93" s="53">
        <f>IF(ISBLANK('3-Budget + REVISE'!B84),"",'3-Budget + REVISE'!B84)</f>
        <v>0</v>
      </c>
      <c r="C93" s="969">
        <f>IF('3-Budget + REVISE'!AO84=1,'3-Budget + REVISE'!K84,' 10-EXPENSE 7th Period'!C93)</f>
        <v>0</v>
      </c>
      <c r="D93" s="910"/>
      <c r="E93" s="911"/>
      <c r="F93" s="900">
        <f t="shared" si="29"/>
        <v>0</v>
      </c>
      <c r="G93" s="901"/>
      <c r="H93" s="970"/>
      <c r="I93" s="969">
        <f>F93+' 10-EXPENSE 7th Period'!I93</f>
        <v>0</v>
      </c>
      <c r="J93" s="910"/>
      <c r="K93" s="911"/>
      <c r="L93" s="52" t="str">
        <f t="shared" si="2"/>
        <v/>
      </c>
      <c r="M93" s="75">
        <f t="shared" si="5"/>
        <v>0</v>
      </c>
      <c r="N93" s="43" t="str">
        <f t="shared" si="16"/>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5">
      <c r="B94" s="53">
        <f>IF(ISBLANK('3-Budget + REVISE'!B85),"",'3-Budget + REVISE'!B85)</f>
        <v>0</v>
      </c>
      <c r="C94" s="969">
        <f>IF('3-Budget + REVISE'!AO85=1,'3-Budget + REVISE'!K85,' 10-EXPENSE 7th Period'!C94)</f>
        <v>0</v>
      </c>
      <c r="D94" s="910"/>
      <c r="E94" s="911"/>
      <c r="F94" s="900">
        <f t="shared" si="29"/>
        <v>0</v>
      </c>
      <c r="G94" s="901"/>
      <c r="H94" s="970"/>
      <c r="I94" s="969">
        <f>F94+' 10-EXPENSE 7th Period'!I94</f>
        <v>0</v>
      </c>
      <c r="J94" s="910"/>
      <c r="K94" s="911"/>
      <c r="L94" s="52" t="str">
        <f t="shared" si="2"/>
        <v/>
      </c>
      <c r="M94" s="75">
        <f t="shared" si="5"/>
        <v>0</v>
      </c>
      <c r="N94" s="43" t="str">
        <f t="shared" si="16"/>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5">
      <c r="B95" s="48">
        <f>IF(ISBLANK('3-Budget + REVISE'!B86),"",'3-Budget + REVISE'!B86)</f>
        <v>0</v>
      </c>
      <c r="C95" s="969">
        <f>IF('3-Budget + REVISE'!AO86=1,'3-Budget + REVISE'!K86,' 10-EXPENSE 7th Period'!C95)</f>
        <v>0</v>
      </c>
      <c r="D95" s="910"/>
      <c r="E95" s="911"/>
      <c r="F95" s="900">
        <f t="shared" si="29"/>
        <v>0</v>
      </c>
      <c r="G95" s="901"/>
      <c r="H95" s="970"/>
      <c r="I95" s="969">
        <f>F95+' 10-EXPENSE 7th Period'!I95</f>
        <v>0</v>
      </c>
      <c r="J95" s="910"/>
      <c r="K95" s="911"/>
      <c r="L95" s="54" t="str">
        <f t="shared" si="2"/>
        <v/>
      </c>
      <c r="M95" s="76">
        <f t="shared" si="5"/>
        <v>0</v>
      </c>
      <c r="N95" s="43" t="str">
        <f t="shared" si="16"/>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 customHeight="1" x14ac:dyDescent="0.25">
      <c r="B96" s="200" t="str">
        <f>IF(ISBLANK('3-Budget + REVISE'!B87),"",'3-Budget + REVISE'!B87)</f>
        <v>600 - CONTRACTUAL</v>
      </c>
      <c r="C96" s="1016">
        <f>SUM(C97:C106)</f>
        <v>0</v>
      </c>
      <c r="D96" s="1016"/>
      <c r="E96" s="1016"/>
      <c r="F96" s="1016">
        <f t="shared" ref="F96" si="30">SUM(F97:F106)</f>
        <v>0</v>
      </c>
      <c r="G96" s="1016"/>
      <c r="H96" s="1016"/>
      <c r="I96" s="1016">
        <f t="shared" ref="I96" si="31">SUM(I97:I106)</f>
        <v>0</v>
      </c>
      <c r="J96" s="1016"/>
      <c r="K96" s="1016"/>
      <c r="L96" s="208" t="str">
        <f t="shared" si="2"/>
        <v/>
      </c>
      <c r="M96" s="211">
        <f t="shared" si="5"/>
        <v>0</v>
      </c>
      <c r="N96" s="42" t="str">
        <f t="shared" si="16"/>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5">
      <c r="B97" s="51">
        <f>IF(ISBLANK('3-Budget + REVISE'!B88),"",'3-Budget + REVISE'!B88)</f>
        <v>0</v>
      </c>
      <c r="C97" s="969">
        <f>IF('3-Budget + REVISE'!AO88=1,'3-Budget + REVISE'!K88,' 10-EXPENSE 7th Period'!C97)</f>
        <v>0</v>
      </c>
      <c r="D97" s="910"/>
      <c r="E97" s="911"/>
      <c r="F97" s="900">
        <f>AE97</f>
        <v>0</v>
      </c>
      <c r="G97" s="901"/>
      <c r="H97" s="970"/>
      <c r="I97" s="969">
        <f>F97+' 10-EXPENSE 7th Period'!I97</f>
        <v>0</v>
      </c>
      <c r="J97" s="910"/>
      <c r="K97" s="911"/>
      <c r="L97" s="46" t="str">
        <f t="shared" si="2"/>
        <v/>
      </c>
      <c r="M97" s="74">
        <f t="shared" si="5"/>
        <v>0</v>
      </c>
      <c r="N97" s="43" t="str">
        <f t="shared" si="16"/>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5">
      <c r="B98" s="53">
        <f>IF(ISBLANK('3-Budget + REVISE'!B89),"",'3-Budget + REVISE'!B89)</f>
        <v>0</v>
      </c>
      <c r="C98" s="969">
        <f>IF('3-Budget + REVISE'!AO89=1,'3-Budget + REVISE'!K89,' 10-EXPENSE 7th Period'!C98)</f>
        <v>0</v>
      </c>
      <c r="D98" s="910"/>
      <c r="E98" s="911"/>
      <c r="F98" s="900">
        <f t="shared" ref="F98:F106" si="33">AE98</f>
        <v>0</v>
      </c>
      <c r="G98" s="901"/>
      <c r="H98" s="970"/>
      <c r="I98" s="969">
        <f>F98+' 10-EXPENSE 7th Period'!I98</f>
        <v>0</v>
      </c>
      <c r="J98" s="910"/>
      <c r="K98" s="911"/>
      <c r="L98" s="52" t="str">
        <f t="shared" si="2"/>
        <v/>
      </c>
      <c r="M98" s="75">
        <f t="shared" si="5"/>
        <v>0</v>
      </c>
      <c r="N98" s="43" t="str">
        <f t="shared" si="16"/>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5">
      <c r="B99" s="53">
        <f>IF(ISBLANK('3-Budget + REVISE'!B90),"",'3-Budget + REVISE'!B90)</f>
        <v>0</v>
      </c>
      <c r="C99" s="969">
        <f>IF('3-Budget + REVISE'!AO90=1,'3-Budget + REVISE'!K90,' 10-EXPENSE 7th Period'!C99)</f>
        <v>0</v>
      </c>
      <c r="D99" s="910"/>
      <c r="E99" s="911"/>
      <c r="F99" s="900">
        <f t="shared" si="33"/>
        <v>0</v>
      </c>
      <c r="G99" s="901"/>
      <c r="H99" s="970"/>
      <c r="I99" s="969">
        <f>F99+' 10-EXPENSE 7th Period'!I99</f>
        <v>0</v>
      </c>
      <c r="J99" s="910"/>
      <c r="K99" s="911"/>
      <c r="L99" s="52" t="str">
        <f t="shared" si="2"/>
        <v/>
      </c>
      <c r="M99" s="75">
        <f t="shared" si="5"/>
        <v>0</v>
      </c>
      <c r="N99" s="43" t="str">
        <f t="shared" si="16"/>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5">
      <c r="B100" s="53">
        <f>IF(ISBLANK('3-Budget + REVISE'!B91),"",'3-Budget + REVISE'!B91)</f>
        <v>0</v>
      </c>
      <c r="C100" s="969">
        <f>IF('3-Budget + REVISE'!AO91=1,'3-Budget + REVISE'!K91,' 10-EXPENSE 7th Period'!C100)</f>
        <v>0</v>
      </c>
      <c r="D100" s="910"/>
      <c r="E100" s="911"/>
      <c r="F100" s="900">
        <f t="shared" si="33"/>
        <v>0</v>
      </c>
      <c r="G100" s="901"/>
      <c r="H100" s="970"/>
      <c r="I100" s="969">
        <f>F100+' 10-EXPENSE 7th Period'!I100</f>
        <v>0</v>
      </c>
      <c r="J100" s="910"/>
      <c r="K100" s="911"/>
      <c r="L100" s="52" t="str">
        <f t="shared" si="2"/>
        <v/>
      </c>
      <c r="M100" s="75">
        <f t="shared" si="5"/>
        <v>0</v>
      </c>
      <c r="N100" s="43" t="str">
        <f t="shared" si="16"/>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5">
      <c r="B101" s="53">
        <f>IF(ISBLANK('3-Budget + REVISE'!B92),"",'3-Budget + REVISE'!B92)</f>
        <v>0</v>
      </c>
      <c r="C101" s="969">
        <f>IF('3-Budget + REVISE'!AO92=1,'3-Budget + REVISE'!K92,' 10-EXPENSE 7th Period'!C101)</f>
        <v>0</v>
      </c>
      <c r="D101" s="910"/>
      <c r="E101" s="911"/>
      <c r="F101" s="900">
        <f t="shared" si="33"/>
        <v>0</v>
      </c>
      <c r="G101" s="901"/>
      <c r="H101" s="970"/>
      <c r="I101" s="969">
        <f>F101+' 10-EXPENSE 7th Period'!I101</f>
        <v>0</v>
      </c>
      <c r="J101" s="910"/>
      <c r="K101" s="911"/>
      <c r="L101" s="52" t="str">
        <f t="shared" si="2"/>
        <v/>
      </c>
      <c r="M101" s="75">
        <f t="shared" si="5"/>
        <v>0</v>
      </c>
      <c r="N101" s="43" t="str">
        <f t="shared" si="16"/>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5">
      <c r="B102" s="53">
        <f>IF(ISBLANK('3-Budget + REVISE'!B93),"",'3-Budget + REVISE'!B93)</f>
        <v>0</v>
      </c>
      <c r="C102" s="969">
        <f>IF('3-Budget + REVISE'!AO93=1,'3-Budget + REVISE'!K93,' 10-EXPENSE 7th Period'!C102)</f>
        <v>0</v>
      </c>
      <c r="D102" s="910"/>
      <c r="E102" s="911"/>
      <c r="F102" s="900">
        <f t="shared" si="33"/>
        <v>0</v>
      </c>
      <c r="G102" s="901"/>
      <c r="H102" s="970"/>
      <c r="I102" s="969">
        <f>F102+' 10-EXPENSE 7th Period'!I102</f>
        <v>0</v>
      </c>
      <c r="J102" s="910"/>
      <c r="K102" s="911"/>
      <c r="L102" s="52" t="str">
        <f t="shared" si="2"/>
        <v/>
      </c>
      <c r="M102" s="75">
        <f t="shared" si="5"/>
        <v>0</v>
      </c>
      <c r="N102" s="43" t="str">
        <f t="shared" si="16"/>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5">
      <c r="B103" s="53">
        <f>IF(ISBLANK('3-Budget + REVISE'!B94),"",'3-Budget + REVISE'!B94)</f>
        <v>0</v>
      </c>
      <c r="C103" s="969">
        <f>IF('3-Budget + REVISE'!AO94=1,'3-Budget + REVISE'!K94,' 10-EXPENSE 7th Period'!C103)</f>
        <v>0</v>
      </c>
      <c r="D103" s="910"/>
      <c r="E103" s="911"/>
      <c r="F103" s="900">
        <f t="shared" si="33"/>
        <v>0</v>
      </c>
      <c r="G103" s="901"/>
      <c r="H103" s="970"/>
      <c r="I103" s="969">
        <f>F103+' 10-EXPENSE 7th Period'!I103</f>
        <v>0</v>
      </c>
      <c r="J103" s="910"/>
      <c r="K103" s="911"/>
      <c r="L103" s="52" t="str">
        <f t="shared" si="2"/>
        <v/>
      </c>
      <c r="M103" s="75">
        <f t="shared" si="5"/>
        <v>0</v>
      </c>
      <c r="N103" s="43" t="str">
        <f t="shared" si="16"/>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5">
      <c r="B104" s="53">
        <f>IF(ISBLANK('3-Budget + REVISE'!B95),"",'3-Budget + REVISE'!B95)</f>
        <v>0</v>
      </c>
      <c r="C104" s="969">
        <f>IF('3-Budget + REVISE'!AO95=1,'3-Budget + REVISE'!K95,' 10-EXPENSE 7th Period'!C104)</f>
        <v>0</v>
      </c>
      <c r="D104" s="910"/>
      <c r="E104" s="911"/>
      <c r="F104" s="900">
        <f t="shared" si="33"/>
        <v>0</v>
      </c>
      <c r="G104" s="901"/>
      <c r="H104" s="970"/>
      <c r="I104" s="969">
        <f>F104+' 10-EXPENSE 7th Period'!I104</f>
        <v>0</v>
      </c>
      <c r="J104" s="910"/>
      <c r="K104" s="911"/>
      <c r="L104" s="52" t="str">
        <f t="shared" si="2"/>
        <v/>
      </c>
      <c r="M104" s="75">
        <f t="shared" si="5"/>
        <v>0</v>
      </c>
      <c r="N104" s="43" t="str">
        <f t="shared" si="16"/>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5">
      <c r="B105" s="53">
        <f>IF(ISBLANK('3-Budget + REVISE'!B96),"",'3-Budget + REVISE'!B96)</f>
        <v>0</v>
      </c>
      <c r="C105" s="969">
        <f>IF('3-Budget + REVISE'!AO96=1,'3-Budget + REVISE'!K96,' 10-EXPENSE 7th Period'!C105)</f>
        <v>0</v>
      </c>
      <c r="D105" s="910"/>
      <c r="E105" s="911"/>
      <c r="F105" s="900">
        <f t="shared" si="33"/>
        <v>0</v>
      </c>
      <c r="G105" s="901"/>
      <c r="H105" s="970"/>
      <c r="I105" s="969">
        <f>F105+' 10-EXPENSE 7th Period'!I105</f>
        <v>0</v>
      </c>
      <c r="J105" s="910"/>
      <c r="K105" s="911"/>
      <c r="L105" s="52" t="str">
        <f t="shared" ref="L105:L128" si="34">IF(C105&gt;0,I105/C105,"")</f>
        <v/>
      </c>
      <c r="M105" s="75">
        <f t="shared" si="5"/>
        <v>0</v>
      </c>
      <c r="N105" s="43" t="str">
        <f t="shared" si="16"/>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5">
      <c r="B106" s="48">
        <f>IF(ISBLANK('3-Budget + REVISE'!B97),"",'3-Budget + REVISE'!B97)</f>
        <v>0</v>
      </c>
      <c r="C106" s="969">
        <f>IF('3-Budget + REVISE'!AO97=1,'3-Budget + REVISE'!K97,' 10-EXPENSE 7th Period'!C106)</f>
        <v>0</v>
      </c>
      <c r="D106" s="910"/>
      <c r="E106" s="911"/>
      <c r="F106" s="900">
        <f t="shared" si="33"/>
        <v>0</v>
      </c>
      <c r="G106" s="901"/>
      <c r="H106" s="970"/>
      <c r="I106" s="969">
        <f>F106+' 10-EXPENSE 7th Period'!I106</f>
        <v>0</v>
      </c>
      <c r="J106" s="910"/>
      <c r="K106" s="911"/>
      <c r="L106" s="54" t="str">
        <f t="shared" si="34"/>
        <v/>
      </c>
      <c r="M106" s="76">
        <f t="shared" ref="M106:M129" si="35">C106-I106</f>
        <v>0</v>
      </c>
      <c r="N106" s="43" t="str">
        <f t="shared" ref="N106:N129" si="36">IF(M106&lt;0, "!", "")</f>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 customHeight="1" x14ac:dyDescent="0.25">
      <c r="B107" s="200" t="str">
        <f>IF(ISBLANK('3-Budget + REVISE'!B98),"",'3-Budget + REVISE'!B98)</f>
        <v>700 - OPERATIONAL</v>
      </c>
      <c r="C107" s="1016">
        <f>SUM(C108:C117)</f>
        <v>0</v>
      </c>
      <c r="D107" s="1016"/>
      <c r="E107" s="1016"/>
      <c r="F107" s="1016">
        <f t="shared" ref="F107" si="37">SUM(F108:F117)</f>
        <v>0</v>
      </c>
      <c r="G107" s="1016"/>
      <c r="H107" s="1016"/>
      <c r="I107" s="1016">
        <f t="shared" ref="I107" si="38">SUM(I108:I117)</f>
        <v>0</v>
      </c>
      <c r="J107" s="1016"/>
      <c r="K107" s="1016"/>
      <c r="L107" s="208" t="str">
        <f t="shared" si="34"/>
        <v/>
      </c>
      <c r="M107" s="211">
        <f t="shared" si="35"/>
        <v>0</v>
      </c>
      <c r="N107" s="42" t="str">
        <f t="shared" si="36"/>
        <v/>
      </c>
      <c r="O107" s="38">
        <f t="shared" si="23"/>
        <v>0</v>
      </c>
      <c r="P107" s="784">
        <f>SUM(P108:P117)</f>
        <v>0</v>
      </c>
      <c r="Q107" s="785">
        <f>SUM(Q108:Q117)</f>
        <v>0</v>
      </c>
      <c r="R107" s="785">
        <f t="shared" ref="R107:AC107" si="39">SUM(R108:R117)</f>
        <v>0</v>
      </c>
      <c r="S107" s="785">
        <f t="shared" si="39"/>
        <v>0</v>
      </c>
      <c r="T107" s="785">
        <f t="shared" si="39"/>
        <v>0</v>
      </c>
      <c r="U107" s="785">
        <f t="shared" si="39"/>
        <v>0</v>
      </c>
      <c r="V107" s="785">
        <f t="shared" si="39"/>
        <v>0</v>
      </c>
      <c r="W107" s="785">
        <f t="shared" si="39"/>
        <v>0</v>
      </c>
      <c r="X107" s="785">
        <f t="shared" si="39"/>
        <v>0</v>
      </c>
      <c r="Y107" s="785">
        <f t="shared" si="39"/>
        <v>0</v>
      </c>
      <c r="Z107" s="785">
        <f t="shared" si="39"/>
        <v>0</v>
      </c>
      <c r="AA107" s="785">
        <f t="shared" si="39"/>
        <v>0</v>
      </c>
      <c r="AB107" s="785">
        <f t="shared" si="39"/>
        <v>0</v>
      </c>
      <c r="AC107" s="785">
        <f t="shared" si="39"/>
        <v>0</v>
      </c>
      <c r="AD107" s="786">
        <f>SUM(AD108:AD117)</f>
        <v>0</v>
      </c>
      <c r="AE107" s="750">
        <f t="shared" si="24"/>
        <v>0</v>
      </c>
      <c r="AF107" s="749" t="str">
        <f t="shared" si="25"/>
        <v/>
      </c>
    </row>
    <row r="108" spans="2:32" s="38" customFormat="1" ht="12" customHeight="1" x14ac:dyDescent="0.25">
      <c r="B108" s="51">
        <f>IF(ISBLANK('3-Budget + REVISE'!B99),"",'3-Budget + REVISE'!B99)</f>
        <v>0</v>
      </c>
      <c r="C108" s="969">
        <f>IF('3-Budget + REVISE'!AO99=1,'3-Budget + REVISE'!K99,' 10-EXPENSE 7th Period'!C108)</f>
        <v>0</v>
      </c>
      <c r="D108" s="910"/>
      <c r="E108" s="911"/>
      <c r="F108" s="900">
        <f>AE108</f>
        <v>0</v>
      </c>
      <c r="G108" s="901"/>
      <c r="H108" s="970"/>
      <c r="I108" s="969">
        <f>F108+' 10-EXPENSE 7th Period'!I108</f>
        <v>0</v>
      </c>
      <c r="J108" s="910"/>
      <c r="K108" s="911"/>
      <c r="L108" s="46" t="str">
        <f t="shared" si="34"/>
        <v/>
      </c>
      <c r="M108" s="74">
        <f t="shared" si="35"/>
        <v>0</v>
      </c>
      <c r="N108" s="43" t="str">
        <f t="shared" si="36"/>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5">
      <c r="B109" s="53">
        <f>IF(ISBLANK('3-Budget + REVISE'!B100),"",'3-Budget + REVISE'!B100)</f>
        <v>0</v>
      </c>
      <c r="C109" s="969">
        <f>IF('3-Budget + REVISE'!AO100=1,'3-Budget + REVISE'!K100,' 10-EXPENSE 7th Period'!C109)</f>
        <v>0</v>
      </c>
      <c r="D109" s="910"/>
      <c r="E109" s="911"/>
      <c r="F109" s="900">
        <f t="shared" ref="F109:F117" si="40">AE109</f>
        <v>0</v>
      </c>
      <c r="G109" s="901"/>
      <c r="H109" s="970"/>
      <c r="I109" s="969">
        <f>F109+' 10-EXPENSE 7th Period'!I109</f>
        <v>0</v>
      </c>
      <c r="J109" s="910"/>
      <c r="K109" s="911"/>
      <c r="L109" s="52" t="str">
        <f t="shared" si="34"/>
        <v/>
      </c>
      <c r="M109" s="75">
        <f t="shared" si="35"/>
        <v>0</v>
      </c>
      <c r="N109" s="43" t="str">
        <f t="shared" si="36"/>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5">
      <c r="B110" s="53">
        <f>IF(ISBLANK('3-Budget + REVISE'!B101),"",'3-Budget + REVISE'!B101)</f>
        <v>0</v>
      </c>
      <c r="C110" s="969">
        <f>IF('3-Budget + REVISE'!AO101=1,'3-Budget + REVISE'!K101,' 10-EXPENSE 7th Period'!C110)</f>
        <v>0</v>
      </c>
      <c r="D110" s="910"/>
      <c r="E110" s="911"/>
      <c r="F110" s="900">
        <f t="shared" si="40"/>
        <v>0</v>
      </c>
      <c r="G110" s="901"/>
      <c r="H110" s="970"/>
      <c r="I110" s="969">
        <f>F110+' 10-EXPENSE 7th Period'!I110</f>
        <v>0</v>
      </c>
      <c r="J110" s="910"/>
      <c r="K110" s="911"/>
      <c r="L110" s="52" t="str">
        <f t="shared" si="34"/>
        <v/>
      </c>
      <c r="M110" s="75">
        <f t="shared" si="35"/>
        <v>0</v>
      </c>
      <c r="N110" s="43" t="str">
        <f t="shared" si="36"/>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5">
      <c r="B111" s="53">
        <f>IF(ISBLANK('3-Budget + REVISE'!B102),"",'3-Budget + REVISE'!B102)</f>
        <v>0</v>
      </c>
      <c r="C111" s="969">
        <f>IF('3-Budget + REVISE'!AO102=1,'3-Budget + REVISE'!K102,' 10-EXPENSE 7th Period'!C111)</f>
        <v>0</v>
      </c>
      <c r="D111" s="910"/>
      <c r="E111" s="911"/>
      <c r="F111" s="900">
        <f t="shared" si="40"/>
        <v>0</v>
      </c>
      <c r="G111" s="901"/>
      <c r="H111" s="970"/>
      <c r="I111" s="969">
        <f>F111+' 10-EXPENSE 7th Period'!I111</f>
        <v>0</v>
      </c>
      <c r="J111" s="910"/>
      <c r="K111" s="911"/>
      <c r="L111" s="52" t="str">
        <f t="shared" si="34"/>
        <v/>
      </c>
      <c r="M111" s="75">
        <f t="shared" si="35"/>
        <v>0</v>
      </c>
      <c r="N111" s="43" t="str">
        <f t="shared" si="36"/>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5">
      <c r="B112" s="53">
        <f>IF(ISBLANK('3-Budget + REVISE'!B103),"",'3-Budget + REVISE'!B103)</f>
        <v>0</v>
      </c>
      <c r="C112" s="969">
        <f>IF('3-Budget + REVISE'!AO103=1,'3-Budget + REVISE'!K103,' 10-EXPENSE 7th Period'!C112)</f>
        <v>0</v>
      </c>
      <c r="D112" s="910"/>
      <c r="E112" s="911"/>
      <c r="F112" s="900">
        <f t="shared" si="40"/>
        <v>0</v>
      </c>
      <c r="G112" s="901"/>
      <c r="H112" s="970"/>
      <c r="I112" s="969">
        <f>F112+' 10-EXPENSE 7th Period'!I112</f>
        <v>0</v>
      </c>
      <c r="J112" s="910"/>
      <c r="K112" s="911"/>
      <c r="L112" s="52" t="str">
        <f t="shared" si="34"/>
        <v/>
      </c>
      <c r="M112" s="75">
        <f t="shared" si="35"/>
        <v>0</v>
      </c>
      <c r="N112" s="43" t="str">
        <f t="shared" si="36"/>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5">
      <c r="B113" s="53">
        <f>IF(ISBLANK('3-Budget + REVISE'!B104),"",'3-Budget + REVISE'!B104)</f>
        <v>0</v>
      </c>
      <c r="C113" s="969">
        <f>IF('3-Budget + REVISE'!AO104=1,'3-Budget + REVISE'!K104,' 10-EXPENSE 7th Period'!C113)</f>
        <v>0</v>
      </c>
      <c r="D113" s="910"/>
      <c r="E113" s="911"/>
      <c r="F113" s="900">
        <f t="shared" si="40"/>
        <v>0</v>
      </c>
      <c r="G113" s="901"/>
      <c r="H113" s="970"/>
      <c r="I113" s="969">
        <f>F113+' 10-EXPENSE 7th Period'!I113</f>
        <v>0</v>
      </c>
      <c r="J113" s="910"/>
      <c r="K113" s="911"/>
      <c r="L113" s="52" t="str">
        <f t="shared" si="34"/>
        <v/>
      </c>
      <c r="M113" s="75">
        <f t="shared" si="35"/>
        <v>0</v>
      </c>
      <c r="N113" s="43" t="str">
        <f t="shared" si="36"/>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5">
      <c r="B114" s="53">
        <f>IF(ISBLANK('3-Budget + REVISE'!B105),"",'3-Budget + REVISE'!B105)</f>
        <v>0</v>
      </c>
      <c r="C114" s="969">
        <f>IF('3-Budget + REVISE'!AO105=1,'3-Budget + REVISE'!K105,' 10-EXPENSE 7th Period'!C114)</f>
        <v>0</v>
      </c>
      <c r="D114" s="910"/>
      <c r="E114" s="911"/>
      <c r="F114" s="900">
        <f t="shared" si="40"/>
        <v>0</v>
      </c>
      <c r="G114" s="901"/>
      <c r="H114" s="970"/>
      <c r="I114" s="969">
        <f>F114+' 10-EXPENSE 7th Period'!I114</f>
        <v>0</v>
      </c>
      <c r="J114" s="910"/>
      <c r="K114" s="911"/>
      <c r="L114" s="52" t="str">
        <f t="shared" si="34"/>
        <v/>
      </c>
      <c r="M114" s="75">
        <f t="shared" si="35"/>
        <v>0</v>
      </c>
      <c r="N114" s="43" t="str">
        <f t="shared" si="36"/>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5">
      <c r="B115" s="53">
        <f>IF(ISBLANK('3-Budget + REVISE'!B106),"",'3-Budget + REVISE'!B106)</f>
        <v>0</v>
      </c>
      <c r="C115" s="969">
        <f>IF('3-Budget + REVISE'!AO106=1,'3-Budget + REVISE'!K106,' 10-EXPENSE 7th Period'!C115)</f>
        <v>0</v>
      </c>
      <c r="D115" s="910"/>
      <c r="E115" s="911"/>
      <c r="F115" s="900">
        <f t="shared" si="40"/>
        <v>0</v>
      </c>
      <c r="G115" s="901"/>
      <c r="H115" s="970"/>
      <c r="I115" s="969">
        <f>F115+' 10-EXPENSE 7th Period'!I115</f>
        <v>0</v>
      </c>
      <c r="J115" s="910"/>
      <c r="K115" s="911"/>
      <c r="L115" s="52" t="str">
        <f t="shared" si="34"/>
        <v/>
      </c>
      <c r="M115" s="75">
        <f t="shared" si="35"/>
        <v>0</v>
      </c>
      <c r="N115" s="43" t="str">
        <f t="shared" si="36"/>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5">
      <c r="B116" s="53">
        <f>IF(ISBLANK('3-Budget + REVISE'!B107),"",'3-Budget + REVISE'!B107)</f>
        <v>0</v>
      </c>
      <c r="C116" s="969">
        <f>IF('3-Budget + REVISE'!AO107=1,'3-Budget + REVISE'!K107,' 10-EXPENSE 7th Period'!C116)</f>
        <v>0</v>
      </c>
      <c r="D116" s="910"/>
      <c r="E116" s="911"/>
      <c r="F116" s="900">
        <f t="shared" si="40"/>
        <v>0</v>
      </c>
      <c r="G116" s="901"/>
      <c r="H116" s="970"/>
      <c r="I116" s="969">
        <f>F116+' 10-EXPENSE 7th Period'!I116</f>
        <v>0</v>
      </c>
      <c r="J116" s="910"/>
      <c r="K116" s="911"/>
      <c r="L116" s="52" t="str">
        <f t="shared" si="34"/>
        <v/>
      </c>
      <c r="M116" s="75">
        <f t="shared" si="35"/>
        <v>0</v>
      </c>
      <c r="N116" s="43" t="str">
        <f t="shared" si="36"/>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5">
      <c r="B117" s="83">
        <f>IF(ISBLANK('3-Budget + REVISE'!B108),"",'3-Budget + REVISE'!B108)</f>
        <v>0</v>
      </c>
      <c r="C117" s="969">
        <f>IF('3-Budget + REVISE'!AO108=1,'3-Budget + REVISE'!K108,' 10-EXPENSE 7th Period'!C117)</f>
        <v>0</v>
      </c>
      <c r="D117" s="910"/>
      <c r="E117" s="911"/>
      <c r="F117" s="900">
        <f t="shared" si="40"/>
        <v>0</v>
      </c>
      <c r="G117" s="901"/>
      <c r="H117" s="970"/>
      <c r="I117" s="969">
        <f>F117+' 10-EXPENSE 7th Period'!I117</f>
        <v>0</v>
      </c>
      <c r="J117" s="910"/>
      <c r="K117" s="911"/>
      <c r="L117" s="84" t="str">
        <f t="shared" si="34"/>
        <v/>
      </c>
      <c r="M117" s="76">
        <f t="shared" si="35"/>
        <v>0</v>
      </c>
      <c r="N117" s="43" t="str">
        <f t="shared" si="36"/>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 customHeight="1" x14ac:dyDescent="0.25">
      <c r="B118" s="200" t="str">
        <f>IF(ISBLANK('3-Budget + REVISE'!B109),"",'3-Budget + REVISE'!B109)</f>
        <v>800 - (identify category)</v>
      </c>
      <c r="C118" s="1016">
        <f>SUM(C119:C128)</f>
        <v>0</v>
      </c>
      <c r="D118" s="1016"/>
      <c r="E118" s="1016"/>
      <c r="F118" s="1016">
        <f t="shared" ref="F118" si="41">SUM(F119:F128)</f>
        <v>0</v>
      </c>
      <c r="G118" s="1016"/>
      <c r="H118" s="1016"/>
      <c r="I118" s="1016">
        <f t="shared" ref="I118" si="42">SUM(I119:I128)</f>
        <v>0</v>
      </c>
      <c r="J118" s="1016"/>
      <c r="K118" s="1016"/>
      <c r="L118" s="208" t="str">
        <f t="shared" si="34"/>
        <v/>
      </c>
      <c r="M118" s="211">
        <f t="shared" si="35"/>
        <v>0</v>
      </c>
      <c r="N118" s="42" t="str">
        <f t="shared" si="36"/>
        <v/>
      </c>
      <c r="O118" s="38">
        <f t="shared" si="23"/>
        <v>0</v>
      </c>
      <c r="P118" s="784">
        <f>SUM(P119:P128)</f>
        <v>0</v>
      </c>
      <c r="Q118" s="785">
        <f>SUM(Q119:Q128)</f>
        <v>0</v>
      </c>
      <c r="R118" s="785">
        <f t="shared" ref="R118:AC118" si="43">SUM(R119:R128)</f>
        <v>0</v>
      </c>
      <c r="S118" s="785">
        <f t="shared" si="43"/>
        <v>0</v>
      </c>
      <c r="T118" s="785">
        <f t="shared" si="43"/>
        <v>0</v>
      </c>
      <c r="U118" s="785">
        <f t="shared" si="43"/>
        <v>0</v>
      </c>
      <c r="V118" s="785">
        <f t="shared" si="43"/>
        <v>0</v>
      </c>
      <c r="W118" s="785">
        <f t="shared" si="43"/>
        <v>0</v>
      </c>
      <c r="X118" s="785">
        <f t="shared" si="43"/>
        <v>0</v>
      </c>
      <c r="Y118" s="785">
        <f t="shared" si="43"/>
        <v>0</v>
      </c>
      <c r="Z118" s="785">
        <f t="shared" si="43"/>
        <v>0</v>
      </c>
      <c r="AA118" s="785">
        <f t="shared" si="43"/>
        <v>0</v>
      </c>
      <c r="AB118" s="785">
        <f t="shared" si="43"/>
        <v>0</v>
      </c>
      <c r="AC118" s="785">
        <f t="shared" si="43"/>
        <v>0</v>
      </c>
      <c r="AD118" s="786">
        <f>SUM(AD119:AD128)</f>
        <v>0</v>
      </c>
      <c r="AE118" s="750">
        <f t="shared" si="24"/>
        <v>0</v>
      </c>
      <c r="AF118" s="749" t="str">
        <f t="shared" si="25"/>
        <v/>
      </c>
    </row>
    <row r="119" spans="2:32" s="38" customFormat="1" ht="12" customHeight="1" x14ac:dyDescent="0.25">
      <c r="B119" s="51">
        <f>IF(ISBLANK('3-Budget + REVISE'!B110),"",'3-Budget + REVISE'!B110)</f>
        <v>0</v>
      </c>
      <c r="C119" s="969">
        <f>IF('3-Budget + REVISE'!AO110=1,'3-Budget + REVISE'!K110,' 10-EXPENSE 7th Period'!C119)</f>
        <v>0</v>
      </c>
      <c r="D119" s="910"/>
      <c r="E119" s="911"/>
      <c r="F119" s="900">
        <f>AE119</f>
        <v>0</v>
      </c>
      <c r="G119" s="901"/>
      <c r="H119" s="970"/>
      <c r="I119" s="969">
        <f>F119+' 10-EXPENSE 7th Period'!I119</f>
        <v>0</v>
      </c>
      <c r="J119" s="910"/>
      <c r="K119" s="911"/>
      <c r="L119" s="46" t="str">
        <f t="shared" si="34"/>
        <v/>
      </c>
      <c r="M119" s="74">
        <f t="shared" si="35"/>
        <v>0</v>
      </c>
      <c r="N119" s="43" t="str">
        <f t="shared" si="36"/>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5">
      <c r="B120" s="53">
        <f>IF(ISBLANK('3-Budget + REVISE'!B111),"",'3-Budget + REVISE'!B111)</f>
        <v>0</v>
      </c>
      <c r="C120" s="969">
        <f>IF('3-Budget + REVISE'!AO111=1,'3-Budget + REVISE'!K111,' 10-EXPENSE 7th Period'!C120)</f>
        <v>0</v>
      </c>
      <c r="D120" s="910"/>
      <c r="E120" s="911"/>
      <c r="F120" s="900">
        <f t="shared" ref="F120:F128" si="44">AE120</f>
        <v>0</v>
      </c>
      <c r="G120" s="901"/>
      <c r="H120" s="970"/>
      <c r="I120" s="969">
        <f>F120+' 10-EXPENSE 7th Period'!I120</f>
        <v>0</v>
      </c>
      <c r="J120" s="910"/>
      <c r="K120" s="911"/>
      <c r="L120" s="52" t="str">
        <f t="shared" si="34"/>
        <v/>
      </c>
      <c r="M120" s="75">
        <f t="shared" si="35"/>
        <v>0</v>
      </c>
      <c r="N120" s="43" t="str">
        <f t="shared" si="36"/>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5">
      <c r="B121" s="53">
        <f>IF(ISBLANK('3-Budget + REVISE'!B112),"",'3-Budget + REVISE'!B112)</f>
        <v>0</v>
      </c>
      <c r="C121" s="969">
        <f>IF('3-Budget + REVISE'!AO112=1,'3-Budget + REVISE'!K112,' 10-EXPENSE 7th Period'!C121)</f>
        <v>0</v>
      </c>
      <c r="D121" s="910"/>
      <c r="E121" s="911"/>
      <c r="F121" s="900">
        <f t="shared" si="44"/>
        <v>0</v>
      </c>
      <c r="G121" s="901"/>
      <c r="H121" s="970"/>
      <c r="I121" s="969">
        <f>F121+' 10-EXPENSE 7th Period'!I121</f>
        <v>0</v>
      </c>
      <c r="J121" s="910"/>
      <c r="K121" s="911"/>
      <c r="L121" s="52" t="str">
        <f t="shared" si="34"/>
        <v/>
      </c>
      <c r="M121" s="75">
        <f t="shared" si="35"/>
        <v>0</v>
      </c>
      <c r="N121" s="43" t="str">
        <f t="shared" si="36"/>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5">
      <c r="B122" s="53">
        <f>IF(ISBLANK('3-Budget + REVISE'!B113),"",'3-Budget + REVISE'!B113)</f>
        <v>0</v>
      </c>
      <c r="C122" s="969">
        <f>IF('3-Budget + REVISE'!AO113=1,'3-Budget + REVISE'!K113,' 10-EXPENSE 7th Period'!C122)</f>
        <v>0</v>
      </c>
      <c r="D122" s="910"/>
      <c r="E122" s="911"/>
      <c r="F122" s="900">
        <f t="shared" si="44"/>
        <v>0</v>
      </c>
      <c r="G122" s="901"/>
      <c r="H122" s="970"/>
      <c r="I122" s="969">
        <f>F122+' 10-EXPENSE 7th Period'!I122</f>
        <v>0</v>
      </c>
      <c r="J122" s="910"/>
      <c r="K122" s="911"/>
      <c r="L122" s="52" t="str">
        <f t="shared" si="34"/>
        <v/>
      </c>
      <c r="M122" s="75">
        <f t="shared" si="35"/>
        <v>0</v>
      </c>
      <c r="N122" s="43" t="str">
        <f t="shared" si="36"/>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5">
      <c r="B123" s="53">
        <f>IF(ISBLANK('3-Budget + REVISE'!B114),"",'3-Budget + REVISE'!B114)</f>
        <v>0</v>
      </c>
      <c r="C123" s="969">
        <f>IF('3-Budget + REVISE'!AO114=1,'3-Budget + REVISE'!K114,' 10-EXPENSE 7th Period'!C123)</f>
        <v>0</v>
      </c>
      <c r="D123" s="910"/>
      <c r="E123" s="911"/>
      <c r="F123" s="900">
        <f t="shared" si="44"/>
        <v>0</v>
      </c>
      <c r="G123" s="901"/>
      <c r="H123" s="970"/>
      <c r="I123" s="969">
        <f>F123+' 10-EXPENSE 7th Period'!I123</f>
        <v>0</v>
      </c>
      <c r="J123" s="910"/>
      <c r="K123" s="911"/>
      <c r="L123" s="52" t="str">
        <f t="shared" si="34"/>
        <v/>
      </c>
      <c r="M123" s="75">
        <f t="shared" si="35"/>
        <v>0</v>
      </c>
      <c r="N123" s="43" t="str">
        <f t="shared" si="36"/>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5">
      <c r="B124" s="53">
        <f>IF(ISBLANK('3-Budget + REVISE'!B115),"",'3-Budget + REVISE'!B115)</f>
        <v>0</v>
      </c>
      <c r="C124" s="969">
        <f>IF('3-Budget + REVISE'!AO115=1,'3-Budget + REVISE'!K115,' 10-EXPENSE 7th Period'!C124)</f>
        <v>0</v>
      </c>
      <c r="D124" s="910"/>
      <c r="E124" s="911"/>
      <c r="F124" s="900">
        <f t="shared" si="44"/>
        <v>0</v>
      </c>
      <c r="G124" s="901"/>
      <c r="H124" s="970"/>
      <c r="I124" s="969">
        <f>F124+' 10-EXPENSE 7th Period'!I124</f>
        <v>0</v>
      </c>
      <c r="J124" s="910"/>
      <c r="K124" s="911"/>
      <c r="L124" s="52" t="str">
        <f t="shared" si="34"/>
        <v/>
      </c>
      <c r="M124" s="75">
        <f t="shared" si="35"/>
        <v>0</v>
      </c>
      <c r="N124" s="43" t="str">
        <f t="shared" si="36"/>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5">
      <c r="B125" s="53">
        <f>IF(ISBLANK('3-Budget + REVISE'!B116),"",'3-Budget + REVISE'!B116)</f>
        <v>0</v>
      </c>
      <c r="C125" s="969">
        <f>IF('3-Budget + REVISE'!AO116=1,'3-Budget + REVISE'!K116,' 10-EXPENSE 7th Period'!C125)</f>
        <v>0</v>
      </c>
      <c r="D125" s="910"/>
      <c r="E125" s="911"/>
      <c r="F125" s="900">
        <f t="shared" si="44"/>
        <v>0</v>
      </c>
      <c r="G125" s="901"/>
      <c r="H125" s="970"/>
      <c r="I125" s="969">
        <f>F125+' 10-EXPENSE 7th Period'!I125</f>
        <v>0</v>
      </c>
      <c r="J125" s="910"/>
      <c r="K125" s="911"/>
      <c r="L125" s="52" t="str">
        <f t="shared" si="34"/>
        <v/>
      </c>
      <c r="M125" s="75">
        <f t="shared" si="35"/>
        <v>0</v>
      </c>
      <c r="N125" s="43" t="str">
        <f t="shared" si="36"/>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5">
      <c r="B126" s="53">
        <f>IF(ISBLANK('3-Budget + REVISE'!B117),"",'3-Budget + REVISE'!B117)</f>
        <v>0</v>
      </c>
      <c r="C126" s="969">
        <f>IF('3-Budget + REVISE'!AO117=1,'3-Budget + REVISE'!K117,' 10-EXPENSE 7th Period'!C126)</f>
        <v>0</v>
      </c>
      <c r="D126" s="910"/>
      <c r="E126" s="911"/>
      <c r="F126" s="900">
        <f t="shared" si="44"/>
        <v>0</v>
      </c>
      <c r="G126" s="901"/>
      <c r="H126" s="970"/>
      <c r="I126" s="969">
        <f>F126+' 10-EXPENSE 7th Period'!I126</f>
        <v>0</v>
      </c>
      <c r="J126" s="910"/>
      <c r="K126" s="911"/>
      <c r="L126" s="52" t="str">
        <f t="shared" si="34"/>
        <v/>
      </c>
      <c r="M126" s="75">
        <f t="shared" si="35"/>
        <v>0</v>
      </c>
      <c r="N126" s="43" t="str">
        <f t="shared" si="36"/>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5">
      <c r="B127" s="53">
        <f>IF(ISBLANK('3-Budget + REVISE'!B118),"",'3-Budget + REVISE'!B118)</f>
        <v>0</v>
      </c>
      <c r="C127" s="969">
        <f>IF('3-Budget + REVISE'!AO118=1,'3-Budget + REVISE'!K118,' 10-EXPENSE 7th Period'!C127)</f>
        <v>0</v>
      </c>
      <c r="D127" s="910"/>
      <c r="E127" s="911"/>
      <c r="F127" s="900">
        <f t="shared" si="44"/>
        <v>0</v>
      </c>
      <c r="G127" s="901"/>
      <c r="H127" s="970"/>
      <c r="I127" s="969">
        <f>F127+' 10-EXPENSE 7th Period'!I127</f>
        <v>0</v>
      </c>
      <c r="J127" s="910"/>
      <c r="K127" s="911"/>
      <c r="L127" s="52" t="str">
        <f t="shared" si="34"/>
        <v/>
      </c>
      <c r="M127" s="75">
        <f t="shared" si="35"/>
        <v>0</v>
      </c>
      <c r="N127" s="43" t="str">
        <f t="shared" si="36"/>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5">
      <c r="B128" s="48">
        <f>IF(ISBLANK('3-Budget + REVISE'!B119),"",'3-Budget + REVISE'!B119)</f>
        <v>0</v>
      </c>
      <c r="C128" s="969">
        <f>IF('3-Budget + REVISE'!AO119=1,'3-Budget + REVISE'!K119,' 10-EXPENSE 7th Period'!C128)</f>
        <v>0</v>
      </c>
      <c r="D128" s="910"/>
      <c r="E128" s="911"/>
      <c r="F128" s="900">
        <f t="shared" si="44"/>
        <v>0</v>
      </c>
      <c r="G128" s="901"/>
      <c r="H128" s="970"/>
      <c r="I128" s="969">
        <f>F128+' 10-EXPENSE 7th Period'!I128</f>
        <v>0</v>
      </c>
      <c r="J128" s="910"/>
      <c r="K128" s="911"/>
      <c r="L128" s="54" t="str">
        <f t="shared" si="34"/>
        <v/>
      </c>
      <c r="M128" s="76">
        <f t="shared" si="35"/>
        <v>0</v>
      </c>
      <c r="N128" s="43" t="str">
        <f t="shared" si="36"/>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 customHeight="1" x14ac:dyDescent="0.25">
      <c r="B129" s="200" t="str">
        <f>IF(ISBLANK('3-Budget + REVISE'!B120),"",'3-Budget + REVISE'!B120)</f>
        <v>900 - Indirect Costs</v>
      </c>
      <c r="C129" s="1016">
        <f>SUM(C130)</f>
        <v>0</v>
      </c>
      <c r="D129" s="1016"/>
      <c r="E129" s="1016"/>
      <c r="F129" s="1016">
        <f t="shared" ref="F129" si="45">SUM(F130)</f>
        <v>0</v>
      </c>
      <c r="G129" s="1016"/>
      <c r="H129" s="1016"/>
      <c r="I129" s="1016">
        <f t="shared" ref="I129" si="46">SUM(I130)</f>
        <v>0</v>
      </c>
      <c r="J129" s="1016"/>
      <c r="K129" s="1016"/>
      <c r="L129" s="208" t="str">
        <f>IF(C129&gt;0,I129/C129,"")</f>
        <v/>
      </c>
      <c r="M129" s="211">
        <f t="shared" si="35"/>
        <v>0</v>
      </c>
      <c r="N129" s="42" t="str">
        <f t="shared" si="36"/>
        <v/>
      </c>
      <c r="O129" s="38">
        <f t="shared" si="23"/>
        <v>0</v>
      </c>
      <c r="P129" s="784">
        <f>P130</f>
        <v>0</v>
      </c>
      <c r="Q129" s="785">
        <f>Q130</f>
        <v>0</v>
      </c>
      <c r="R129" s="785">
        <f t="shared" ref="R129:AC129" si="47">R130</f>
        <v>0</v>
      </c>
      <c r="S129" s="785">
        <f t="shared" si="47"/>
        <v>0</v>
      </c>
      <c r="T129" s="785">
        <f t="shared" si="47"/>
        <v>0</v>
      </c>
      <c r="U129" s="785">
        <f t="shared" si="47"/>
        <v>0</v>
      </c>
      <c r="V129" s="785">
        <f t="shared" si="47"/>
        <v>0</v>
      </c>
      <c r="W129" s="785">
        <f t="shared" si="47"/>
        <v>0</v>
      </c>
      <c r="X129" s="785">
        <f t="shared" si="47"/>
        <v>0</v>
      </c>
      <c r="Y129" s="785">
        <f t="shared" si="47"/>
        <v>0</v>
      </c>
      <c r="Z129" s="785">
        <f t="shared" si="47"/>
        <v>0</v>
      </c>
      <c r="AA129" s="785">
        <f t="shared" si="47"/>
        <v>0</v>
      </c>
      <c r="AB129" s="785">
        <f t="shared" si="47"/>
        <v>0</v>
      </c>
      <c r="AC129" s="785">
        <f t="shared" si="47"/>
        <v>0</v>
      </c>
      <c r="AD129" s="786">
        <f>AD130</f>
        <v>0</v>
      </c>
      <c r="AE129" s="750">
        <f t="shared" si="24"/>
        <v>0</v>
      </c>
      <c r="AF129" s="749" t="str">
        <f t="shared" si="25"/>
        <v/>
      </c>
    </row>
    <row r="130" spans="2:32" s="38" customFormat="1" ht="12" customHeight="1" x14ac:dyDescent="0.25">
      <c r="B130" s="51" t="str">
        <f>IF(ISBLANK('3-Budget + REVISE'!B121),"",'3-Budget + REVISE'!B121)</f>
        <v>use "Indirect Cost Calculator"</v>
      </c>
      <c r="C130" s="969">
        <f>IF('3-Budget + REVISE'!AO121=1,'3-Budget + REVISE'!K121,' 10-EXPENSE 7th Period'!C130)</f>
        <v>0</v>
      </c>
      <c r="D130" s="910"/>
      <c r="E130" s="911"/>
      <c r="F130" s="900">
        <f>AE130</f>
        <v>0</v>
      </c>
      <c r="G130" s="901"/>
      <c r="H130" s="970"/>
      <c r="I130" s="969">
        <f>F130+' 10-EXPENSE 7th Period'!I130</f>
        <v>0</v>
      </c>
      <c r="J130" s="910"/>
      <c r="K130" s="911"/>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3">
      <c r="B131" s="57" t="s">
        <v>69</v>
      </c>
      <c r="C131" s="928">
        <f>C17+C40++C63+C74+C85+C96+C107+C118+C129</f>
        <v>0</v>
      </c>
      <c r="D131" s="929"/>
      <c r="E131" s="930"/>
      <c r="F131" s="960">
        <f>F17+F40+F63+F74+F85+F96+F107+F118+F129</f>
        <v>0</v>
      </c>
      <c r="G131" s="961"/>
      <c r="H131" s="962"/>
      <c r="I131" s="928">
        <f>F131+' 10-EXPENSE 7th Period'!I131</f>
        <v>0</v>
      </c>
      <c r="J131" s="929"/>
      <c r="K131" s="930"/>
      <c r="L131" s="58" t="str">
        <f>IF(C131&gt;0,I131/C131,"")</f>
        <v/>
      </c>
      <c r="M131" s="77">
        <f>C131-I131</f>
        <v>0</v>
      </c>
      <c r="N131" s="43" t="str">
        <f>IF(M131&lt;0, "!", "")</f>
        <v/>
      </c>
      <c r="P131" s="750">
        <f>P17+P40+P63+P74+P85+P96+P107+P118+P129</f>
        <v>0</v>
      </c>
      <c r="Q131" s="750">
        <f t="shared" ref="Q131:AD131" si="48">Q17+Q40+Q63+Q74+Q85+Q96+Q107+Q118+Q129</f>
        <v>0</v>
      </c>
      <c r="R131" s="750">
        <f t="shared" si="48"/>
        <v>0</v>
      </c>
      <c r="S131" s="750">
        <f t="shared" si="48"/>
        <v>0</v>
      </c>
      <c r="T131" s="750">
        <f t="shared" si="48"/>
        <v>0</v>
      </c>
      <c r="U131" s="750">
        <f t="shared" si="48"/>
        <v>0</v>
      </c>
      <c r="V131" s="750">
        <f t="shared" si="48"/>
        <v>0</v>
      </c>
      <c r="W131" s="750">
        <f t="shared" si="48"/>
        <v>0</v>
      </c>
      <c r="X131" s="750">
        <f t="shared" si="48"/>
        <v>0</v>
      </c>
      <c r="Y131" s="750">
        <f t="shared" si="48"/>
        <v>0</v>
      </c>
      <c r="Z131" s="750">
        <f t="shared" si="48"/>
        <v>0</v>
      </c>
      <c r="AA131" s="750">
        <f t="shared" si="48"/>
        <v>0</v>
      </c>
      <c r="AB131" s="750">
        <f t="shared" si="48"/>
        <v>0</v>
      </c>
      <c r="AC131" s="750">
        <f t="shared" si="48"/>
        <v>0</v>
      </c>
      <c r="AD131" s="750">
        <f t="shared" si="48"/>
        <v>0</v>
      </c>
      <c r="AE131" s="750">
        <f t="shared" si="24"/>
        <v>0</v>
      </c>
      <c r="AF131" s="749" t="str">
        <f t="shared" si="25"/>
        <v/>
      </c>
    </row>
    <row r="132" spans="2:32" ht="16.5" customHeight="1" x14ac:dyDescent="0.3">
      <c r="B132" s="60" t="s">
        <v>19</v>
      </c>
      <c r="C132" s="927" t="str">
        <f>IF(C131&gt;0,IF(C131&gt;'3-Budget + REVISE'!C122,"OVER award",IF(C131&lt;'3-Budget + REVISE'!C122,"UNDER award",""))," ")</f>
        <v xml:space="preserve"> </v>
      </c>
      <c r="D132" s="927"/>
      <c r="E132" s="927"/>
      <c r="F132" s="61"/>
      <c r="G132" s="61"/>
      <c r="H132" s="61"/>
      <c r="I132" s="61"/>
      <c r="J132" s="10" t="str">
        <f>J6</f>
        <v>8th Period</v>
      </c>
      <c r="K132" s="925" t="s">
        <v>13</v>
      </c>
      <c r="L132" s="926"/>
      <c r="M132" s="926"/>
    </row>
    <row r="133" spans="2:32" x14ac:dyDescent="0.3">
      <c r="B133" s="978"/>
      <c r="C133" s="979"/>
      <c r="D133" s="979"/>
      <c r="E133" s="979"/>
      <c r="F133" s="979"/>
      <c r="G133" s="979"/>
      <c r="H133" s="979"/>
      <c r="I133" s="979"/>
      <c r="J133" s="979"/>
      <c r="K133" s="979"/>
      <c r="L133" s="979"/>
      <c r="M133" s="980"/>
    </row>
    <row r="134" spans="2:32" x14ac:dyDescent="0.3">
      <c r="B134" s="981"/>
      <c r="C134" s="982"/>
      <c r="D134" s="982"/>
      <c r="E134" s="982"/>
      <c r="F134" s="982"/>
      <c r="G134" s="982"/>
      <c r="H134" s="982"/>
      <c r="I134" s="982"/>
      <c r="J134" s="982"/>
      <c r="K134" s="982"/>
      <c r="L134" s="982"/>
      <c r="M134" s="983"/>
    </row>
    <row r="135" spans="2:32" x14ac:dyDescent="0.3">
      <c r="B135" s="981"/>
      <c r="C135" s="982"/>
      <c r="D135" s="982"/>
      <c r="E135" s="982"/>
      <c r="F135" s="982"/>
      <c r="G135" s="982"/>
      <c r="H135" s="982"/>
      <c r="I135" s="982"/>
      <c r="J135" s="982"/>
      <c r="K135" s="982"/>
      <c r="L135" s="982"/>
      <c r="M135" s="983"/>
    </row>
    <row r="136" spans="2:32" x14ac:dyDescent="0.3">
      <c r="B136" s="984"/>
      <c r="C136" s="985"/>
      <c r="D136" s="985"/>
      <c r="E136" s="985"/>
      <c r="F136" s="985"/>
      <c r="G136" s="985"/>
      <c r="H136" s="985"/>
      <c r="I136" s="985"/>
      <c r="J136" s="985"/>
      <c r="K136" s="985"/>
      <c r="L136" s="985"/>
      <c r="M136" s="986"/>
    </row>
  </sheetData>
  <sheetProtection algorithmName="SHA-512" hashValue="M3m7q7RZUgaAGX6ZNZDrhib3/Fd47GloVz0PMJUNd6WrvFpRHuj4rmjc1MCYvx4BIdahPRH4jYY1hl9nYtBScA==" saltValue="AOuuug5QTFaz0jlfHKFBXg==" spinCount="100000" sheet="1" formatRows="0"/>
  <mergeCells count="380">
    <mergeCell ref="C2:F2"/>
    <mergeCell ref="M1:M3"/>
    <mergeCell ref="C132:E132"/>
    <mergeCell ref="K132:M132"/>
    <mergeCell ref="B133:M136"/>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F11:L11"/>
    <mergeCell ref="C32:E32"/>
    <mergeCell ref="F32:H32"/>
    <mergeCell ref="I32:K32"/>
    <mergeCell ref="C33:E33"/>
    <mergeCell ref="F33:H33"/>
    <mergeCell ref="I33:K33"/>
    <mergeCell ref="C18:E18"/>
    <mergeCell ref="F18:H18"/>
    <mergeCell ref="I18:K18"/>
    <mergeCell ref="C31:E31"/>
    <mergeCell ref="F31:H31"/>
    <mergeCell ref="I31:K31"/>
    <mergeCell ref="C22:E22"/>
    <mergeCell ref="C23:E23"/>
    <mergeCell ref="C24:E24"/>
    <mergeCell ref="C25:E25"/>
    <mergeCell ref="C26:E26"/>
    <mergeCell ref="C27:E27"/>
    <mergeCell ref="C28:E28"/>
    <mergeCell ref="C29:E29"/>
    <mergeCell ref="C30:E30"/>
    <mergeCell ref="F22:H22"/>
    <mergeCell ref="F23:H23"/>
    <mergeCell ref="C16:E16"/>
    <mergeCell ref="F16:H16"/>
    <mergeCell ref="I16:K16"/>
    <mergeCell ref="C17:E17"/>
    <mergeCell ref="F17:H17"/>
    <mergeCell ref="I17:K17"/>
    <mergeCell ref="B12:D12"/>
    <mergeCell ref="F12:M12"/>
    <mergeCell ref="B13:D13"/>
    <mergeCell ref="F13:M13"/>
    <mergeCell ref="B14:D14"/>
    <mergeCell ref="F14:M14"/>
    <mergeCell ref="B15:D15"/>
    <mergeCell ref="F15:M15"/>
    <mergeCell ref="B1:B2"/>
    <mergeCell ref="B4:D4"/>
    <mergeCell ref="F4:H4"/>
    <mergeCell ref="J4:M4"/>
    <mergeCell ref="C19:E19"/>
    <mergeCell ref="C20:E20"/>
    <mergeCell ref="C21:E21"/>
    <mergeCell ref="F19:H19"/>
    <mergeCell ref="F20:H20"/>
    <mergeCell ref="F21:H21"/>
    <mergeCell ref="B8:D8"/>
    <mergeCell ref="F8:M8"/>
    <mergeCell ref="B9:E9"/>
    <mergeCell ref="F9:G9"/>
    <mergeCell ref="B10:D10"/>
    <mergeCell ref="F10:M10"/>
    <mergeCell ref="F5:H5"/>
    <mergeCell ref="J5:M5"/>
    <mergeCell ref="B6:D6"/>
    <mergeCell ref="F6:G6"/>
    <mergeCell ref="J6:M6"/>
    <mergeCell ref="B7:D7"/>
    <mergeCell ref="F7:H7"/>
    <mergeCell ref="J7:M7"/>
    <mergeCell ref="F25:H25"/>
    <mergeCell ref="F26:H26"/>
    <mergeCell ref="F27:H27"/>
    <mergeCell ref="F28:H28"/>
    <mergeCell ref="F29:H29"/>
    <mergeCell ref="F30:H30"/>
    <mergeCell ref="I19:K19"/>
    <mergeCell ref="I20:K20"/>
    <mergeCell ref="I21:K21"/>
    <mergeCell ref="I22:K22"/>
    <mergeCell ref="I23:K23"/>
    <mergeCell ref="I24:K24"/>
    <mergeCell ref="I25:K25"/>
    <mergeCell ref="I26:K26"/>
    <mergeCell ref="I27:K27"/>
    <mergeCell ref="I28:K28"/>
    <mergeCell ref="I29:K29"/>
    <mergeCell ref="I30:K30"/>
    <mergeCell ref="F24:H24"/>
    <mergeCell ref="C51:E51"/>
    <mergeCell ref="C52:E52"/>
    <mergeCell ref="C53:E53"/>
    <mergeCell ref="F42:H42"/>
    <mergeCell ref="F43:H43"/>
    <mergeCell ref="F44:H44"/>
    <mergeCell ref="F45:H45"/>
    <mergeCell ref="F46:H46"/>
    <mergeCell ref="F47:H47"/>
    <mergeCell ref="F48:H48"/>
    <mergeCell ref="F49:H49"/>
    <mergeCell ref="F50:H50"/>
    <mergeCell ref="F51:H51"/>
    <mergeCell ref="F52:H52"/>
    <mergeCell ref="F53:H53"/>
    <mergeCell ref="C42:E42"/>
    <mergeCell ref="C43:E43"/>
    <mergeCell ref="C44:E44"/>
    <mergeCell ref="C45:E45"/>
    <mergeCell ref="C46:E46"/>
    <mergeCell ref="C47:E47"/>
    <mergeCell ref="C48:E48"/>
    <mergeCell ref="C49:E49"/>
    <mergeCell ref="C50:E50"/>
    <mergeCell ref="I51:K51"/>
    <mergeCell ref="I52:K52"/>
    <mergeCell ref="I53:K53"/>
    <mergeCell ref="I42:K42"/>
    <mergeCell ref="I43:K43"/>
    <mergeCell ref="I44:K44"/>
    <mergeCell ref="I45:K45"/>
    <mergeCell ref="I46:K46"/>
    <mergeCell ref="I47:K47"/>
    <mergeCell ref="I48:K48"/>
    <mergeCell ref="I49:K49"/>
    <mergeCell ref="I50:K50"/>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A95A2-7FFE-4B6F-95F9-59169A6F6961}">
  <sheetPr codeName="Sheet16">
    <tabColor rgb="FFFFC843"/>
    <pageSetUpPr fitToPage="1"/>
  </sheetPr>
  <dimension ref="A1:AF136"/>
  <sheetViews>
    <sheetView showZeros="0" zoomScaleNormal="100" zoomScaleSheetLayoutView="115" workbookViewId="0">
      <pane ySplit="16" topLeftCell="A17" activePane="bottomLeft" state="frozen"/>
      <selection pane="bottomLeft" activeCell="P11" sqref="P11"/>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4.6328125" style="22" customWidth="1"/>
    <col min="15" max="15" width="0" style="19" hidden="1" customWidth="1"/>
    <col min="16" max="31" width="12.81640625" style="19" customWidth="1"/>
    <col min="32" max="16384" width="9.08984375" style="19"/>
  </cols>
  <sheetData>
    <row r="1" spans="1:31" ht="18" customHeight="1" x14ac:dyDescent="0.3">
      <c r="A1" s="307"/>
      <c r="B1" s="913" t="s">
        <v>13</v>
      </c>
      <c r="M1" s="923"/>
    </row>
    <row r="2" spans="1:31" ht="18" customHeight="1" x14ac:dyDescent="0.35">
      <c r="A2" s="307"/>
      <c r="B2" s="913"/>
      <c r="C2" s="1015" t="str">
        <f>'3-Budget + REVISE'!$B$3</f>
        <v>Project Name</v>
      </c>
      <c r="D2" s="1015"/>
      <c r="E2" s="1015"/>
      <c r="F2" s="1015"/>
      <c r="G2" s="222"/>
      <c r="H2" s="222"/>
      <c r="I2" s="222"/>
      <c r="J2" s="222"/>
      <c r="K2" s="222"/>
      <c r="L2" s="222"/>
      <c r="M2" s="923"/>
    </row>
    <row r="3" spans="1:31" ht="13.25" customHeight="1" x14ac:dyDescent="0.3">
      <c r="A3" s="23"/>
      <c r="B3" s="223"/>
      <c r="C3" s="223"/>
      <c r="D3" s="223"/>
      <c r="E3" s="223"/>
      <c r="F3" s="223"/>
      <c r="G3" s="223"/>
      <c r="H3" s="223"/>
      <c r="I3" s="223"/>
      <c r="J3" s="223"/>
      <c r="K3" s="223"/>
      <c r="L3" s="223"/>
      <c r="M3" s="923"/>
      <c r="N3" s="24"/>
    </row>
    <row r="4" spans="1:31" x14ac:dyDescent="0.3">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5">
      <c r="B5" s="30" t="s">
        <v>3</v>
      </c>
      <c r="C5" s="30"/>
      <c r="D5" s="30"/>
      <c r="E5" s="30"/>
      <c r="F5" s="1006" t="s">
        <v>148</v>
      </c>
      <c r="G5" s="1006"/>
      <c r="H5" s="1006"/>
      <c r="I5" s="30"/>
      <c r="J5" s="1004" t="s">
        <v>70</v>
      </c>
      <c r="K5" s="1004"/>
      <c r="L5" s="1004"/>
      <c r="M5" s="1004"/>
      <c r="N5" s="31"/>
    </row>
    <row r="6" spans="1:31" ht="12.75" customHeight="1" x14ac:dyDescent="0.3">
      <c r="B6" s="916" t="str">
        <f>IF(ISBLANK('4-EXPENSE 1st Period'!B6:E6),"",'4-EXPENSE 1st Period'!B6:E6)</f>
        <v/>
      </c>
      <c r="C6" s="916"/>
      <c r="D6" s="916"/>
      <c r="E6" s="32"/>
      <c r="F6" s="1019">
        <f>'4-EXPENSE 1st Period'!$F$6</f>
        <v>0</v>
      </c>
      <c r="G6" s="1019"/>
      <c r="H6" s="80" t="s">
        <v>14</v>
      </c>
      <c r="I6" s="28"/>
      <c r="J6" s="914" t="s">
        <v>150</v>
      </c>
      <c r="K6" s="914"/>
      <c r="L6" s="914"/>
      <c r="M6" s="914"/>
    </row>
    <row r="7" spans="1:31" s="29" customFormat="1" ht="13.5" customHeight="1" x14ac:dyDescent="0.25">
      <c r="B7" s="918" t="s">
        <v>4</v>
      </c>
      <c r="C7" s="918"/>
      <c r="D7" s="918"/>
      <c r="E7" s="30"/>
      <c r="F7" s="918" t="s">
        <v>2</v>
      </c>
      <c r="G7" s="918"/>
      <c r="H7" s="918"/>
      <c r="I7" s="30"/>
      <c r="J7" s="918" t="s">
        <v>1</v>
      </c>
      <c r="K7" s="918"/>
      <c r="L7" s="918"/>
      <c r="M7" s="918"/>
      <c r="N7" s="31"/>
    </row>
    <row r="8" spans="1:31" ht="14" customHeight="1" x14ac:dyDescent="0.3">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5">
      <c r="B9" s="915" t="s">
        <v>5</v>
      </c>
      <c r="C9" s="915"/>
      <c r="D9" s="915"/>
      <c r="E9" s="915"/>
      <c r="F9" s="915" t="s">
        <v>6</v>
      </c>
      <c r="G9" s="915"/>
      <c r="H9" s="30"/>
      <c r="I9" s="30"/>
      <c r="J9" s="30"/>
      <c r="K9" s="30"/>
      <c r="L9" s="30"/>
      <c r="M9" s="30"/>
      <c r="N9" s="31"/>
    </row>
    <row r="10" spans="1:31" ht="18" customHeight="1" thickBot="1" x14ac:dyDescent="0.35">
      <c r="B10" s="987"/>
      <c r="C10" s="987"/>
      <c r="D10" s="987"/>
      <c r="E10" s="68"/>
      <c r="F10" s="1017"/>
      <c r="G10" s="1017"/>
      <c r="H10" s="1017"/>
      <c r="I10" s="1017"/>
      <c r="J10" s="1017"/>
      <c r="K10" s="1017"/>
      <c r="L10" s="1017"/>
      <c r="M10" s="1017"/>
    </row>
    <row r="11" spans="1:31" s="29" customFormat="1" ht="13.5" customHeight="1" x14ac:dyDescent="0.25">
      <c r="B11" s="78" t="s">
        <v>7</v>
      </c>
      <c r="C11" s="30" t="s">
        <v>8</v>
      </c>
      <c r="E11" s="30"/>
      <c r="F11" s="1002" t="s">
        <v>7</v>
      </c>
      <c r="G11" s="1002"/>
      <c r="H11" s="1002"/>
      <c r="I11" s="1002"/>
      <c r="J11" s="1002"/>
      <c r="K11" s="1002"/>
      <c r="L11" s="1002"/>
      <c r="M11" s="30" t="s">
        <v>8</v>
      </c>
      <c r="N11" s="31"/>
    </row>
    <row r="12" spans="1:31" ht="12.75" customHeight="1" x14ac:dyDescent="0.3">
      <c r="B12" s="949" t="s">
        <v>170</v>
      </c>
      <c r="C12" s="949"/>
      <c r="D12" s="949"/>
      <c r="E12" s="37"/>
      <c r="F12" s="950" t="s">
        <v>166</v>
      </c>
      <c r="G12" s="950"/>
      <c r="H12" s="950"/>
      <c r="I12" s="950"/>
      <c r="J12" s="950"/>
      <c r="K12" s="950"/>
      <c r="L12" s="950"/>
      <c r="M12" s="950"/>
    </row>
    <row r="13" spans="1:31" s="29" customFormat="1" ht="13.5" customHeight="1" x14ac:dyDescent="0.25">
      <c r="B13" s="1006" t="s">
        <v>9</v>
      </c>
      <c r="C13" s="1006"/>
      <c r="D13" s="1006"/>
      <c r="E13" s="30"/>
      <c r="F13" s="915" t="s">
        <v>9</v>
      </c>
      <c r="G13" s="915"/>
      <c r="H13" s="915"/>
      <c r="I13" s="915"/>
      <c r="J13" s="915"/>
      <c r="K13" s="915"/>
      <c r="L13" s="915"/>
      <c r="M13" s="915"/>
      <c r="N13" s="31"/>
    </row>
    <row r="14" spans="1:31" ht="12.75" customHeight="1" x14ac:dyDescent="0.3">
      <c r="B14" s="949" t="s">
        <v>171</v>
      </c>
      <c r="C14" s="949"/>
      <c r="D14" s="949"/>
      <c r="E14" s="37"/>
      <c r="F14" s="950" t="s">
        <v>168</v>
      </c>
      <c r="G14" s="950"/>
      <c r="H14" s="950"/>
      <c r="I14" s="950"/>
      <c r="J14" s="950"/>
      <c r="K14" s="950"/>
      <c r="L14" s="950"/>
      <c r="M14" s="950"/>
    </row>
    <row r="15" spans="1:31" s="29" customFormat="1" ht="13.5" customHeight="1" thickBot="1" x14ac:dyDescent="0.35">
      <c r="B15" s="918" t="s">
        <v>10</v>
      </c>
      <c r="C15" s="918"/>
      <c r="D15" s="918"/>
      <c r="E15" s="67"/>
      <c r="F15" s="1022" t="s">
        <v>10</v>
      </c>
      <c r="G15" s="1022"/>
      <c r="H15" s="1022"/>
      <c r="I15" s="1022"/>
      <c r="J15" s="1022"/>
      <c r="K15" s="1022"/>
      <c r="L15" s="1022"/>
      <c r="M15" s="1022"/>
      <c r="N15" s="31"/>
      <c r="P15" s="755" t="str">
        <f>'4-EXPENSE 1st Period'!P15</f>
        <v>Funding Source</v>
      </c>
    </row>
    <row r="16" spans="1:31" ht="32" thickBot="1" x14ac:dyDescent="0.35">
      <c r="B16" s="70" t="s">
        <v>0</v>
      </c>
      <c r="C16" s="990" t="s">
        <v>16</v>
      </c>
      <c r="D16" s="1020"/>
      <c r="E16" s="1021"/>
      <c r="F16" s="993" t="s">
        <v>149</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 customHeight="1" x14ac:dyDescent="0.25">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5">
      <c r="B18" s="51" t="str">
        <f>IF(ISBLANK('3-Budget + REVISE'!B9),"",'3-Budget + REVISE'!B9)</f>
        <v/>
      </c>
      <c r="C18" s="969">
        <f>IF('3-Budget + REVISE'!AR9=1,'3-Budget + REVISE'!L9,' 11-EXPENSE 8th Period'!C18)</f>
        <v>0</v>
      </c>
      <c r="D18" s="910"/>
      <c r="E18" s="911"/>
      <c r="F18" s="900">
        <f>AE18</f>
        <v>0</v>
      </c>
      <c r="G18" s="901"/>
      <c r="H18" s="970"/>
      <c r="I18" s="969">
        <f>F18+' 11-EXPENSE 8th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5">
      <c r="B19" s="51" t="str">
        <f>IF(ISBLANK('3-Budget + REVISE'!B10),"",'3-Budget + REVISE'!B10)</f>
        <v/>
      </c>
      <c r="C19" s="969">
        <f>IF('3-Budget + REVISE'!AR10=1,'3-Budget + REVISE'!L10,' 11-EXPENSE 8th Period'!C19)</f>
        <v>0</v>
      </c>
      <c r="D19" s="910"/>
      <c r="E19" s="911"/>
      <c r="F19" s="900">
        <f t="shared" ref="F19:F39" si="9">AE19</f>
        <v>0</v>
      </c>
      <c r="G19" s="901"/>
      <c r="H19" s="970"/>
      <c r="I19" s="969">
        <f>F19+' 11-EXPENSE 8th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5">
      <c r="B20" s="51" t="str">
        <f>IF(ISBLANK('3-Budget + REVISE'!B11),"",'3-Budget + REVISE'!B11)</f>
        <v/>
      </c>
      <c r="C20" s="969">
        <f>IF('3-Budget + REVISE'!AR11=1,'3-Budget + REVISE'!L11,' 11-EXPENSE 8th Period'!C20)</f>
        <v>0</v>
      </c>
      <c r="D20" s="910"/>
      <c r="E20" s="911"/>
      <c r="F20" s="900">
        <f t="shared" si="9"/>
        <v>0</v>
      </c>
      <c r="G20" s="901"/>
      <c r="H20" s="970"/>
      <c r="I20" s="969">
        <f>F20+' 11-EXPENSE 8th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5">
      <c r="B21" s="51" t="str">
        <f>IF(ISBLANK('3-Budget + REVISE'!B12),"",'3-Budget + REVISE'!B12)</f>
        <v/>
      </c>
      <c r="C21" s="969">
        <f>IF('3-Budget + REVISE'!AR12=1,'3-Budget + REVISE'!L12,' 11-EXPENSE 8th Period'!C21)</f>
        <v>0</v>
      </c>
      <c r="D21" s="910"/>
      <c r="E21" s="911"/>
      <c r="F21" s="900">
        <f t="shared" si="9"/>
        <v>0</v>
      </c>
      <c r="G21" s="901"/>
      <c r="H21" s="970"/>
      <c r="I21" s="969">
        <f>F21+' 11-EXPENSE 8th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5">
      <c r="B22" s="51" t="str">
        <f>IF(ISBLANK('3-Budget + REVISE'!B13),"",'3-Budget + REVISE'!B13)</f>
        <v/>
      </c>
      <c r="C22" s="969">
        <f>IF('3-Budget + REVISE'!AR13=1,'3-Budget + REVISE'!L13,' 11-EXPENSE 8th Period'!C22)</f>
        <v>0</v>
      </c>
      <c r="D22" s="910"/>
      <c r="E22" s="911"/>
      <c r="F22" s="900">
        <f t="shared" si="9"/>
        <v>0</v>
      </c>
      <c r="G22" s="901"/>
      <c r="H22" s="970"/>
      <c r="I22" s="969">
        <f>F22+' 11-EXPENSE 8th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5">
      <c r="B23" s="51" t="str">
        <f>IF(ISBLANK('3-Budget + REVISE'!B14),"",'3-Budget + REVISE'!B14)</f>
        <v/>
      </c>
      <c r="C23" s="969">
        <f>IF('3-Budget + REVISE'!AR14=1,'3-Budget + REVISE'!L14,' 11-EXPENSE 8th Period'!C23)</f>
        <v>0</v>
      </c>
      <c r="D23" s="910"/>
      <c r="E23" s="911"/>
      <c r="F23" s="900">
        <f t="shared" si="9"/>
        <v>0</v>
      </c>
      <c r="G23" s="901"/>
      <c r="H23" s="970"/>
      <c r="I23" s="969">
        <f>F23+' 11-EXPENSE 8th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5">
      <c r="B24" s="51" t="str">
        <f>IF(ISBLANK('3-Budget + REVISE'!B15),"",'3-Budget + REVISE'!B15)</f>
        <v/>
      </c>
      <c r="C24" s="969">
        <f>IF('3-Budget + REVISE'!AR15=1,'3-Budget + REVISE'!L15,' 11-EXPENSE 8th Period'!C24)</f>
        <v>0</v>
      </c>
      <c r="D24" s="910"/>
      <c r="E24" s="911"/>
      <c r="F24" s="900">
        <f t="shared" si="9"/>
        <v>0</v>
      </c>
      <c r="G24" s="901"/>
      <c r="H24" s="970"/>
      <c r="I24" s="969">
        <f>F24+' 11-EXPENSE 8th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5">
      <c r="B25" s="51" t="str">
        <f>IF(ISBLANK('3-Budget + REVISE'!B16),"",'3-Budget + REVISE'!B16)</f>
        <v/>
      </c>
      <c r="C25" s="969">
        <f>IF('3-Budget + REVISE'!AR16=1,'3-Budget + REVISE'!L16,' 11-EXPENSE 8th Period'!C25)</f>
        <v>0</v>
      </c>
      <c r="D25" s="910"/>
      <c r="E25" s="911"/>
      <c r="F25" s="900">
        <f t="shared" si="9"/>
        <v>0</v>
      </c>
      <c r="G25" s="901"/>
      <c r="H25" s="970"/>
      <c r="I25" s="969">
        <f>F25+' 11-EXPENSE 8th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5">
      <c r="B26" s="51" t="str">
        <f>IF(ISBLANK('3-Budget + REVISE'!B17),"",'3-Budget + REVISE'!B17)</f>
        <v/>
      </c>
      <c r="C26" s="969">
        <f>IF('3-Budget + REVISE'!AR17=1,'3-Budget + REVISE'!L17,' 11-EXPENSE 8th Period'!C26)</f>
        <v>0</v>
      </c>
      <c r="D26" s="910"/>
      <c r="E26" s="911"/>
      <c r="F26" s="900">
        <f t="shared" si="9"/>
        <v>0</v>
      </c>
      <c r="G26" s="901"/>
      <c r="H26" s="970"/>
      <c r="I26" s="969">
        <f>F26+' 11-EXPENSE 8th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5">
      <c r="B27" s="51" t="str">
        <f>IF(ISBLANK('3-Budget + REVISE'!B18),"",'3-Budget + REVISE'!B18)</f>
        <v/>
      </c>
      <c r="C27" s="969">
        <f>IF('3-Budget + REVISE'!AR18=1,'3-Budget + REVISE'!L18,' 11-EXPENSE 8th Period'!C27)</f>
        <v>0</v>
      </c>
      <c r="D27" s="910"/>
      <c r="E27" s="911"/>
      <c r="F27" s="900">
        <f t="shared" si="9"/>
        <v>0</v>
      </c>
      <c r="G27" s="901"/>
      <c r="H27" s="970"/>
      <c r="I27" s="969">
        <f>F27+' 11-EXPENSE 8th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5">
      <c r="B28" s="51" t="str">
        <f>IF(ISBLANK('3-Budget + REVISE'!B19),"",'3-Budget + REVISE'!B19)</f>
        <v/>
      </c>
      <c r="C28" s="969">
        <f>IF('3-Budget + REVISE'!AR19=1,'3-Budget + REVISE'!L19,' 11-EXPENSE 8th Period'!C28)</f>
        <v>0</v>
      </c>
      <c r="D28" s="910"/>
      <c r="E28" s="911"/>
      <c r="F28" s="900">
        <f t="shared" si="9"/>
        <v>0</v>
      </c>
      <c r="G28" s="901"/>
      <c r="H28" s="970"/>
      <c r="I28" s="969">
        <f>F28+' 11-EXPENSE 8th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5">
      <c r="B29" s="51" t="str">
        <f>IF(ISBLANK('3-Budget + REVISE'!B20),"",'3-Budget + REVISE'!B20)</f>
        <v/>
      </c>
      <c r="C29" s="969">
        <f>IF('3-Budget + REVISE'!AR20=1,'3-Budget + REVISE'!L20,' 11-EXPENSE 8th Period'!C29)</f>
        <v>0</v>
      </c>
      <c r="D29" s="910"/>
      <c r="E29" s="911"/>
      <c r="F29" s="900">
        <f t="shared" si="9"/>
        <v>0</v>
      </c>
      <c r="G29" s="901"/>
      <c r="H29" s="970"/>
      <c r="I29" s="969">
        <f>F29+' 11-EXPENSE 8th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5">
      <c r="B30" s="51" t="str">
        <f>IF(ISBLANK('3-Budget + REVISE'!B21),"",'3-Budget + REVISE'!B21)</f>
        <v/>
      </c>
      <c r="C30" s="969">
        <f>IF('3-Budget + REVISE'!AR21=1,'3-Budget + REVISE'!L21,' 11-EXPENSE 8th Period'!C30)</f>
        <v>0</v>
      </c>
      <c r="D30" s="910"/>
      <c r="E30" s="911"/>
      <c r="F30" s="900">
        <f t="shared" si="9"/>
        <v>0</v>
      </c>
      <c r="G30" s="901"/>
      <c r="H30" s="970"/>
      <c r="I30" s="969">
        <f>F30+' 11-EXPENSE 8th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5">
      <c r="B31" s="51" t="str">
        <f>IF(ISBLANK('3-Budget + REVISE'!B22),"",'3-Budget + REVISE'!B22)</f>
        <v/>
      </c>
      <c r="C31" s="969">
        <f>IF('3-Budget + REVISE'!AR22=1,'3-Budget + REVISE'!L22,' 11-EXPENSE 8th Period'!C31)</f>
        <v>0</v>
      </c>
      <c r="D31" s="910"/>
      <c r="E31" s="911"/>
      <c r="F31" s="900">
        <f t="shared" si="9"/>
        <v>0</v>
      </c>
      <c r="G31" s="901"/>
      <c r="H31" s="970"/>
      <c r="I31" s="969">
        <f>F31+' 11-EXPENSE 8th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5">
      <c r="B32" s="51" t="str">
        <f>IF(ISBLANK('3-Budget + REVISE'!B23),"",'3-Budget + REVISE'!B23)</f>
        <v/>
      </c>
      <c r="C32" s="969">
        <f>IF('3-Budget + REVISE'!AR23=1,'3-Budget + REVISE'!L23,' 11-EXPENSE 8th Period'!C32)</f>
        <v>0</v>
      </c>
      <c r="D32" s="910"/>
      <c r="E32" s="911"/>
      <c r="F32" s="900">
        <f t="shared" ref="F32:F34" si="10">AE32</f>
        <v>0</v>
      </c>
      <c r="G32" s="901"/>
      <c r="H32" s="970"/>
      <c r="I32" s="969">
        <f>F32+' 11-EXPENSE 8th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5">
      <c r="B33" s="51">
        <f>IF(ISBLANK('3-Budget + REVISE'!B24),"",'3-Budget + REVISE'!B24)</f>
        <v>0</v>
      </c>
      <c r="C33" s="969">
        <f>IF('3-Budget + REVISE'!AR24=1,'3-Budget + REVISE'!L24,' 11-EXPENSE 8th Period'!C33)</f>
        <v>0</v>
      </c>
      <c r="D33" s="910"/>
      <c r="E33" s="911"/>
      <c r="F33" s="900">
        <f t="shared" si="10"/>
        <v>0</v>
      </c>
      <c r="G33" s="901"/>
      <c r="H33" s="970"/>
      <c r="I33" s="969">
        <f>F33+' 11-EXPENSE 8th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5">
      <c r="B34" s="51">
        <f>IF(ISBLANK('3-Budget + REVISE'!B25),"",'3-Budget + REVISE'!B25)</f>
        <v>0</v>
      </c>
      <c r="C34" s="969">
        <f>IF('3-Budget + REVISE'!AR25=1,'3-Budget + REVISE'!L25,' 11-EXPENSE 8th Period'!C34)</f>
        <v>0</v>
      </c>
      <c r="D34" s="910"/>
      <c r="E34" s="911"/>
      <c r="F34" s="900">
        <f t="shared" si="10"/>
        <v>0</v>
      </c>
      <c r="G34" s="901"/>
      <c r="H34" s="970"/>
      <c r="I34" s="969">
        <f>F34+' 11-EXPENSE 8th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5">
      <c r="B35" s="51">
        <f>IF(ISBLANK('3-Budget + REVISE'!B26),"",'3-Budget + REVISE'!B26)</f>
        <v>0</v>
      </c>
      <c r="C35" s="969">
        <f>IF('3-Budget + REVISE'!AR26=1,'3-Budget + REVISE'!L26,' 11-EXPENSE 8th Period'!C35)</f>
        <v>0</v>
      </c>
      <c r="D35" s="910"/>
      <c r="E35" s="911"/>
      <c r="F35" s="900">
        <f t="shared" si="9"/>
        <v>0</v>
      </c>
      <c r="G35" s="901"/>
      <c r="H35" s="970"/>
      <c r="I35" s="969">
        <f>F35+' 11-EXPENSE 8th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5">
      <c r="B36" s="51">
        <f>IF(ISBLANK('3-Budget + REVISE'!B27),"",'3-Budget + REVISE'!B27)</f>
        <v>0</v>
      </c>
      <c r="C36" s="969">
        <f>IF('3-Budget + REVISE'!AR27=1,'3-Budget + REVISE'!L27,' 11-EXPENSE 8th Period'!C36)</f>
        <v>0</v>
      </c>
      <c r="D36" s="910"/>
      <c r="E36" s="911"/>
      <c r="F36" s="900">
        <f t="shared" si="9"/>
        <v>0</v>
      </c>
      <c r="G36" s="901"/>
      <c r="H36" s="970"/>
      <c r="I36" s="969">
        <f>F36+' 11-EXPENSE 8th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5">
      <c r="B37" s="51">
        <f>IF(ISBLANK('3-Budget + REVISE'!B28),"",'3-Budget + REVISE'!B28)</f>
        <v>0</v>
      </c>
      <c r="C37" s="969">
        <f>IF('3-Budget + REVISE'!AR28=1,'3-Budget + REVISE'!L28,' 11-EXPENSE 8th Period'!C37)</f>
        <v>0</v>
      </c>
      <c r="D37" s="910"/>
      <c r="E37" s="911"/>
      <c r="F37" s="900">
        <f t="shared" si="9"/>
        <v>0</v>
      </c>
      <c r="G37" s="901"/>
      <c r="H37" s="970"/>
      <c r="I37" s="969">
        <f>F37+' 11-EXPENSE 8th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5">
      <c r="B38" s="51">
        <f>IF(ISBLANK('3-Budget + REVISE'!B29),"",'3-Budget + REVISE'!B29)</f>
        <v>0</v>
      </c>
      <c r="C38" s="969">
        <f>IF('3-Budget + REVISE'!AR29=1,'3-Budget + REVISE'!L29,' 11-EXPENSE 8th Period'!C38)</f>
        <v>0</v>
      </c>
      <c r="D38" s="910"/>
      <c r="E38" s="911"/>
      <c r="F38" s="900">
        <f t="shared" si="9"/>
        <v>0</v>
      </c>
      <c r="G38" s="901"/>
      <c r="H38" s="970"/>
      <c r="I38" s="969">
        <f>F38+' 11-EXPENSE 8th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5">
      <c r="B39" s="51">
        <f>IF(ISBLANK('3-Budget + REVISE'!B30),"",'3-Budget + REVISE'!B30)</f>
        <v>0</v>
      </c>
      <c r="C39" s="969">
        <f>IF('3-Budget + REVISE'!AR30=1,'3-Budget + REVISE'!L30,' 11-EXPENSE 8th Period'!C39)</f>
        <v>0</v>
      </c>
      <c r="D39" s="910"/>
      <c r="E39" s="911"/>
      <c r="F39" s="900">
        <f t="shared" si="9"/>
        <v>0</v>
      </c>
      <c r="G39" s="901"/>
      <c r="H39" s="970"/>
      <c r="I39" s="969">
        <f>F39+' 11-EXPENSE 8th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 customHeight="1" x14ac:dyDescent="0.25">
      <c r="B40" s="200" t="str">
        <f>IF(ISBLANK('3-Budget + REVISE'!B31),"",'3-Budget + REVISE'!B31)</f>
        <v>200 - PERSONNEL - Benefits</v>
      </c>
      <c r="C40" s="912">
        <f>SUM(C41:C62)</f>
        <v>0</v>
      </c>
      <c r="D40" s="912"/>
      <c r="E40" s="912"/>
      <c r="F40" s="912">
        <f t="shared" ref="F40" si="11">SUM(F41:F62)</f>
        <v>0</v>
      </c>
      <c r="G40" s="912"/>
      <c r="H40" s="912"/>
      <c r="I40" s="912">
        <f t="shared" ref="I40" si="12">SUM(I41:I62)</f>
        <v>0</v>
      </c>
      <c r="J40" s="912"/>
      <c r="K40" s="912"/>
      <c r="L40" s="208" t="str">
        <f t="shared" si="2"/>
        <v/>
      </c>
      <c r="M40" s="211">
        <f t="shared" si="5"/>
        <v>0</v>
      </c>
      <c r="N40" s="43" t="str">
        <f t="shared" si="3"/>
        <v/>
      </c>
      <c r="O40" s="38">
        <f t="shared" si="6"/>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8"/>
        <v/>
      </c>
    </row>
    <row r="41" spans="2:32" s="38" customFormat="1" ht="12" customHeight="1" x14ac:dyDescent="0.25">
      <c r="B41" s="51" t="str">
        <f>IF(ISBLANK('3-Budget + REVISE'!B32),"",'3-Budget + REVISE'!B32)</f>
        <v/>
      </c>
      <c r="C41" s="969">
        <f>IF('3-Budget + REVISE'!AR32=1,'3-Budget + REVISE'!L32,' 11-EXPENSE 8th Period'!C41)</f>
        <v>0</v>
      </c>
      <c r="D41" s="910"/>
      <c r="E41" s="911"/>
      <c r="F41" s="900">
        <f>AE41</f>
        <v>0</v>
      </c>
      <c r="G41" s="901"/>
      <c r="H41" s="970"/>
      <c r="I41" s="969">
        <f>F41+' 11-EXPENSE 8th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5">
      <c r="B42" s="51" t="str">
        <f>IF(ISBLANK('3-Budget + REVISE'!B33),"",'3-Budget + REVISE'!B33)</f>
        <v/>
      </c>
      <c r="C42" s="969">
        <f>IF('3-Budget + REVISE'!AR33=1,'3-Budget + REVISE'!L33,' 11-EXPENSE 8th Period'!C42)</f>
        <v>0</v>
      </c>
      <c r="D42" s="910"/>
      <c r="E42" s="911"/>
      <c r="F42" s="900">
        <f t="shared" ref="F42:F62" si="14">AE42</f>
        <v>0</v>
      </c>
      <c r="G42" s="901"/>
      <c r="H42" s="970"/>
      <c r="I42" s="969">
        <f>F42+' 11-EXPENSE 8th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5">
      <c r="B43" s="51" t="str">
        <f>IF(ISBLANK('3-Budget + REVISE'!B34),"",'3-Budget + REVISE'!B34)</f>
        <v/>
      </c>
      <c r="C43" s="969">
        <f>IF('3-Budget + REVISE'!AR34=1,'3-Budget + REVISE'!L34,' 11-EXPENSE 8th Period'!C43)</f>
        <v>0</v>
      </c>
      <c r="D43" s="910"/>
      <c r="E43" s="911"/>
      <c r="F43" s="900">
        <f t="shared" si="14"/>
        <v>0</v>
      </c>
      <c r="G43" s="901"/>
      <c r="H43" s="970"/>
      <c r="I43" s="969">
        <f>F43+' 11-EXPENSE 8th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5">
      <c r="B44" s="51" t="str">
        <f>IF(ISBLANK('3-Budget + REVISE'!B35),"",'3-Budget + REVISE'!B35)</f>
        <v/>
      </c>
      <c r="C44" s="969">
        <f>IF('3-Budget + REVISE'!AR35=1,'3-Budget + REVISE'!L35,' 11-EXPENSE 8th Period'!C44)</f>
        <v>0</v>
      </c>
      <c r="D44" s="910"/>
      <c r="E44" s="911"/>
      <c r="F44" s="900">
        <f t="shared" si="14"/>
        <v>0</v>
      </c>
      <c r="G44" s="901"/>
      <c r="H44" s="970"/>
      <c r="I44" s="969">
        <f>F44+' 11-EXPENSE 8th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5">
      <c r="B45" s="51" t="str">
        <f>IF(ISBLANK('3-Budget + REVISE'!B36),"",'3-Budget + REVISE'!B36)</f>
        <v/>
      </c>
      <c r="C45" s="969">
        <f>IF('3-Budget + REVISE'!AR36=1,'3-Budget + REVISE'!L36,' 11-EXPENSE 8th Period'!C45)</f>
        <v>0</v>
      </c>
      <c r="D45" s="910"/>
      <c r="E45" s="911"/>
      <c r="F45" s="900">
        <f t="shared" si="14"/>
        <v>0</v>
      </c>
      <c r="G45" s="901"/>
      <c r="H45" s="970"/>
      <c r="I45" s="969">
        <f>F45+' 11-EXPENSE 8th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5">
      <c r="B46" s="51" t="str">
        <f>IF(ISBLANK('3-Budget + REVISE'!B37),"",'3-Budget + REVISE'!B37)</f>
        <v/>
      </c>
      <c r="C46" s="969">
        <f>IF('3-Budget + REVISE'!AR37=1,'3-Budget + REVISE'!L37,' 11-EXPENSE 8th Period'!C46)</f>
        <v>0</v>
      </c>
      <c r="D46" s="910"/>
      <c r="E46" s="911"/>
      <c r="F46" s="900">
        <f t="shared" si="14"/>
        <v>0</v>
      </c>
      <c r="G46" s="901"/>
      <c r="H46" s="970"/>
      <c r="I46" s="969">
        <f>F46+' 11-EXPENSE 8th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5">
      <c r="B47" s="51" t="str">
        <f>IF(ISBLANK('3-Budget + REVISE'!B38),"",'3-Budget + REVISE'!B38)</f>
        <v/>
      </c>
      <c r="C47" s="969">
        <f>IF('3-Budget + REVISE'!AR38=1,'3-Budget + REVISE'!L38,' 11-EXPENSE 8th Period'!C47)</f>
        <v>0</v>
      </c>
      <c r="D47" s="910"/>
      <c r="E47" s="911"/>
      <c r="F47" s="900">
        <f t="shared" si="14"/>
        <v>0</v>
      </c>
      <c r="G47" s="901"/>
      <c r="H47" s="970"/>
      <c r="I47" s="969">
        <f>F47+' 11-EXPENSE 8th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5">
      <c r="B48" s="51" t="str">
        <f>IF(ISBLANK('3-Budget + REVISE'!B39),"",'3-Budget + REVISE'!B39)</f>
        <v/>
      </c>
      <c r="C48" s="969">
        <f>IF('3-Budget + REVISE'!AR39=1,'3-Budget + REVISE'!L39,' 11-EXPENSE 8th Period'!C48)</f>
        <v>0</v>
      </c>
      <c r="D48" s="910"/>
      <c r="E48" s="911"/>
      <c r="F48" s="900">
        <f t="shared" si="14"/>
        <v>0</v>
      </c>
      <c r="G48" s="901"/>
      <c r="H48" s="970"/>
      <c r="I48" s="969">
        <f>F48+' 11-EXPENSE 8th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5">
      <c r="B49" s="51" t="str">
        <f>IF(ISBLANK('3-Budget + REVISE'!B40),"",'3-Budget + REVISE'!B40)</f>
        <v/>
      </c>
      <c r="C49" s="969">
        <f>IF('3-Budget + REVISE'!AR40=1,'3-Budget + REVISE'!L40,' 11-EXPENSE 8th Period'!C49)</f>
        <v>0</v>
      </c>
      <c r="D49" s="910"/>
      <c r="E49" s="911"/>
      <c r="F49" s="900">
        <f t="shared" si="14"/>
        <v>0</v>
      </c>
      <c r="G49" s="901"/>
      <c r="H49" s="970"/>
      <c r="I49" s="969">
        <f>F49+' 11-EXPENSE 8th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5">
      <c r="B50" s="51" t="str">
        <f>IF(ISBLANK('3-Budget + REVISE'!B41),"",'3-Budget + REVISE'!B41)</f>
        <v/>
      </c>
      <c r="C50" s="969">
        <f>IF('3-Budget + REVISE'!AR41=1,'3-Budget + REVISE'!L41,' 11-EXPENSE 8th Period'!C50)</f>
        <v>0</v>
      </c>
      <c r="D50" s="910"/>
      <c r="E50" s="911"/>
      <c r="F50" s="900">
        <f t="shared" si="14"/>
        <v>0</v>
      </c>
      <c r="G50" s="901"/>
      <c r="H50" s="970"/>
      <c r="I50" s="969">
        <f>F50+' 11-EXPENSE 8th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5">
      <c r="B51" s="51" t="str">
        <f>IF(ISBLANK('3-Budget + REVISE'!B42),"",'3-Budget + REVISE'!B42)</f>
        <v/>
      </c>
      <c r="C51" s="969">
        <f>IF('3-Budget + REVISE'!AR42=1,'3-Budget + REVISE'!L42,' 11-EXPENSE 8th Period'!C51)</f>
        <v>0</v>
      </c>
      <c r="D51" s="910"/>
      <c r="E51" s="911"/>
      <c r="F51" s="900">
        <f t="shared" si="14"/>
        <v>0</v>
      </c>
      <c r="G51" s="901"/>
      <c r="H51" s="970"/>
      <c r="I51" s="969">
        <f>F51+' 11-EXPENSE 8th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5">
      <c r="B52" s="51" t="str">
        <f>IF(ISBLANK('3-Budget + REVISE'!B43),"",'3-Budget + REVISE'!B43)</f>
        <v/>
      </c>
      <c r="C52" s="969">
        <f>IF('3-Budget + REVISE'!AR43=1,'3-Budget + REVISE'!L43,' 11-EXPENSE 8th Period'!C52)</f>
        <v>0</v>
      </c>
      <c r="D52" s="910"/>
      <c r="E52" s="911"/>
      <c r="F52" s="900">
        <f t="shared" si="14"/>
        <v>0</v>
      </c>
      <c r="G52" s="901"/>
      <c r="H52" s="970"/>
      <c r="I52" s="969">
        <f>F52+' 11-EXPENSE 8th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5">
      <c r="B53" s="51" t="str">
        <f>IF(ISBLANK('3-Budget + REVISE'!B44),"",'3-Budget + REVISE'!B44)</f>
        <v/>
      </c>
      <c r="C53" s="969">
        <f>IF('3-Budget + REVISE'!AR44=1,'3-Budget + REVISE'!L44,' 11-EXPENSE 8th Period'!C53)</f>
        <v>0</v>
      </c>
      <c r="D53" s="910"/>
      <c r="E53" s="911"/>
      <c r="F53" s="900">
        <f t="shared" ref="F53:F57" si="15">AE53</f>
        <v>0</v>
      </c>
      <c r="G53" s="901"/>
      <c r="H53" s="970"/>
      <c r="I53" s="969">
        <f>F53+' 11-EXPENSE 8th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5">
      <c r="B54" s="51" t="str">
        <f>IF(ISBLANK('3-Budget + REVISE'!B45),"",'3-Budget + REVISE'!B45)</f>
        <v/>
      </c>
      <c r="C54" s="969">
        <f>IF('3-Budget + REVISE'!AR45=1,'3-Budget + REVISE'!L45,' 11-EXPENSE 8th Period'!C54)</f>
        <v>0</v>
      </c>
      <c r="D54" s="910"/>
      <c r="E54" s="911"/>
      <c r="F54" s="900">
        <f t="shared" si="15"/>
        <v>0</v>
      </c>
      <c r="G54" s="901"/>
      <c r="H54" s="970"/>
      <c r="I54" s="969">
        <f>F54+' 11-EXPENSE 8th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5">
      <c r="B55" s="51" t="str">
        <f>IF(ISBLANK('3-Budget + REVISE'!B46),"",'3-Budget + REVISE'!B46)</f>
        <v/>
      </c>
      <c r="C55" s="969">
        <f>IF('3-Budget + REVISE'!AR46=1,'3-Budget + REVISE'!L46,' 11-EXPENSE 8th Period'!C55)</f>
        <v>0</v>
      </c>
      <c r="D55" s="910"/>
      <c r="E55" s="911"/>
      <c r="F55" s="900">
        <f t="shared" si="15"/>
        <v>0</v>
      </c>
      <c r="G55" s="901"/>
      <c r="H55" s="970"/>
      <c r="I55" s="969">
        <f>F55+' 11-EXPENSE 8th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5">
      <c r="B56" s="51">
        <f>IF(ISBLANK('3-Budget + REVISE'!B47),"",'3-Budget + REVISE'!B47)</f>
        <v>0</v>
      </c>
      <c r="C56" s="969">
        <f>IF('3-Budget + REVISE'!AR47=1,'3-Budget + REVISE'!L47,' 11-EXPENSE 8th Period'!C56)</f>
        <v>0</v>
      </c>
      <c r="D56" s="910"/>
      <c r="E56" s="911"/>
      <c r="F56" s="900">
        <f t="shared" si="15"/>
        <v>0</v>
      </c>
      <c r="G56" s="901"/>
      <c r="H56" s="970"/>
      <c r="I56" s="969">
        <f>F56+' 11-EXPENSE 8th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5">
      <c r="B57" s="51">
        <f>IF(ISBLANK('3-Budget + REVISE'!B48),"",'3-Budget + REVISE'!B48)</f>
        <v>0</v>
      </c>
      <c r="C57" s="969">
        <f>IF('3-Budget + REVISE'!AR48=1,'3-Budget + REVISE'!L48,' 11-EXPENSE 8th Period'!C57)</f>
        <v>0</v>
      </c>
      <c r="D57" s="910"/>
      <c r="E57" s="911"/>
      <c r="F57" s="900">
        <f t="shared" si="15"/>
        <v>0</v>
      </c>
      <c r="G57" s="901"/>
      <c r="H57" s="970"/>
      <c r="I57" s="969">
        <f>F57+' 11-EXPENSE 8th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5">
      <c r="B58" s="51">
        <f>IF(ISBLANK('3-Budget + REVISE'!B49),"",'3-Budget + REVISE'!B49)</f>
        <v>0</v>
      </c>
      <c r="C58" s="969">
        <f>IF('3-Budget + REVISE'!AR49=1,'3-Budget + REVISE'!L49,' 11-EXPENSE 8th Period'!C58)</f>
        <v>0</v>
      </c>
      <c r="D58" s="910"/>
      <c r="E58" s="911"/>
      <c r="F58" s="900">
        <f t="shared" si="14"/>
        <v>0</v>
      </c>
      <c r="G58" s="901"/>
      <c r="H58" s="970"/>
      <c r="I58" s="969">
        <f>F58+' 11-EXPENSE 8th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5">
      <c r="B59" s="51">
        <f>IF(ISBLANK('3-Budget + REVISE'!B50),"",'3-Budget + REVISE'!B50)</f>
        <v>0</v>
      </c>
      <c r="C59" s="969">
        <f>IF('3-Budget + REVISE'!AR50=1,'3-Budget + REVISE'!L50,' 11-EXPENSE 8th Period'!C59)</f>
        <v>0</v>
      </c>
      <c r="D59" s="910"/>
      <c r="E59" s="911"/>
      <c r="F59" s="900">
        <f t="shared" si="14"/>
        <v>0</v>
      </c>
      <c r="G59" s="901"/>
      <c r="H59" s="970"/>
      <c r="I59" s="969">
        <f>F59+' 11-EXPENSE 8th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5">
      <c r="B60" s="51">
        <f>IF(ISBLANK('3-Budget + REVISE'!B51),"",'3-Budget + REVISE'!B51)</f>
        <v>0</v>
      </c>
      <c r="C60" s="969">
        <f>IF('3-Budget + REVISE'!AR51=1,'3-Budget + REVISE'!L51,' 11-EXPENSE 8th Period'!C60)</f>
        <v>0</v>
      </c>
      <c r="D60" s="910"/>
      <c r="E60" s="911"/>
      <c r="F60" s="900">
        <f t="shared" si="14"/>
        <v>0</v>
      </c>
      <c r="G60" s="901"/>
      <c r="H60" s="970"/>
      <c r="I60" s="969">
        <f>F60+' 11-EXPENSE 8th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5">
      <c r="B61" s="51">
        <f>IF(ISBLANK('3-Budget + REVISE'!B52),"",'3-Budget + REVISE'!B52)</f>
        <v>0</v>
      </c>
      <c r="C61" s="969">
        <f>IF('3-Budget + REVISE'!AR52=1,'3-Budget + REVISE'!L52,' 11-EXPENSE 8th Period'!C61)</f>
        <v>0</v>
      </c>
      <c r="D61" s="910"/>
      <c r="E61" s="911"/>
      <c r="F61" s="900">
        <f t="shared" si="14"/>
        <v>0</v>
      </c>
      <c r="G61" s="901"/>
      <c r="H61" s="970"/>
      <c r="I61" s="969">
        <f>F61+' 11-EXPENSE 8th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5">
      <c r="B62" s="51">
        <f>IF(ISBLANK('3-Budget + REVISE'!B53),"",'3-Budget + REVISE'!B53)</f>
        <v>0</v>
      </c>
      <c r="C62" s="969">
        <f>IF('3-Budget + REVISE'!AR53=1,'3-Budget + REVISE'!L53,' 11-EXPENSE 8th Period'!C62)</f>
        <v>0</v>
      </c>
      <c r="D62" s="910"/>
      <c r="E62" s="911"/>
      <c r="F62" s="900">
        <f t="shared" si="14"/>
        <v>0</v>
      </c>
      <c r="G62" s="901"/>
      <c r="H62" s="970"/>
      <c r="I62" s="969">
        <f>F62+' 11-EXPENSE 8th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 customHeight="1" x14ac:dyDescent="0.25">
      <c r="B63" s="200" t="str">
        <f>IF(ISBLANK('3-Budget + REVISE'!B54),"",'3-Budget + REVISE'!B54)</f>
        <v>300 - TRAVEL</v>
      </c>
      <c r="C63" s="912">
        <f>SUM(C64:C73)</f>
        <v>0</v>
      </c>
      <c r="D63" s="912"/>
      <c r="E63" s="912"/>
      <c r="F63" s="912">
        <f t="shared" ref="F63" si="16">SUM(F64:F73)</f>
        <v>0</v>
      </c>
      <c r="G63" s="912"/>
      <c r="H63" s="912"/>
      <c r="I63" s="912">
        <f t="shared" ref="I63" si="17">SUM(I64:I73)</f>
        <v>0</v>
      </c>
      <c r="J63" s="912"/>
      <c r="K63" s="912"/>
      <c r="L63" s="208" t="str">
        <f t="shared" si="2"/>
        <v/>
      </c>
      <c r="M63" s="211">
        <f t="shared" si="5"/>
        <v>0</v>
      </c>
      <c r="N63" s="42" t="str">
        <f t="shared" si="3"/>
        <v/>
      </c>
      <c r="O63" s="38">
        <f t="shared" si="6"/>
        <v>0</v>
      </c>
      <c r="P63" s="784">
        <f>SUM(P64:P73)</f>
        <v>0</v>
      </c>
      <c r="Q63" s="785">
        <f>SUM(Q64:Q73)</f>
        <v>0</v>
      </c>
      <c r="R63" s="785">
        <f t="shared" ref="R63:AC63" si="18">SUM(R64:R73)</f>
        <v>0</v>
      </c>
      <c r="S63" s="785">
        <f t="shared" si="18"/>
        <v>0</v>
      </c>
      <c r="T63" s="785">
        <f t="shared" si="18"/>
        <v>0</v>
      </c>
      <c r="U63" s="785">
        <f t="shared" si="18"/>
        <v>0</v>
      </c>
      <c r="V63" s="785">
        <f t="shared" si="18"/>
        <v>0</v>
      </c>
      <c r="W63" s="785">
        <f t="shared" si="18"/>
        <v>0</v>
      </c>
      <c r="X63" s="785">
        <f t="shared" si="18"/>
        <v>0</v>
      </c>
      <c r="Y63" s="785">
        <f t="shared" si="18"/>
        <v>0</v>
      </c>
      <c r="Z63" s="785">
        <f t="shared" si="18"/>
        <v>0</v>
      </c>
      <c r="AA63" s="785">
        <f t="shared" si="18"/>
        <v>0</v>
      </c>
      <c r="AB63" s="785">
        <f t="shared" si="18"/>
        <v>0</v>
      </c>
      <c r="AC63" s="785">
        <f t="shared" si="18"/>
        <v>0</v>
      </c>
      <c r="AD63" s="786">
        <f>SUM(AD64:AD73)</f>
        <v>0</v>
      </c>
      <c r="AE63" s="750">
        <f t="shared" si="7"/>
        <v>0</v>
      </c>
      <c r="AF63" s="749" t="str">
        <f t="shared" si="8"/>
        <v/>
      </c>
    </row>
    <row r="64" spans="2:32" s="38" customFormat="1" ht="12" customHeight="1" x14ac:dyDescent="0.25">
      <c r="B64" s="51">
        <f>IF(ISBLANK('3-Budget + REVISE'!B55),"",'3-Budget + REVISE'!B55)</f>
        <v>0</v>
      </c>
      <c r="C64" s="969">
        <f>IF('3-Budget + REVISE'!AR55=1,'3-Budget + REVISE'!L55,' 11-EXPENSE 8th Period'!C64)</f>
        <v>0</v>
      </c>
      <c r="D64" s="910"/>
      <c r="E64" s="911"/>
      <c r="F64" s="900">
        <f>AE64</f>
        <v>0</v>
      </c>
      <c r="G64" s="901"/>
      <c r="H64" s="970"/>
      <c r="I64" s="969">
        <f>F64+' 11-EXPENSE 8th Period'!I64</f>
        <v>0</v>
      </c>
      <c r="J64" s="910"/>
      <c r="K64" s="911"/>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5">
      <c r="B65" s="53">
        <f>IF(ISBLANK('3-Budget + REVISE'!B56),"",'3-Budget + REVISE'!B56)</f>
        <v>0</v>
      </c>
      <c r="C65" s="969">
        <f>IF('3-Budget + REVISE'!AR56=1,'3-Budget + REVISE'!L56,' 11-EXPENSE 8th Period'!C65)</f>
        <v>0</v>
      </c>
      <c r="D65" s="910"/>
      <c r="E65" s="911"/>
      <c r="F65" s="900">
        <f t="shared" ref="F65:F73" si="19">AE65</f>
        <v>0</v>
      </c>
      <c r="G65" s="901"/>
      <c r="H65" s="970"/>
      <c r="I65" s="969">
        <f>F65+' 11-EXPENSE 8th Period'!I65</f>
        <v>0</v>
      </c>
      <c r="J65" s="910"/>
      <c r="K65" s="911"/>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5">
      <c r="B66" s="53">
        <f>IF(ISBLANK('3-Budget + REVISE'!B57),"",'3-Budget + REVISE'!B57)</f>
        <v>0</v>
      </c>
      <c r="C66" s="969">
        <f>IF('3-Budget + REVISE'!AR57=1,'3-Budget + REVISE'!L57,' 11-EXPENSE 8th Period'!C66)</f>
        <v>0</v>
      </c>
      <c r="D66" s="910"/>
      <c r="E66" s="911"/>
      <c r="F66" s="900">
        <f t="shared" si="19"/>
        <v>0</v>
      </c>
      <c r="G66" s="901"/>
      <c r="H66" s="970"/>
      <c r="I66" s="969">
        <f>F66+' 11-EXPENSE 8th Period'!I66</f>
        <v>0</v>
      </c>
      <c r="J66" s="910"/>
      <c r="K66" s="911"/>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5">
      <c r="B67" s="53">
        <f>IF(ISBLANK('3-Budget + REVISE'!B58),"",'3-Budget + REVISE'!B58)</f>
        <v>0</v>
      </c>
      <c r="C67" s="969">
        <f>IF('3-Budget + REVISE'!AR58=1,'3-Budget + REVISE'!L58,' 11-EXPENSE 8th Period'!C67)</f>
        <v>0</v>
      </c>
      <c r="D67" s="910"/>
      <c r="E67" s="911"/>
      <c r="F67" s="900">
        <f t="shared" si="19"/>
        <v>0</v>
      </c>
      <c r="G67" s="901"/>
      <c r="H67" s="970"/>
      <c r="I67" s="969">
        <f>F67+' 11-EXPENSE 8th Period'!I67</f>
        <v>0</v>
      </c>
      <c r="J67" s="910"/>
      <c r="K67" s="911"/>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5">
      <c r="B68" s="53">
        <f>IF(ISBLANK('3-Budget + REVISE'!B59),"",'3-Budget + REVISE'!B59)</f>
        <v>0</v>
      </c>
      <c r="C68" s="969">
        <f>IF('3-Budget + REVISE'!AR59=1,'3-Budget + REVISE'!L59,' 11-EXPENSE 8th Period'!C68)</f>
        <v>0</v>
      </c>
      <c r="D68" s="910"/>
      <c r="E68" s="911"/>
      <c r="F68" s="900">
        <f t="shared" si="19"/>
        <v>0</v>
      </c>
      <c r="G68" s="901"/>
      <c r="H68" s="970"/>
      <c r="I68" s="969">
        <f>F68+' 11-EXPENSE 8th Period'!I68</f>
        <v>0</v>
      </c>
      <c r="J68" s="910"/>
      <c r="K68" s="911"/>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5">
      <c r="B69" s="53">
        <f>IF(ISBLANK('3-Budget + REVISE'!B60),"",'3-Budget + REVISE'!B60)</f>
        <v>0</v>
      </c>
      <c r="C69" s="969">
        <f>IF('3-Budget + REVISE'!AR60=1,'3-Budget + REVISE'!L60,' 11-EXPENSE 8th Period'!C69)</f>
        <v>0</v>
      </c>
      <c r="D69" s="910"/>
      <c r="E69" s="911"/>
      <c r="F69" s="900">
        <f t="shared" si="19"/>
        <v>0</v>
      </c>
      <c r="G69" s="901"/>
      <c r="H69" s="970"/>
      <c r="I69" s="969">
        <f>F69+' 11-EXPENSE 8th Period'!I69</f>
        <v>0</v>
      </c>
      <c r="J69" s="910"/>
      <c r="K69" s="911"/>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5">
      <c r="B70" s="53">
        <f>IF(ISBLANK('3-Budget + REVISE'!B61),"",'3-Budget + REVISE'!B61)</f>
        <v>0</v>
      </c>
      <c r="C70" s="969">
        <f>IF('3-Budget + REVISE'!AR61=1,'3-Budget + REVISE'!L61,' 11-EXPENSE 8th Period'!C70)</f>
        <v>0</v>
      </c>
      <c r="D70" s="910"/>
      <c r="E70" s="911"/>
      <c r="F70" s="900">
        <f t="shared" si="19"/>
        <v>0</v>
      </c>
      <c r="G70" s="901"/>
      <c r="H70" s="970"/>
      <c r="I70" s="969">
        <f>F70+' 11-EXPENSE 8th Period'!I70</f>
        <v>0</v>
      </c>
      <c r="J70" s="910"/>
      <c r="K70" s="911"/>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5">
      <c r="B71" s="53">
        <f>IF(ISBLANK('3-Budget + REVISE'!B62),"",'3-Budget + REVISE'!B62)</f>
        <v>0</v>
      </c>
      <c r="C71" s="969">
        <f>IF('3-Budget + REVISE'!AR62=1,'3-Budget + REVISE'!L62,' 11-EXPENSE 8th Period'!C71)</f>
        <v>0</v>
      </c>
      <c r="D71" s="910"/>
      <c r="E71" s="911"/>
      <c r="F71" s="900">
        <f t="shared" si="19"/>
        <v>0</v>
      </c>
      <c r="G71" s="901"/>
      <c r="H71" s="970"/>
      <c r="I71" s="969">
        <f>F71+' 11-EXPENSE 8th Period'!I71</f>
        <v>0</v>
      </c>
      <c r="J71" s="910"/>
      <c r="K71" s="911"/>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5">
      <c r="B72" s="53">
        <f>IF(ISBLANK('3-Budget + REVISE'!B63),"",'3-Budget + REVISE'!B63)</f>
        <v>0</v>
      </c>
      <c r="C72" s="969">
        <f>IF('3-Budget + REVISE'!AR63=1,'3-Budget + REVISE'!L63,' 11-EXPENSE 8th Period'!C72)</f>
        <v>0</v>
      </c>
      <c r="D72" s="910"/>
      <c r="E72" s="911"/>
      <c r="F72" s="900">
        <f t="shared" si="19"/>
        <v>0</v>
      </c>
      <c r="G72" s="901"/>
      <c r="H72" s="970"/>
      <c r="I72" s="969">
        <f>F72+' 11-EXPENSE 8th Period'!I72</f>
        <v>0</v>
      </c>
      <c r="J72" s="910"/>
      <c r="K72" s="911"/>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5">
      <c r="B73" s="48">
        <f>IF(ISBLANK('3-Budget + REVISE'!B64),"",'3-Budget + REVISE'!B64)</f>
        <v>0</v>
      </c>
      <c r="C73" s="969">
        <f>IF('3-Budget + REVISE'!AR64=1,'3-Budget + REVISE'!L64,' 11-EXPENSE 8th Period'!C73)</f>
        <v>0</v>
      </c>
      <c r="D73" s="910"/>
      <c r="E73" s="911"/>
      <c r="F73" s="900">
        <f t="shared" si="19"/>
        <v>0</v>
      </c>
      <c r="G73" s="901"/>
      <c r="H73" s="970"/>
      <c r="I73" s="969">
        <f>F73+' 11-EXPENSE 8th Period'!I73</f>
        <v>0</v>
      </c>
      <c r="J73" s="910"/>
      <c r="K73" s="911"/>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 customHeight="1" x14ac:dyDescent="0.25">
      <c r="B74" s="200" t="str">
        <f>IF(ISBLANK('3-Budget + REVISE'!B65),"",'3-Budget + REVISE'!B65)</f>
        <v>400 - SUPPLIES</v>
      </c>
      <c r="C74" s="912">
        <f>SUM(C75:C84)</f>
        <v>0</v>
      </c>
      <c r="D74" s="912"/>
      <c r="E74" s="912"/>
      <c r="F74" s="912">
        <f t="shared" ref="F74" si="20">SUM(F75:F84)</f>
        <v>0</v>
      </c>
      <c r="G74" s="912"/>
      <c r="H74" s="912"/>
      <c r="I74" s="912">
        <f t="shared" ref="I74" si="21">SUM(I75:I84)</f>
        <v>0</v>
      </c>
      <c r="J74" s="912"/>
      <c r="K74" s="912"/>
      <c r="L74" s="208" t="str">
        <f t="shared" si="2"/>
        <v/>
      </c>
      <c r="M74" s="211">
        <f t="shared" si="5"/>
        <v>0</v>
      </c>
      <c r="N74" s="42" t="str">
        <f t="shared" si="3"/>
        <v/>
      </c>
      <c r="O74" s="38">
        <f t="shared" si="6"/>
        <v>0</v>
      </c>
      <c r="P74" s="784">
        <f>SUM(P75:P84)</f>
        <v>0</v>
      </c>
      <c r="Q74" s="785">
        <f>SUM(Q75:Q84)</f>
        <v>0</v>
      </c>
      <c r="R74" s="785">
        <f t="shared" ref="R74:AC74" si="22">SUM(R75:R84)</f>
        <v>0</v>
      </c>
      <c r="S74" s="785">
        <f t="shared" si="22"/>
        <v>0</v>
      </c>
      <c r="T74" s="785">
        <f t="shared" si="22"/>
        <v>0</v>
      </c>
      <c r="U74" s="785">
        <f t="shared" si="22"/>
        <v>0</v>
      </c>
      <c r="V74" s="785">
        <f t="shared" si="22"/>
        <v>0</v>
      </c>
      <c r="W74" s="785">
        <f t="shared" si="22"/>
        <v>0</v>
      </c>
      <c r="X74" s="785">
        <f t="shared" si="22"/>
        <v>0</v>
      </c>
      <c r="Y74" s="785">
        <f t="shared" si="22"/>
        <v>0</v>
      </c>
      <c r="Z74" s="785">
        <f t="shared" si="22"/>
        <v>0</v>
      </c>
      <c r="AA74" s="785">
        <f t="shared" si="22"/>
        <v>0</v>
      </c>
      <c r="AB74" s="785">
        <f t="shared" si="22"/>
        <v>0</v>
      </c>
      <c r="AC74" s="785">
        <f t="shared" si="22"/>
        <v>0</v>
      </c>
      <c r="AD74" s="786">
        <f>SUM(AD75:AD84)</f>
        <v>0</v>
      </c>
      <c r="AE74" s="750">
        <f t="shared" si="7"/>
        <v>0</v>
      </c>
      <c r="AF74" s="749" t="str">
        <f t="shared" si="8"/>
        <v/>
      </c>
    </row>
    <row r="75" spans="2:32" s="38" customFormat="1" ht="12" customHeight="1" x14ac:dyDescent="0.25">
      <c r="B75" s="51">
        <f>IF(ISBLANK('3-Budget + REVISE'!B66),"",'3-Budget + REVISE'!B66)</f>
        <v>0</v>
      </c>
      <c r="C75" s="969">
        <f>IF('3-Budget + REVISE'!AR66=1,'3-Budget + REVISE'!L66,' 11-EXPENSE 8th Period'!C75)</f>
        <v>0</v>
      </c>
      <c r="D75" s="910"/>
      <c r="E75" s="911"/>
      <c r="F75" s="900">
        <f>AE75</f>
        <v>0</v>
      </c>
      <c r="G75" s="901"/>
      <c r="H75" s="970"/>
      <c r="I75" s="969">
        <f>F75+' 11-EXPENSE 8th Period'!I75</f>
        <v>0</v>
      </c>
      <c r="J75" s="910"/>
      <c r="K75" s="911"/>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5">
      <c r="B76" s="53">
        <f>IF(ISBLANK('3-Budget + REVISE'!B67),"",'3-Budget + REVISE'!B67)</f>
        <v>0</v>
      </c>
      <c r="C76" s="969">
        <f>IF('3-Budget + REVISE'!AR67=1,'3-Budget + REVISE'!L67,' 11-EXPENSE 8th Period'!C76)</f>
        <v>0</v>
      </c>
      <c r="D76" s="910"/>
      <c r="E76" s="911"/>
      <c r="F76" s="900">
        <f t="shared" ref="F76:F84" si="23">AE76</f>
        <v>0</v>
      </c>
      <c r="G76" s="901"/>
      <c r="H76" s="970"/>
      <c r="I76" s="969">
        <f>F76+' 11-EXPENSE 8th Period'!I76</f>
        <v>0</v>
      </c>
      <c r="J76" s="910"/>
      <c r="K76" s="911"/>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5">
      <c r="B77" s="53">
        <f>IF(ISBLANK('3-Budget + REVISE'!B68),"",'3-Budget + REVISE'!B68)</f>
        <v>0</v>
      </c>
      <c r="C77" s="969">
        <f>IF('3-Budget + REVISE'!AR68=1,'3-Budget + REVISE'!L68,' 11-EXPENSE 8th Period'!C77)</f>
        <v>0</v>
      </c>
      <c r="D77" s="910"/>
      <c r="E77" s="911"/>
      <c r="F77" s="900">
        <f t="shared" si="23"/>
        <v>0</v>
      </c>
      <c r="G77" s="901"/>
      <c r="H77" s="970"/>
      <c r="I77" s="969">
        <f>F77+' 11-EXPENSE 8th Period'!I77</f>
        <v>0</v>
      </c>
      <c r="J77" s="910"/>
      <c r="K77" s="911"/>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5">
      <c r="B78" s="53">
        <f>IF(ISBLANK('3-Budget + REVISE'!B69),"",'3-Budget + REVISE'!B69)</f>
        <v>0</v>
      </c>
      <c r="C78" s="969">
        <f>IF('3-Budget + REVISE'!AR69=1,'3-Budget + REVISE'!L69,' 11-EXPENSE 8th Period'!C78)</f>
        <v>0</v>
      </c>
      <c r="D78" s="910"/>
      <c r="E78" s="911"/>
      <c r="F78" s="900">
        <f t="shared" si="23"/>
        <v>0</v>
      </c>
      <c r="G78" s="901"/>
      <c r="H78" s="970"/>
      <c r="I78" s="969">
        <f>F78+' 11-EXPENSE 8th Period'!I78</f>
        <v>0</v>
      </c>
      <c r="J78" s="910"/>
      <c r="K78" s="911"/>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5">
      <c r="B79" s="53">
        <f>IF(ISBLANK('3-Budget + REVISE'!B70),"",'3-Budget + REVISE'!B70)</f>
        <v>0</v>
      </c>
      <c r="C79" s="969">
        <f>IF('3-Budget + REVISE'!AR70=1,'3-Budget + REVISE'!L70,' 11-EXPENSE 8th Period'!C79)</f>
        <v>0</v>
      </c>
      <c r="D79" s="910"/>
      <c r="E79" s="911"/>
      <c r="F79" s="900">
        <f t="shared" si="23"/>
        <v>0</v>
      </c>
      <c r="G79" s="901"/>
      <c r="H79" s="970"/>
      <c r="I79" s="969">
        <f>F79+' 11-EXPENSE 8th Period'!I79</f>
        <v>0</v>
      </c>
      <c r="J79" s="910"/>
      <c r="K79" s="911"/>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5">
      <c r="B80" s="53">
        <f>IF(ISBLANK('3-Budget + REVISE'!B71),"",'3-Budget + REVISE'!B71)</f>
        <v>0</v>
      </c>
      <c r="C80" s="969">
        <f>IF('3-Budget + REVISE'!AR71=1,'3-Budget + REVISE'!L71,' 11-EXPENSE 8th Period'!C80)</f>
        <v>0</v>
      </c>
      <c r="D80" s="910"/>
      <c r="E80" s="911"/>
      <c r="F80" s="900">
        <f t="shared" si="23"/>
        <v>0</v>
      </c>
      <c r="G80" s="901"/>
      <c r="H80" s="970"/>
      <c r="I80" s="969">
        <f>F80+' 11-EXPENSE 8th Period'!I80</f>
        <v>0</v>
      </c>
      <c r="J80" s="910"/>
      <c r="K80" s="911"/>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5">
      <c r="B81" s="53">
        <f>IF(ISBLANK('3-Budget + REVISE'!B72),"",'3-Budget + REVISE'!B72)</f>
        <v>0</v>
      </c>
      <c r="C81" s="969">
        <f>IF('3-Budget + REVISE'!AR72=1,'3-Budget + REVISE'!L72,' 11-EXPENSE 8th Period'!C81)</f>
        <v>0</v>
      </c>
      <c r="D81" s="910"/>
      <c r="E81" s="911"/>
      <c r="F81" s="900">
        <f t="shared" si="23"/>
        <v>0</v>
      </c>
      <c r="G81" s="901"/>
      <c r="H81" s="970"/>
      <c r="I81" s="969">
        <f>F81+' 11-EXPENSE 8th Period'!I81</f>
        <v>0</v>
      </c>
      <c r="J81" s="910"/>
      <c r="K81" s="911"/>
      <c r="L81" s="52" t="str">
        <f t="shared" si="2"/>
        <v/>
      </c>
      <c r="M81" s="75">
        <f t="shared" si="5"/>
        <v>0</v>
      </c>
      <c r="N81" s="43" t="str">
        <f t="shared" ref="N81:N129" si="24">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5">
      <c r="B82" s="53">
        <f>IF(ISBLANK('3-Budget + REVISE'!B73),"",'3-Budget + REVISE'!B73)</f>
        <v>0</v>
      </c>
      <c r="C82" s="969">
        <f>IF('3-Budget + REVISE'!AR73=1,'3-Budget + REVISE'!L73,' 11-EXPENSE 8th Period'!C82)</f>
        <v>0</v>
      </c>
      <c r="D82" s="910"/>
      <c r="E82" s="911"/>
      <c r="F82" s="900">
        <f t="shared" si="23"/>
        <v>0</v>
      </c>
      <c r="G82" s="901"/>
      <c r="H82" s="970"/>
      <c r="I82" s="969">
        <f>F82+' 11-EXPENSE 8th Period'!I82</f>
        <v>0</v>
      </c>
      <c r="J82" s="910"/>
      <c r="K82" s="911"/>
      <c r="L82" s="52" t="str">
        <f t="shared" si="2"/>
        <v/>
      </c>
      <c r="M82" s="75">
        <f t="shared" si="5"/>
        <v>0</v>
      </c>
      <c r="N82" s="43" t="str">
        <f t="shared" si="24"/>
        <v/>
      </c>
      <c r="O82" s="38">
        <f t="shared" ref="O82:O130" si="25">F82</f>
        <v>0</v>
      </c>
      <c r="P82" s="806"/>
      <c r="Q82" s="807"/>
      <c r="R82" s="807"/>
      <c r="S82" s="807"/>
      <c r="T82" s="807"/>
      <c r="U82" s="807"/>
      <c r="V82" s="807"/>
      <c r="W82" s="807"/>
      <c r="X82" s="807"/>
      <c r="Y82" s="807"/>
      <c r="Z82" s="807"/>
      <c r="AA82" s="807"/>
      <c r="AB82" s="807"/>
      <c r="AC82" s="807"/>
      <c r="AD82" s="808"/>
      <c r="AE82" s="750">
        <f t="shared" ref="AE82:AE131" si="26">SUM(P82:AB82)</f>
        <v>0</v>
      </c>
      <c r="AF82" s="749" t="str">
        <f t="shared" ref="AF82:AF131" si="27">IF(AE82=F82,"","!!! CHECK TOTALS")</f>
        <v/>
      </c>
    </row>
    <row r="83" spans="2:32" s="38" customFormat="1" ht="12" customHeight="1" x14ac:dyDescent="0.25">
      <c r="B83" s="53">
        <f>IF(ISBLANK('3-Budget + REVISE'!B74),"",'3-Budget + REVISE'!B74)</f>
        <v>0</v>
      </c>
      <c r="C83" s="969">
        <f>IF('3-Budget + REVISE'!AR74=1,'3-Budget + REVISE'!L74,' 11-EXPENSE 8th Period'!C83)</f>
        <v>0</v>
      </c>
      <c r="D83" s="910"/>
      <c r="E83" s="911"/>
      <c r="F83" s="900">
        <f t="shared" si="23"/>
        <v>0</v>
      </c>
      <c r="G83" s="901"/>
      <c r="H83" s="970"/>
      <c r="I83" s="969">
        <f>F83+' 11-EXPENSE 8th Period'!I83</f>
        <v>0</v>
      </c>
      <c r="J83" s="910"/>
      <c r="K83" s="911"/>
      <c r="L83" s="52" t="str">
        <f t="shared" si="2"/>
        <v/>
      </c>
      <c r="M83" s="75">
        <f t="shared" si="5"/>
        <v>0</v>
      </c>
      <c r="N83" s="43" t="str">
        <f t="shared" si="24"/>
        <v/>
      </c>
      <c r="O83" s="38">
        <f t="shared" si="25"/>
        <v>0</v>
      </c>
      <c r="P83" s="806"/>
      <c r="Q83" s="807"/>
      <c r="R83" s="807"/>
      <c r="S83" s="807"/>
      <c r="T83" s="807"/>
      <c r="U83" s="807"/>
      <c r="V83" s="807"/>
      <c r="W83" s="807"/>
      <c r="X83" s="807"/>
      <c r="Y83" s="807"/>
      <c r="Z83" s="807"/>
      <c r="AA83" s="807"/>
      <c r="AB83" s="807"/>
      <c r="AC83" s="807"/>
      <c r="AD83" s="808"/>
      <c r="AE83" s="750">
        <f t="shared" si="26"/>
        <v>0</v>
      </c>
      <c r="AF83" s="749" t="str">
        <f t="shared" si="27"/>
        <v/>
      </c>
    </row>
    <row r="84" spans="2:32" s="38" customFormat="1" ht="12" customHeight="1" x14ac:dyDescent="0.25">
      <c r="B84" s="48">
        <f>IF(ISBLANK('3-Budget + REVISE'!B75),"",'3-Budget + REVISE'!B75)</f>
        <v>0</v>
      </c>
      <c r="C84" s="969">
        <f>IF('3-Budget + REVISE'!AR75=1,'3-Budget + REVISE'!L75,' 11-EXPENSE 8th Period'!C84)</f>
        <v>0</v>
      </c>
      <c r="D84" s="910"/>
      <c r="E84" s="911"/>
      <c r="F84" s="900">
        <f t="shared" si="23"/>
        <v>0</v>
      </c>
      <c r="G84" s="901"/>
      <c r="H84" s="970"/>
      <c r="I84" s="969">
        <f>F84+' 11-EXPENSE 8th Period'!I84</f>
        <v>0</v>
      </c>
      <c r="J84" s="910"/>
      <c r="K84" s="911"/>
      <c r="L84" s="54" t="str">
        <f t="shared" si="2"/>
        <v/>
      </c>
      <c r="M84" s="76">
        <f t="shared" si="5"/>
        <v>0</v>
      </c>
      <c r="N84" s="43" t="str">
        <f t="shared" si="24"/>
        <v/>
      </c>
      <c r="O84" s="38">
        <f t="shared" si="25"/>
        <v>0</v>
      </c>
      <c r="P84" s="806"/>
      <c r="Q84" s="807"/>
      <c r="R84" s="807"/>
      <c r="S84" s="807"/>
      <c r="T84" s="807"/>
      <c r="U84" s="807"/>
      <c r="V84" s="807"/>
      <c r="W84" s="807"/>
      <c r="X84" s="807"/>
      <c r="Y84" s="807"/>
      <c r="Z84" s="807"/>
      <c r="AA84" s="807"/>
      <c r="AB84" s="807"/>
      <c r="AC84" s="807"/>
      <c r="AD84" s="808"/>
      <c r="AE84" s="750">
        <f t="shared" si="26"/>
        <v>0</v>
      </c>
      <c r="AF84" s="749" t="str">
        <f t="shared" si="27"/>
        <v/>
      </c>
    </row>
    <row r="85" spans="2:32" s="38" customFormat="1" ht="12.9" customHeight="1" x14ac:dyDescent="0.25">
      <c r="B85" s="200" t="str">
        <f>IF(ISBLANK('3-Budget + REVISE'!B76),"",'3-Budget + REVISE'!B76)</f>
        <v>500 - EQUIPMENT</v>
      </c>
      <c r="C85" s="1016">
        <f>SUM(C86:C95)</f>
        <v>0</v>
      </c>
      <c r="D85" s="1016"/>
      <c r="E85" s="1016"/>
      <c r="F85" s="1016">
        <f t="shared" ref="F85" si="28">SUM(F86:F95)</f>
        <v>0</v>
      </c>
      <c r="G85" s="1016"/>
      <c r="H85" s="1016"/>
      <c r="I85" s="1016">
        <f t="shared" ref="I85" si="29">SUM(I86:I95)</f>
        <v>0</v>
      </c>
      <c r="J85" s="1016"/>
      <c r="K85" s="1016"/>
      <c r="L85" s="212" t="str">
        <f t="shared" si="2"/>
        <v/>
      </c>
      <c r="M85" s="211">
        <f t="shared" si="5"/>
        <v>0</v>
      </c>
      <c r="N85" s="42" t="str">
        <f t="shared" si="24"/>
        <v/>
      </c>
      <c r="O85" s="38">
        <f t="shared" si="25"/>
        <v>0</v>
      </c>
      <c r="P85" s="784">
        <f>SUM(P86:P95)</f>
        <v>0</v>
      </c>
      <c r="Q85" s="785">
        <f>SUM(Q86:Q95)</f>
        <v>0</v>
      </c>
      <c r="R85" s="785">
        <f t="shared" ref="R85:AC85" si="30">SUM(R86:R95)</f>
        <v>0</v>
      </c>
      <c r="S85" s="785">
        <f t="shared" si="30"/>
        <v>0</v>
      </c>
      <c r="T85" s="785">
        <f t="shared" si="30"/>
        <v>0</v>
      </c>
      <c r="U85" s="785">
        <f t="shared" si="30"/>
        <v>0</v>
      </c>
      <c r="V85" s="785">
        <f t="shared" si="30"/>
        <v>0</v>
      </c>
      <c r="W85" s="785">
        <f t="shared" si="30"/>
        <v>0</v>
      </c>
      <c r="X85" s="785">
        <f t="shared" si="30"/>
        <v>0</v>
      </c>
      <c r="Y85" s="785">
        <f t="shared" si="30"/>
        <v>0</v>
      </c>
      <c r="Z85" s="785">
        <f t="shared" si="30"/>
        <v>0</v>
      </c>
      <c r="AA85" s="785">
        <f t="shared" si="30"/>
        <v>0</v>
      </c>
      <c r="AB85" s="785">
        <f t="shared" si="30"/>
        <v>0</v>
      </c>
      <c r="AC85" s="785">
        <f t="shared" si="30"/>
        <v>0</v>
      </c>
      <c r="AD85" s="786">
        <f>SUM(AD86:AD95)</f>
        <v>0</v>
      </c>
      <c r="AE85" s="750">
        <f t="shared" si="26"/>
        <v>0</v>
      </c>
      <c r="AF85" s="749" t="str">
        <f t="shared" si="27"/>
        <v/>
      </c>
    </row>
    <row r="86" spans="2:32" s="38" customFormat="1" ht="12" customHeight="1" x14ac:dyDescent="0.25">
      <c r="B86" s="51">
        <f>IF(ISBLANK('3-Budget + REVISE'!B77),"",'3-Budget + REVISE'!B77)</f>
        <v>0</v>
      </c>
      <c r="C86" s="969">
        <f>IF('3-Budget + REVISE'!AR77=1,'3-Budget + REVISE'!L77,' 11-EXPENSE 8th Period'!C86)</f>
        <v>0</v>
      </c>
      <c r="D86" s="910"/>
      <c r="E86" s="911"/>
      <c r="F86" s="900">
        <f t="shared" ref="F86:F87" si="31">AE86</f>
        <v>0</v>
      </c>
      <c r="G86" s="901"/>
      <c r="H86" s="970"/>
      <c r="I86" s="969">
        <f>F86+' 11-EXPENSE 8th Period'!I86</f>
        <v>0</v>
      </c>
      <c r="J86" s="910"/>
      <c r="K86" s="911"/>
      <c r="L86" s="46" t="str">
        <f t="shared" si="2"/>
        <v/>
      </c>
      <c r="M86" s="74">
        <f t="shared" si="5"/>
        <v>0</v>
      </c>
      <c r="N86" s="43" t="str">
        <f t="shared" si="24"/>
        <v/>
      </c>
      <c r="O86" s="38">
        <f t="shared" si="25"/>
        <v>0</v>
      </c>
      <c r="P86" s="806"/>
      <c r="Q86" s="807"/>
      <c r="R86" s="807"/>
      <c r="S86" s="807"/>
      <c r="T86" s="807"/>
      <c r="U86" s="807"/>
      <c r="V86" s="807"/>
      <c r="W86" s="807"/>
      <c r="X86" s="807"/>
      <c r="Y86" s="807"/>
      <c r="Z86" s="807"/>
      <c r="AA86" s="807"/>
      <c r="AB86" s="807"/>
      <c r="AC86" s="807"/>
      <c r="AD86" s="808"/>
      <c r="AE86" s="750">
        <f t="shared" si="26"/>
        <v>0</v>
      </c>
      <c r="AF86" s="749" t="str">
        <f t="shared" si="27"/>
        <v/>
      </c>
    </row>
    <row r="87" spans="2:32" s="38" customFormat="1" ht="12" customHeight="1" x14ac:dyDescent="0.25">
      <c r="B87" s="53">
        <f>IF(ISBLANK('3-Budget + REVISE'!B78),"",'3-Budget + REVISE'!B78)</f>
        <v>0</v>
      </c>
      <c r="C87" s="969">
        <f>IF('3-Budget + REVISE'!AR78=1,'3-Budget + REVISE'!L78,' 11-EXPENSE 8th Period'!C87)</f>
        <v>0</v>
      </c>
      <c r="D87" s="910"/>
      <c r="E87" s="911"/>
      <c r="F87" s="900">
        <f t="shared" si="31"/>
        <v>0</v>
      </c>
      <c r="G87" s="901"/>
      <c r="H87" s="970"/>
      <c r="I87" s="969">
        <f>F87+' 11-EXPENSE 8th Period'!I87</f>
        <v>0</v>
      </c>
      <c r="J87" s="910"/>
      <c r="K87" s="911"/>
      <c r="L87" s="52" t="str">
        <f t="shared" si="2"/>
        <v/>
      </c>
      <c r="M87" s="75">
        <f t="shared" si="5"/>
        <v>0</v>
      </c>
      <c r="N87" s="43" t="str">
        <f t="shared" si="24"/>
        <v/>
      </c>
      <c r="O87" s="38">
        <f t="shared" si="25"/>
        <v>0</v>
      </c>
      <c r="P87" s="806"/>
      <c r="Q87" s="807"/>
      <c r="R87" s="807"/>
      <c r="S87" s="807"/>
      <c r="T87" s="807"/>
      <c r="U87" s="807"/>
      <c r="V87" s="807"/>
      <c r="W87" s="807"/>
      <c r="X87" s="807"/>
      <c r="Y87" s="807"/>
      <c r="Z87" s="807"/>
      <c r="AA87" s="807"/>
      <c r="AB87" s="807"/>
      <c r="AC87" s="807"/>
      <c r="AD87" s="808"/>
      <c r="AE87" s="750">
        <f t="shared" si="26"/>
        <v>0</v>
      </c>
      <c r="AF87" s="749" t="str">
        <f t="shared" si="27"/>
        <v/>
      </c>
    </row>
    <row r="88" spans="2:32" s="38" customFormat="1" ht="12" customHeight="1" x14ac:dyDescent="0.25">
      <c r="B88" s="53">
        <f>IF(ISBLANK('3-Budget + REVISE'!B79),"",'3-Budget + REVISE'!B79)</f>
        <v>0</v>
      </c>
      <c r="C88" s="969">
        <f>IF('3-Budget + REVISE'!AR79=1,'3-Budget + REVISE'!L79,' 11-EXPENSE 8th Period'!C88)</f>
        <v>0</v>
      </c>
      <c r="D88" s="910"/>
      <c r="E88" s="911"/>
      <c r="F88" s="900">
        <f t="shared" ref="F88:F95" si="32">AE88</f>
        <v>0</v>
      </c>
      <c r="G88" s="901"/>
      <c r="H88" s="970"/>
      <c r="I88" s="969">
        <f>F88+' 11-EXPENSE 8th Period'!I88</f>
        <v>0</v>
      </c>
      <c r="J88" s="910"/>
      <c r="K88" s="911"/>
      <c r="L88" s="52" t="str">
        <f t="shared" si="2"/>
        <v/>
      </c>
      <c r="M88" s="75">
        <f t="shared" si="5"/>
        <v>0</v>
      </c>
      <c r="N88" s="43" t="str">
        <f t="shared" si="24"/>
        <v/>
      </c>
      <c r="O88" s="38">
        <f t="shared" si="25"/>
        <v>0</v>
      </c>
      <c r="P88" s="806"/>
      <c r="Q88" s="807"/>
      <c r="R88" s="807"/>
      <c r="S88" s="807"/>
      <c r="T88" s="807"/>
      <c r="U88" s="807"/>
      <c r="V88" s="807"/>
      <c r="W88" s="807"/>
      <c r="X88" s="807"/>
      <c r="Y88" s="807"/>
      <c r="Z88" s="807"/>
      <c r="AA88" s="807"/>
      <c r="AB88" s="807"/>
      <c r="AC88" s="807"/>
      <c r="AD88" s="808"/>
      <c r="AE88" s="750">
        <f t="shared" si="26"/>
        <v>0</v>
      </c>
      <c r="AF88" s="749" t="str">
        <f t="shared" si="27"/>
        <v/>
      </c>
    </row>
    <row r="89" spans="2:32" s="38" customFormat="1" ht="12" customHeight="1" x14ac:dyDescent="0.25">
      <c r="B89" s="53">
        <f>IF(ISBLANK('3-Budget + REVISE'!B80),"",'3-Budget + REVISE'!B80)</f>
        <v>0</v>
      </c>
      <c r="C89" s="969">
        <f>IF('3-Budget + REVISE'!AR80=1,'3-Budget + REVISE'!L80,' 11-EXPENSE 8th Period'!C89)</f>
        <v>0</v>
      </c>
      <c r="D89" s="910"/>
      <c r="E89" s="911"/>
      <c r="F89" s="900">
        <f t="shared" si="32"/>
        <v>0</v>
      </c>
      <c r="G89" s="901"/>
      <c r="H89" s="970"/>
      <c r="I89" s="969">
        <f>F89+' 11-EXPENSE 8th Period'!I89</f>
        <v>0</v>
      </c>
      <c r="J89" s="910"/>
      <c r="K89" s="911"/>
      <c r="L89" s="52" t="str">
        <f t="shared" si="2"/>
        <v/>
      </c>
      <c r="M89" s="75">
        <f t="shared" si="5"/>
        <v>0</v>
      </c>
      <c r="N89" s="43" t="str">
        <f t="shared" si="24"/>
        <v/>
      </c>
      <c r="O89" s="38">
        <f t="shared" si="25"/>
        <v>0</v>
      </c>
      <c r="P89" s="806"/>
      <c r="Q89" s="807"/>
      <c r="R89" s="807"/>
      <c r="S89" s="807"/>
      <c r="T89" s="807"/>
      <c r="U89" s="807"/>
      <c r="V89" s="807"/>
      <c r="W89" s="807"/>
      <c r="X89" s="807"/>
      <c r="Y89" s="807"/>
      <c r="Z89" s="807"/>
      <c r="AA89" s="807"/>
      <c r="AB89" s="807"/>
      <c r="AC89" s="807"/>
      <c r="AD89" s="808"/>
      <c r="AE89" s="750">
        <f t="shared" si="26"/>
        <v>0</v>
      </c>
      <c r="AF89" s="749" t="str">
        <f t="shared" si="27"/>
        <v/>
      </c>
    </row>
    <row r="90" spans="2:32" s="38" customFormat="1" ht="12" customHeight="1" x14ac:dyDescent="0.25">
      <c r="B90" s="53">
        <f>IF(ISBLANK('3-Budget + REVISE'!B81),"",'3-Budget + REVISE'!B81)</f>
        <v>0</v>
      </c>
      <c r="C90" s="969">
        <f>IF('3-Budget + REVISE'!AR81=1,'3-Budget + REVISE'!L81,' 11-EXPENSE 8th Period'!C90)</f>
        <v>0</v>
      </c>
      <c r="D90" s="910"/>
      <c r="E90" s="911"/>
      <c r="F90" s="900">
        <f t="shared" si="32"/>
        <v>0</v>
      </c>
      <c r="G90" s="901"/>
      <c r="H90" s="970"/>
      <c r="I90" s="969">
        <f>F90+' 11-EXPENSE 8th Period'!I90</f>
        <v>0</v>
      </c>
      <c r="J90" s="910"/>
      <c r="K90" s="911"/>
      <c r="L90" s="52" t="str">
        <f t="shared" si="2"/>
        <v/>
      </c>
      <c r="M90" s="75">
        <f t="shared" si="5"/>
        <v>0</v>
      </c>
      <c r="N90" s="43" t="str">
        <f t="shared" si="24"/>
        <v/>
      </c>
      <c r="O90" s="38">
        <f t="shared" si="25"/>
        <v>0</v>
      </c>
      <c r="P90" s="806"/>
      <c r="Q90" s="807"/>
      <c r="R90" s="807"/>
      <c r="S90" s="807"/>
      <c r="T90" s="807"/>
      <c r="U90" s="807"/>
      <c r="V90" s="807"/>
      <c r="W90" s="807"/>
      <c r="X90" s="807"/>
      <c r="Y90" s="807"/>
      <c r="Z90" s="807"/>
      <c r="AA90" s="807"/>
      <c r="AB90" s="807"/>
      <c r="AC90" s="807"/>
      <c r="AD90" s="808"/>
      <c r="AE90" s="750">
        <f t="shared" si="26"/>
        <v>0</v>
      </c>
      <c r="AF90" s="749" t="str">
        <f t="shared" si="27"/>
        <v/>
      </c>
    </row>
    <row r="91" spans="2:32" s="38" customFormat="1" ht="12" customHeight="1" x14ac:dyDescent="0.25">
      <c r="B91" s="53">
        <f>IF(ISBLANK('3-Budget + REVISE'!B82),"",'3-Budget + REVISE'!B82)</f>
        <v>0</v>
      </c>
      <c r="C91" s="969">
        <f>IF('3-Budget + REVISE'!AR82=1,'3-Budget + REVISE'!L82,' 11-EXPENSE 8th Period'!C91)</f>
        <v>0</v>
      </c>
      <c r="D91" s="910"/>
      <c r="E91" s="911"/>
      <c r="F91" s="900">
        <f t="shared" si="32"/>
        <v>0</v>
      </c>
      <c r="G91" s="901"/>
      <c r="H91" s="970"/>
      <c r="I91" s="969">
        <f>F91+' 11-EXPENSE 8th Period'!I91</f>
        <v>0</v>
      </c>
      <c r="J91" s="910"/>
      <c r="K91" s="911"/>
      <c r="L91" s="52" t="str">
        <f t="shared" si="2"/>
        <v/>
      </c>
      <c r="M91" s="75">
        <f t="shared" si="5"/>
        <v>0</v>
      </c>
      <c r="N91" s="43" t="str">
        <f t="shared" si="24"/>
        <v/>
      </c>
      <c r="O91" s="38">
        <f t="shared" si="25"/>
        <v>0</v>
      </c>
      <c r="P91" s="806"/>
      <c r="Q91" s="807"/>
      <c r="R91" s="807"/>
      <c r="S91" s="807"/>
      <c r="T91" s="807"/>
      <c r="U91" s="807"/>
      <c r="V91" s="807"/>
      <c r="W91" s="807"/>
      <c r="X91" s="807"/>
      <c r="Y91" s="807"/>
      <c r="Z91" s="807"/>
      <c r="AA91" s="807"/>
      <c r="AB91" s="807"/>
      <c r="AC91" s="807"/>
      <c r="AD91" s="808"/>
      <c r="AE91" s="750">
        <f t="shared" si="26"/>
        <v>0</v>
      </c>
      <c r="AF91" s="749" t="str">
        <f t="shared" si="27"/>
        <v/>
      </c>
    </row>
    <row r="92" spans="2:32" s="38" customFormat="1" ht="12" customHeight="1" x14ac:dyDescent="0.25">
      <c r="B92" s="53">
        <f>IF(ISBLANK('3-Budget + REVISE'!B83),"",'3-Budget + REVISE'!B83)</f>
        <v>0</v>
      </c>
      <c r="C92" s="969">
        <f>IF('3-Budget + REVISE'!AR83=1,'3-Budget + REVISE'!L83,' 11-EXPENSE 8th Period'!C92)</f>
        <v>0</v>
      </c>
      <c r="D92" s="910"/>
      <c r="E92" s="911"/>
      <c r="F92" s="900">
        <f t="shared" si="32"/>
        <v>0</v>
      </c>
      <c r="G92" s="901"/>
      <c r="H92" s="970"/>
      <c r="I92" s="969">
        <f>F92+' 11-EXPENSE 8th Period'!I92</f>
        <v>0</v>
      </c>
      <c r="J92" s="910"/>
      <c r="K92" s="911"/>
      <c r="L92" s="52" t="str">
        <f t="shared" si="2"/>
        <v/>
      </c>
      <c r="M92" s="75">
        <f t="shared" si="5"/>
        <v>0</v>
      </c>
      <c r="N92" s="43" t="str">
        <f t="shared" si="24"/>
        <v/>
      </c>
      <c r="O92" s="38">
        <f t="shared" si="25"/>
        <v>0</v>
      </c>
      <c r="P92" s="806"/>
      <c r="Q92" s="807"/>
      <c r="R92" s="807"/>
      <c r="S92" s="807"/>
      <c r="T92" s="807"/>
      <c r="U92" s="807"/>
      <c r="V92" s="807"/>
      <c r="W92" s="807"/>
      <c r="X92" s="807"/>
      <c r="Y92" s="807"/>
      <c r="Z92" s="807"/>
      <c r="AA92" s="807"/>
      <c r="AB92" s="807"/>
      <c r="AC92" s="807"/>
      <c r="AD92" s="808"/>
      <c r="AE92" s="750">
        <f t="shared" si="26"/>
        <v>0</v>
      </c>
      <c r="AF92" s="749" t="str">
        <f t="shared" si="27"/>
        <v/>
      </c>
    </row>
    <row r="93" spans="2:32" s="38" customFormat="1" ht="12" customHeight="1" x14ac:dyDescent="0.25">
      <c r="B93" s="53">
        <f>IF(ISBLANK('3-Budget + REVISE'!B84),"",'3-Budget + REVISE'!B84)</f>
        <v>0</v>
      </c>
      <c r="C93" s="969">
        <f>IF('3-Budget + REVISE'!AR84=1,'3-Budget + REVISE'!L84,' 11-EXPENSE 8th Period'!C93)</f>
        <v>0</v>
      </c>
      <c r="D93" s="910"/>
      <c r="E93" s="911"/>
      <c r="F93" s="900">
        <f t="shared" si="32"/>
        <v>0</v>
      </c>
      <c r="G93" s="901"/>
      <c r="H93" s="970"/>
      <c r="I93" s="969">
        <f>F93+' 11-EXPENSE 8th Period'!I93</f>
        <v>0</v>
      </c>
      <c r="J93" s="910"/>
      <c r="K93" s="911"/>
      <c r="L93" s="52" t="str">
        <f t="shared" si="2"/>
        <v/>
      </c>
      <c r="M93" s="75">
        <f t="shared" si="5"/>
        <v>0</v>
      </c>
      <c r="N93" s="43" t="str">
        <f t="shared" si="24"/>
        <v/>
      </c>
      <c r="O93" s="38">
        <f t="shared" si="25"/>
        <v>0</v>
      </c>
      <c r="P93" s="806"/>
      <c r="Q93" s="807"/>
      <c r="R93" s="807"/>
      <c r="S93" s="807"/>
      <c r="T93" s="807"/>
      <c r="U93" s="807"/>
      <c r="V93" s="807"/>
      <c r="W93" s="807"/>
      <c r="X93" s="807"/>
      <c r="Y93" s="807"/>
      <c r="Z93" s="807"/>
      <c r="AA93" s="807"/>
      <c r="AB93" s="807"/>
      <c r="AC93" s="807"/>
      <c r="AD93" s="808"/>
      <c r="AE93" s="750">
        <f t="shared" si="26"/>
        <v>0</v>
      </c>
      <c r="AF93" s="749" t="str">
        <f t="shared" si="27"/>
        <v/>
      </c>
    </row>
    <row r="94" spans="2:32" s="38" customFormat="1" ht="12" customHeight="1" x14ac:dyDescent="0.25">
      <c r="B94" s="53">
        <f>IF(ISBLANK('3-Budget + REVISE'!B85),"",'3-Budget + REVISE'!B85)</f>
        <v>0</v>
      </c>
      <c r="C94" s="969">
        <f>IF('3-Budget + REVISE'!AR85=1,'3-Budget + REVISE'!L85,' 11-EXPENSE 8th Period'!C94)</f>
        <v>0</v>
      </c>
      <c r="D94" s="910"/>
      <c r="E94" s="911"/>
      <c r="F94" s="900">
        <f t="shared" si="32"/>
        <v>0</v>
      </c>
      <c r="G94" s="901"/>
      <c r="H94" s="970"/>
      <c r="I94" s="969">
        <f>F94+' 11-EXPENSE 8th Period'!I94</f>
        <v>0</v>
      </c>
      <c r="J94" s="910"/>
      <c r="K94" s="911"/>
      <c r="L94" s="52" t="str">
        <f t="shared" si="2"/>
        <v/>
      </c>
      <c r="M94" s="75">
        <f t="shared" si="5"/>
        <v>0</v>
      </c>
      <c r="N94" s="43" t="str">
        <f t="shared" si="24"/>
        <v/>
      </c>
      <c r="O94" s="38">
        <f t="shared" si="25"/>
        <v>0</v>
      </c>
      <c r="P94" s="806"/>
      <c r="Q94" s="807"/>
      <c r="R94" s="807"/>
      <c r="S94" s="807"/>
      <c r="T94" s="807"/>
      <c r="U94" s="807"/>
      <c r="V94" s="807"/>
      <c r="W94" s="807"/>
      <c r="X94" s="807"/>
      <c r="Y94" s="807"/>
      <c r="Z94" s="807"/>
      <c r="AA94" s="807"/>
      <c r="AB94" s="807"/>
      <c r="AC94" s="807"/>
      <c r="AD94" s="808"/>
      <c r="AE94" s="750">
        <f t="shared" si="26"/>
        <v>0</v>
      </c>
      <c r="AF94" s="749" t="str">
        <f t="shared" si="27"/>
        <v/>
      </c>
    </row>
    <row r="95" spans="2:32" s="38" customFormat="1" ht="12" customHeight="1" x14ac:dyDescent="0.25">
      <c r="B95" s="48">
        <f>IF(ISBLANK('3-Budget + REVISE'!B86),"",'3-Budget + REVISE'!B86)</f>
        <v>0</v>
      </c>
      <c r="C95" s="969">
        <f>IF('3-Budget + REVISE'!AR86=1,'3-Budget + REVISE'!L86,' 11-EXPENSE 8th Period'!C95)</f>
        <v>0</v>
      </c>
      <c r="D95" s="910"/>
      <c r="E95" s="911"/>
      <c r="F95" s="900">
        <f t="shared" si="32"/>
        <v>0</v>
      </c>
      <c r="G95" s="901"/>
      <c r="H95" s="970"/>
      <c r="I95" s="969">
        <f>F95+' 11-EXPENSE 8th Period'!I95</f>
        <v>0</v>
      </c>
      <c r="J95" s="910"/>
      <c r="K95" s="911"/>
      <c r="L95" s="54" t="str">
        <f t="shared" si="2"/>
        <v/>
      </c>
      <c r="M95" s="76">
        <f t="shared" si="5"/>
        <v>0</v>
      </c>
      <c r="N95" s="43" t="str">
        <f t="shared" si="24"/>
        <v/>
      </c>
      <c r="O95" s="38">
        <f t="shared" si="25"/>
        <v>0</v>
      </c>
      <c r="P95" s="806"/>
      <c r="Q95" s="807"/>
      <c r="R95" s="807"/>
      <c r="S95" s="807"/>
      <c r="T95" s="807"/>
      <c r="U95" s="807"/>
      <c r="V95" s="807"/>
      <c r="W95" s="807"/>
      <c r="X95" s="807"/>
      <c r="Y95" s="807"/>
      <c r="Z95" s="807"/>
      <c r="AA95" s="807"/>
      <c r="AB95" s="807"/>
      <c r="AC95" s="807"/>
      <c r="AD95" s="808"/>
      <c r="AE95" s="750">
        <f t="shared" si="26"/>
        <v>0</v>
      </c>
      <c r="AF95" s="749" t="str">
        <f t="shared" si="27"/>
        <v/>
      </c>
    </row>
    <row r="96" spans="2:32" s="38" customFormat="1" ht="12.9" customHeight="1" x14ac:dyDescent="0.25">
      <c r="B96" s="200" t="str">
        <f>IF(ISBLANK('3-Budget + REVISE'!B87),"",'3-Budget + REVISE'!B87)</f>
        <v>600 - CONTRACTUAL</v>
      </c>
      <c r="C96" s="1016">
        <f>SUM(C97:C106)</f>
        <v>0</v>
      </c>
      <c r="D96" s="1016"/>
      <c r="E96" s="1016"/>
      <c r="F96" s="1016">
        <f t="shared" ref="F96" si="33">SUM(F97:F106)</f>
        <v>0</v>
      </c>
      <c r="G96" s="1016"/>
      <c r="H96" s="1016"/>
      <c r="I96" s="1016">
        <f t="shared" ref="I96" si="34">SUM(I97:I106)</f>
        <v>0</v>
      </c>
      <c r="J96" s="1016"/>
      <c r="K96" s="1016"/>
      <c r="L96" s="208" t="str">
        <f t="shared" si="2"/>
        <v/>
      </c>
      <c r="M96" s="211">
        <f t="shared" si="5"/>
        <v>0</v>
      </c>
      <c r="N96" s="42" t="str">
        <f t="shared" si="24"/>
        <v/>
      </c>
      <c r="O96" s="38">
        <f t="shared" si="25"/>
        <v>0</v>
      </c>
      <c r="P96" s="784">
        <f>SUM(P97:P106)</f>
        <v>0</v>
      </c>
      <c r="Q96" s="785">
        <f>SUM(Q97:Q106)</f>
        <v>0</v>
      </c>
      <c r="R96" s="785">
        <f t="shared" ref="R96:AC96" si="35">SUM(R97:R106)</f>
        <v>0</v>
      </c>
      <c r="S96" s="785">
        <f t="shared" si="35"/>
        <v>0</v>
      </c>
      <c r="T96" s="785">
        <f t="shared" si="35"/>
        <v>0</v>
      </c>
      <c r="U96" s="785">
        <f t="shared" si="35"/>
        <v>0</v>
      </c>
      <c r="V96" s="785">
        <f t="shared" si="35"/>
        <v>0</v>
      </c>
      <c r="W96" s="785">
        <f t="shared" si="35"/>
        <v>0</v>
      </c>
      <c r="X96" s="785">
        <f t="shared" si="35"/>
        <v>0</v>
      </c>
      <c r="Y96" s="785">
        <f t="shared" si="35"/>
        <v>0</v>
      </c>
      <c r="Z96" s="785">
        <f t="shared" si="35"/>
        <v>0</v>
      </c>
      <c r="AA96" s="785">
        <f t="shared" si="35"/>
        <v>0</v>
      </c>
      <c r="AB96" s="785">
        <f t="shared" si="35"/>
        <v>0</v>
      </c>
      <c r="AC96" s="785">
        <f t="shared" si="35"/>
        <v>0</v>
      </c>
      <c r="AD96" s="786">
        <f>SUM(AD97:AD106)</f>
        <v>0</v>
      </c>
      <c r="AE96" s="750">
        <f t="shared" si="26"/>
        <v>0</v>
      </c>
      <c r="AF96" s="749" t="str">
        <f t="shared" si="27"/>
        <v/>
      </c>
    </row>
    <row r="97" spans="2:32" s="38" customFormat="1" ht="12" customHeight="1" x14ac:dyDescent="0.25">
      <c r="B97" s="51">
        <f>IF(ISBLANK('3-Budget + REVISE'!B88),"",'3-Budget + REVISE'!B88)</f>
        <v>0</v>
      </c>
      <c r="C97" s="969">
        <f>IF('3-Budget + REVISE'!AR88=1,'3-Budget + REVISE'!L88,' 11-EXPENSE 8th Period'!C97)</f>
        <v>0</v>
      </c>
      <c r="D97" s="910"/>
      <c r="E97" s="911"/>
      <c r="F97" s="900">
        <f t="shared" ref="F97:F98" si="36">AE97</f>
        <v>0</v>
      </c>
      <c r="G97" s="901"/>
      <c r="H97" s="970"/>
      <c r="I97" s="969">
        <f>F97+' 11-EXPENSE 8th Period'!I97</f>
        <v>0</v>
      </c>
      <c r="J97" s="910"/>
      <c r="K97" s="911"/>
      <c r="L97" s="46" t="str">
        <f t="shared" si="2"/>
        <v/>
      </c>
      <c r="M97" s="74">
        <f t="shared" si="5"/>
        <v>0</v>
      </c>
      <c r="N97" s="43" t="str">
        <f t="shared" si="24"/>
        <v/>
      </c>
      <c r="O97" s="38">
        <f t="shared" si="25"/>
        <v>0</v>
      </c>
      <c r="P97" s="806"/>
      <c r="Q97" s="807"/>
      <c r="R97" s="807"/>
      <c r="S97" s="807"/>
      <c r="T97" s="807"/>
      <c r="U97" s="807"/>
      <c r="V97" s="807"/>
      <c r="W97" s="807"/>
      <c r="X97" s="807"/>
      <c r="Y97" s="807"/>
      <c r="Z97" s="807"/>
      <c r="AA97" s="807"/>
      <c r="AB97" s="807"/>
      <c r="AC97" s="807"/>
      <c r="AD97" s="808"/>
      <c r="AE97" s="750">
        <f t="shared" si="26"/>
        <v>0</v>
      </c>
      <c r="AF97" s="749" t="str">
        <f t="shared" si="27"/>
        <v/>
      </c>
    </row>
    <row r="98" spans="2:32" s="38" customFormat="1" ht="12" customHeight="1" x14ac:dyDescent="0.25">
      <c r="B98" s="53">
        <f>IF(ISBLANK('3-Budget + REVISE'!B89),"",'3-Budget + REVISE'!B89)</f>
        <v>0</v>
      </c>
      <c r="C98" s="969">
        <f>IF('3-Budget + REVISE'!AR89=1,'3-Budget + REVISE'!L89,' 11-EXPENSE 8th Period'!C98)</f>
        <v>0</v>
      </c>
      <c r="D98" s="910"/>
      <c r="E98" s="911"/>
      <c r="F98" s="900">
        <f t="shared" si="36"/>
        <v>0</v>
      </c>
      <c r="G98" s="901"/>
      <c r="H98" s="970"/>
      <c r="I98" s="969">
        <f>F98+' 11-EXPENSE 8th Period'!I98</f>
        <v>0</v>
      </c>
      <c r="J98" s="910"/>
      <c r="K98" s="911"/>
      <c r="L98" s="52" t="str">
        <f t="shared" si="2"/>
        <v/>
      </c>
      <c r="M98" s="75">
        <f t="shared" si="5"/>
        <v>0</v>
      </c>
      <c r="N98" s="43" t="str">
        <f t="shared" si="24"/>
        <v/>
      </c>
      <c r="O98" s="38">
        <f t="shared" si="25"/>
        <v>0</v>
      </c>
      <c r="P98" s="806"/>
      <c r="Q98" s="807"/>
      <c r="R98" s="807"/>
      <c r="S98" s="807"/>
      <c r="T98" s="807"/>
      <c r="U98" s="807"/>
      <c r="V98" s="807"/>
      <c r="W98" s="807"/>
      <c r="X98" s="807"/>
      <c r="Y98" s="807"/>
      <c r="Z98" s="807"/>
      <c r="AA98" s="807"/>
      <c r="AB98" s="807"/>
      <c r="AC98" s="807"/>
      <c r="AD98" s="808"/>
      <c r="AE98" s="750">
        <f t="shared" si="26"/>
        <v>0</v>
      </c>
      <c r="AF98" s="749" t="str">
        <f t="shared" si="27"/>
        <v/>
      </c>
    </row>
    <row r="99" spans="2:32" s="38" customFormat="1" ht="12" customHeight="1" x14ac:dyDescent="0.25">
      <c r="B99" s="53">
        <f>IF(ISBLANK('3-Budget + REVISE'!B90),"",'3-Budget + REVISE'!B90)</f>
        <v>0</v>
      </c>
      <c r="C99" s="969">
        <f>IF('3-Budget + REVISE'!AR90=1,'3-Budget + REVISE'!L90,' 11-EXPENSE 8th Period'!C99)</f>
        <v>0</v>
      </c>
      <c r="D99" s="910"/>
      <c r="E99" s="911"/>
      <c r="F99" s="900">
        <f t="shared" ref="F99:F106" si="37">AE99</f>
        <v>0</v>
      </c>
      <c r="G99" s="901"/>
      <c r="H99" s="970"/>
      <c r="I99" s="969">
        <f>F99+' 11-EXPENSE 8th Period'!I99</f>
        <v>0</v>
      </c>
      <c r="J99" s="910"/>
      <c r="K99" s="911"/>
      <c r="L99" s="52" t="str">
        <f t="shared" si="2"/>
        <v/>
      </c>
      <c r="M99" s="75">
        <f t="shared" si="5"/>
        <v>0</v>
      </c>
      <c r="N99" s="43" t="str">
        <f t="shared" si="24"/>
        <v/>
      </c>
      <c r="O99" s="38">
        <f t="shared" si="25"/>
        <v>0</v>
      </c>
      <c r="P99" s="806"/>
      <c r="Q99" s="807"/>
      <c r="R99" s="807"/>
      <c r="S99" s="807"/>
      <c r="T99" s="807"/>
      <c r="U99" s="807"/>
      <c r="V99" s="807"/>
      <c r="W99" s="807"/>
      <c r="X99" s="807"/>
      <c r="Y99" s="807"/>
      <c r="Z99" s="807"/>
      <c r="AA99" s="807"/>
      <c r="AB99" s="807"/>
      <c r="AC99" s="807"/>
      <c r="AD99" s="808"/>
      <c r="AE99" s="750">
        <f t="shared" si="26"/>
        <v>0</v>
      </c>
      <c r="AF99" s="749" t="str">
        <f t="shared" si="27"/>
        <v/>
      </c>
    </row>
    <row r="100" spans="2:32" s="38" customFormat="1" ht="12" customHeight="1" x14ac:dyDescent="0.25">
      <c r="B100" s="53">
        <f>IF(ISBLANK('3-Budget + REVISE'!B91),"",'3-Budget + REVISE'!B91)</f>
        <v>0</v>
      </c>
      <c r="C100" s="969">
        <f>IF('3-Budget + REVISE'!AR91=1,'3-Budget + REVISE'!L91,' 11-EXPENSE 8th Period'!C100)</f>
        <v>0</v>
      </c>
      <c r="D100" s="910"/>
      <c r="E100" s="911"/>
      <c r="F100" s="900">
        <f t="shared" si="37"/>
        <v>0</v>
      </c>
      <c r="G100" s="901"/>
      <c r="H100" s="970"/>
      <c r="I100" s="969">
        <f>F100+' 11-EXPENSE 8th Period'!I100</f>
        <v>0</v>
      </c>
      <c r="J100" s="910"/>
      <c r="K100" s="911"/>
      <c r="L100" s="52" t="str">
        <f t="shared" si="2"/>
        <v/>
      </c>
      <c r="M100" s="75">
        <f t="shared" si="5"/>
        <v>0</v>
      </c>
      <c r="N100" s="43" t="str">
        <f t="shared" si="24"/>
        <v/>
      </c>
      <c r="O100" s="38">
        <f t="shared" si="25"/>
        <v>0</v>
      </c>
      <c r="P100" s="806"/>
      <c r="Q100" s="807"/>
      <c r="R100" s="807"/>
      <c r="S100" s="807"/>
      <c r="T100" s="807"/>
      <c r="U100" s="807"/>
      <c r="V100" s="807"/>
      <c r="W100" s="807"/>
      <c r="X100" s="807"/>
      <c r="Y100" s="807"/>
      <c r="Z100" s="807"/>
      <c r="AA100" s="807"/>
      <c r="AB100" s="807"/>
      <c r="AC100" s="807"/>
      <c r="AD100" s="808"/>
      <c r="AE100" s="750">
        <f t="shared" si="26"/>
        <v>0</v>
      </c>
      <c r="AF100" s="749" t="str">
        <f t="shared" si="27"/>
        <v/>
      </c>
    </row>
    <row r="101" spans="2:32" s="38" customFormat="1" ht="12" customHeight="1" x14ac:dyDescent="0.25">
      <c r="B101" s="53">
        <f>IF(ISBLANK('3-Budget + REVISE'!B92),"",'3-Budget + REVISE'!B92)</f>
        <v>0</v>
      </c>
      <c r="C101" s="969">
        <f>IF('3-Budget + REVISE'!AR92=1,'3-Budget + REVISE'!L92,' 11-EXPENSE 8th Period'!C101)</f>
        <v>0</v>
      </c>
      <c r="D101" s="910"/>
      <c r="E101" s="911"/>
      <c r="F101" s="900">
        <f t="shared" si="37"/>
        <v>0</v>
      </c>
      <c r="G101" s="901"/>
      <c r="H101" s="970"/>
      <c r="I101" s="969">
        <f>F101+' 11-EXPENSE 8th Period'!I101</f>
        <v>0</v>
      </c>
      <c r="J101" s="910"/>
      <c r="K101" s="911"/>
      <c r="L101" s="52" t="str">
        <f t="shared" si="2"/>
        <v/>
      </c>
      <c r="M101" s="75">
        <f t="shared" si="5"/>
        <v>0</v>
      </c>
      <c r="N101" s="43" t="str">
        <f t="shared" si="24"/>
        <v/>
      </c>
      <c r="O101" s="38">
        <f t="shared" si="25"/>
        <v>0</v>
      </c>
      <c r="P101" s="806"/>
      <c r="Q101" s="807"/>
      <c r="R101" s="807"/>
      <c r="S101" s="807"/>
      <c r="T101" s="807"/>
      <c r="U101" s="807"/>
      <c r="V101" s="807"/>
      <c r="W101" s="807"/>
      <c r="X101" s="807"/>
      <c r="Y101" s="807"/>
      <c r="Z101" s="807"/>
      <c r="AA101" s="807"/>
      <c r="AB101" s="807"/>
      <c r="AC101" s="807"/>
      <c r="AD101" s="808"/>
      <c r="AE101" s="750">
        <f t="shared" si="26"/>
        <v>0</v>
      </c>
      <c r="AF101" s="749" t="str">
        <f t="shared" si="27"/>
        <v/>
      </c>
    </row>
    <row r="102" spans="2:32" s="38" customFormat="1" ht="12" customHeight="1" x14ac:dyDescent="0.25">
      <c r="B102" s="53">
        <f>IF(ISBLANK('3-Budget + REVISE'!B93),"",'3-Budget + REVISE'!B93)</f>
        <v>0</v>
      </c>
      <c r="C102" s="969">
        <f>IF('3-Budget + REVISE'!AR93=1,'3-Budget + REVISE'!L93,' 11-EXPENSE 8th Period'!C102)</f>
        <v>0</v>
      </c>
      <c r="D102" s="910"/>
      <c r="E102" s="911"/>
      <c r="F102" s="900">
        <f t="shared" si="37"/>
        <v>0</v>
      </c>
      <c r="G102" s="901"/>
      <c r="H102" s="970"/>
      <c r="I102" s="969">
        <f>F102+' 11-EXPENSE 8th Period'!I102</f>
        <v>0</v>
      </c>
      <c r="J102" s="910"/>
      <c r="K102" s="911"/>
      <c r="L102" s="52" t="str">
        <f t="shared" si="2"/>
        <v/>
      </c>
      <c r="M102" s="75">
        <f t="shared" si="5"/>
        <v>0</v>
      </c>
      <c r="N102" s="43" t="str">
        <f t="shared" si="24"/>
        <v/>
      </c>
      <c r="O102" s="38">
        <f t="shared" si="25"/>
        <v>0</v>
      </c>
      <c r="P102" s="806"/>
      <c r="Q102" s="807"/>
      <c r="R102" s="807"/>
      <c r="S102" s="807"/>
      <c r="T102" s="807"/>
      <c r="U102" s="807"/>
      <c r="V102" s="807"/>
      <c r="W102" s="807"/>
      <c r="X102" s="807"/>
      <c r="Y102" s="807"/>
      <c r="Z102" s="807"/>
      <c r="AA102" s="807"/>
      <c r="AB102" s="807"/>
      <c r="AC102" s="807"/>
      <c r="AD102" s="808"/>
      <c r="AE102" s="750">
        <f t="shared" si="26"/>
        <v>0</v>
      </c>
      <c r="AF102" s="749" t="str">
        <f t="shared" si="27"/>
        <v/>
      </c>
    </row>
    <row r="103" spans="2:32" s="38" customFormat="1" ht="12" customHeight="1" x14ac:dyDescent="0.25">
      <c r="B103" s="53">
        <f>IF(ISBLANK('3-Budget + REVISE'!B94),"",'3-Budget + REVISE'!B94)</f>
        <v>0</v>
      </c>
      <c r="C103" s="969">
        <f>IF('3-Budget + REVISE'!AR94=1,'3-Budget + REVISE'!L94,' 11-EXPENSE 8th Period'!C103)</f>
        <v>0</v>
      </c>
      <c r="D103" s="910"/>
      <c r="E103" s="911"/>
      <c r="F103" s="900">
        <f t="shared" si="37"/>
        <v>0</v>
      </c>
      <c r="G103" s="901"/>
      <c r="H103" s="970"/>
      <c r="I103" s="969">
        <f>F103+' 11-EXPENSE 8th Period'!I103</f>
        <v>0</v>
      </c>
      <c r="J103" s="910"/>
      <c r="K103" s="911"/>
      <c r="L103" s="52" t="str">
        <f t="shared" si="2"/>
        <v/>
      </c>
      <c r="M103" s="75">
        <f t="shared" si="5"/>
        <v>0</v>
      </c>
      <c r="N103" s="43" t="str">
        <f t="shared" si="24"/>
        <v/>
      </c>
      <c r="O103" s="38">
        <f t="shared" si="25"/>
        <v>0</v>
      </c>
      <c r="P103" s="806"/>
      <c r="Q103" s="807"/>
      <c r="R103" s="807"/>
      <c r="S103" s="807"/>
      <c r="T103" s="807"/>
      <c r="U103" s="807"/>
      <c r="V103" s="807"/>
      <c r="W103" s="807"/>
      <c r="X103" s="807"/>
      <c r="Y103" s="807"/>
      <c r="Z103" s="807"/>
      <c r="AA103" s="807"/>
      <c r="AB103" s="807"/>
      <c r="AC103" s="807"/>
      <c r="AD103" s="808"/>
      <c r="AE103" s="750">
        <f t="shared" si="26"/>
        <v>0</v>
      </c>
      <c r="AF103" s="749" t="str">
        <f t="shared" si="27"/>
        <v/>
      </c>
    </row>
    <row r="104" spans="2:32" s="38" customFormat="1" ht="12" customHeight="1" x14ac:dyDescent="0.25">
      <c r="B104" s="53">
        <f>IF(ISBLANK('3-Budget + REVISE'!B95),"",'3-Budget + REVISE'!B95)</f>
        <v>0</v>
      </c>
      <c r="C104" s="969">
        <f>IF('3-Budget + REVISE'!AR95=1,'3-Budget + REVISE'!L95,' 11-EXPENSE 8th Period'!C104)</f>
        <v>0</v>
      </c>
      <c r="D104" s="910"/>
      <c r="E104" s="911"/>
      <c r="F104" s="900">
        <f t="shared" si="37"/>
        <v>0</v>
      </c>
      <c r="G104" s="901"/>
      <c r="H104" s="970"/>
      <c r="I104" s="969">
        <f>F104+' 11-EXPENSE 8th Period'!I104</f>
        <v>0</v>
      </c>
      <c r="J104" s="910"/>
      <c r="K104" s="911"/>
      <c r="L104" s="52" t="str">
        <f t="shared" si="2"/>
        <v/>
      </c>
      <c r="M104" s="75">
        <f t="shared" si="5"/>
        <v>0</v>
      </c>
      <c r="N104" s="43" t="str">
        <f t="shared" si="24"/>
        <v/>
      </c>
      <c r="O104" s="38">
        <f t="shared" si="25"/>
        <v>0</v>
      </c>
      <c r="P104" s="806"/>
      <c r="Q104" s="807"/>
      <c r="R104" s="807"/>
      <c r="S104" s="807"/>
      <c r="T104" s="807"/>
      <c r="U104" s="807"/>
      <c r="V104" s="807"/>
      <c r="W104" s="807"/>
      <c r="X104" s="807"/>
      <c r="Y104" s="807"/>
      <c r="Z104" s="807"/>
      <c r="AA104" s="807"/>
      <c r="AB104" s="807"/>
      <c r="AC104" s="807"/>
      <c r="AD104" s="808"/>
      <c r="AE104" s="750">
        <f t="shared" si="26"/>
        <v>0</v>
      </c>
      <c r="AF104" s="749" t="str">
        <f t="shared" si="27"/>
        <v/>
      </c>
    </row>
    <row r="105" spans="2:32" s="38" customFormat="1" ht="12" customHeight="1" x14ac:dyDescent="0.25">
      <c r="B105" s="53">
        <f>IF(ISBLANK('3-Budget + REVISE'!B96),"",'3-Budget + REVISE'!B96)</f>
        <v>0</v>
      </c>
      <c r="C105" s="969">
        <f>IF('3-Budget + REVISE'!AR96=1,'3-Budget + REVISE'!L96,' 11-EXPENSE 8th Period'!C105)</f>
        <v>0</v>
      </c>
      <c r="D105" s="910"/>
      <c r="E105" s="911"/>
      <c r="F105" s="900">
        <f t="shared" si="37"/>
        <v>0</v>
      </c>
      <c r="G105" s="901"/>
      <c r="H105" s="970"/>
      <c r="I105" s="969">
        <f>F105+' 11-EXPENSE 8th Period'!I105</f>
        <v>0</v>
      </c>
      <c r="J105" s="910"/>
      <c r="K105" s="911"/>
      <c r="L105" s="52" t="str">
        <f t="shared" ref="L105:L128" si="38">IF(C105&gt;0,I105/C105,"")</f>
        <v/>
      </c>
      <c r="M105" s="75">
        <f t="shared" si="5"/>
        <v>0</v>
      </c>
      <c r="N105" s="43" t="str">
        <f t="shared" si="24"/>
        <v/>
      </c>
      <c r="O105" s="38">
        <f t="shared" si="25"/>
        <v>0</v>
      </c>
      <c r="P105" s="806"/>
      <c r="Q105" s="807"/>
      <c r="R105" s="807"/>
      <c r="S105" s="807"/>
      <c r="T105" s="807"/>
      <c r="U105" s="807"/>
      <c r="V105" s="807"/>
      <c r="W105" s="807"/>
      <c r="X105" s="807"/>
      <c r="Y105" s="807"/>
      <c r="Z105" s="807"/>
      <c r="AA105" s="807"/>
      <c r="AB105" s="807"/>
      <c r="AC105" s="807"/>
      <c r="AD105" s="808"/>
      <c r="AE105" s="750">
        <f t="shared" si="26"/>
        <v>0</v>
      </c>
      <c r="AF105" s="749" t="str">
        <f t="shared" si="27"/>
        <v/>
      </c>
    </row>
    <row r="106" spans="2:32" s="38" customFormat="1" ht="12" customHeight="1" x14ac:dyDescent="0.25">
      <c r="B106" s="48">
        <f>IF(ISBLANK('3-Budget + REVISE'!B97),"",'3-Budget + REVISE'!B97)</f>
        <v>0</v>
      </c>
      <c r="C106" s="969">
        <f>IF('3-Budget + REVISE'!AR97=1,'3-Budget + REVISE'!L97,' 11-EXPENSE 8th Period'!C106)</f>
        <v>0</v>
      </c>
      <c r="D106" s="910"/>
      <c r="E106" s="911"/>
      <c r="F106" s="900">
        <f t="shared" si="37"/>
        <v>0</v>
      </c>
      <c r="G106" s="901"/>
      <c r="H106" s="970"/>
      <c r="I106" s="969">
        <f>F106+' 11-EXPENSE 8th Period'!I106</f>
        <v>0</v>
      </c>
      <c r="J106" s="910"/>
      <c r="K106" s="911"/>
      <c r="L106" s="54" t="str">
        <f t="shared" si="38"/>
        <v/>
      </c>
      <c r="M106" s="76">
        <f t="shared" ref="M106:M129" si="39">C106-I106</f>
        <v>0</v>
      </c>
      <c r="N106" s="43" t="str">
        <f t="shared" si="24"/>
        <v/>
      </c>
      <c r="O106" s="38">
        <f t="shared" si="25"/>
        <v>0</v>
      </c>
      <c r="P106" s="806"/>
      <c r="Q106" s="807"/>
      <c r="R106" s="807"/>
      <c r="S106" s="807"/>
      <c r="T106" s="807"/>
      <c r="U106" s="807"/>
      <c r="V106" s="807"/>
      <c r="W106" s="807"/>
      <c r="X106" s="807"/>
      <c r="Y106" s="807"/>
      <c r="Z106" s="807"/>
      <c r="AA106" s="807"/>
      <c r="AB106" s="807"/>
      <c r="AC106" s="807"/>
      <c r="AD106" s="808"/>
      <c r="AE106" s="750">
        <f t="shared" si="26"/>
        <v>0</v>
      </c>
      <c r="AF106" s="749" t="str">
        <f t="shared" si="27"/>
        <v/>
      </c>
    </row>
    <row r="107" spans="2:32" s="38" customFormat="1" ht="12.9" customHeight="1" x14ac:dyDescent="0.25">
      <c r="B107" s="200" t="str">
        <f>IF(ISBLANK('3-Budget + REVISE'!B98),"",'3-Budget + REVISE'!B98)</f>
        <v>700 - OPERATIONAL</v>
      </c>
      <c r="C107" s="1016">
        <f>SUM(C108:C117)</f>
        <v>0</v>
      </c>
      <c r="D107" s="1016"/>
      <c r="E107" s="1016"/>
      <c r="F107" s="1016">
        <f t="shared" ref="F107" si="40">SUM(F108:F117)</f>
        <v>0</v>
      </c>
      <c r="G107" s="1016"/>
      <c r="H107" s="1016"/>
      <c r="I107" s="1016">
        <f t="shared" ref="I107" si="41">SUM(I108:I117)</f>
        <v>0</v>
      </c>
      <c r="J107" s="1016"/>
      <c r="K107" s="1016"/>
      <c r="L107" s="208" t="str">
        <f t="shared" si="38"/>
        <v/>
      </c>
      <c r="M107" s="211">
        <f t="shared" si="39"/>
        <v>0</v>
      </c>
      <c r="N107" s="42" t="str">
        <f t="shared" si="24"/>
        <v/>
      </c>
      <c r="O107" s="38">
        <f t="shared" si="25"/>
        <v>0</v>
      </c>
      <c r="P107" s="784">
        <f>SUM(P108:P117)</f>
        <v>0</v>
      </c>
      <c r="Q107" s="785">
        <f>SUM(Q108:Q117)</f>
        <v>0</v>
      </c>
      <c r="R107" s="785">
        <f t="shared" ref="R107:AC107" si="42">SUM(R108:R117)</f>
        <v>0</v>
      </c>
      <c r="S107" s="785">
        <f t="shared" si="42"/>
        <v>0</v>
      </c>
      <c r="T107" s="785">
        <f t="shared" si="42"/>
        <v>0</v>
      </c>
      <c r="U107" s="785">
        <f t="shared" si="42"/>
        <v>0</v>
      </c>
      <c r="V107" s="785">
        <f t="shared" si="42"/>
        <v>0</v>
      </c>
      <c r="W107" s="785">
        <f t="shared" si="42"/>
        <v>0</v>
      </c>
      <c r="X107" s="785">
        <f t="shared" si="42"/>
        <v>0</v>
      </c>
      <c r="Y107" s="785">
        <f t="shared" si="42"/>
        <v>0</v>
      </c>
      <c r="Z107" s="785">
        <f t="shared" si="42"/>
        <v>0</v>
      </c>
      <c r="AA107" s="785">
        <f t="shared" si="42"/>
        <v>0</v>
      </c>
      <c r="AB107" s="785">
        <f t="shared" si="42"/>
        <v>0</v>
      </c>
      <c r="AC107" s="785">
        <f t="shared" si="42"/>
        <v>0</v>
      </c>
      <c r="AD107" s="786">
        <f>SUM(AD108:AD117)</f>
        <v>0</v>
      </c>
      <c r="AE107" s="750">
        <f t="shared" si="26"/>
        <v>0</v>
      </c>
      <c r="AF107" s="749" t="str">
        <f t="shared" si="27"/>
        <v/>
      </c>
    </row>
    <row r="108" spans="2:32" s="38" customFormat="1" ht="12" customHeight="1" x14ac:dyDescent="0.25">
      <c r="B108" s="51">
        <f>IF(ISBLANK('3-Budget + REVISE'!B99),"",'3-Budget + REVISE'!B99)</f>
        <v>0</v>
      </c>
      <c r="C108" s="969">
        <f>IF('3-Budget + REVISE'!AR99=1,'3-Budget + REVISE'!L99,' 11-EXPENSE 8th Period'!C108)</f>
        <v>0</v>
      </c>
      <c r="D108" s="910"/>
      <c r="E108" s="911"/>
      <c r="F108" s="900">
        <f>AE108</f>
        <v>0</v>
      </c>
      <c r="G108" s="901"/>
      <c r="H108" s="970"/>
      <c r="I108" s="969">
        <f>F108+' 11-EXPENSE 8th Period'!I108</f>
        <v>0</v>
      </c>
      <c r="J108" s="910"/>
      <c r="K108" s="911"/>
      <c r="L108" s="46" t="str">
        <f t="shared" si="38"/>
        <v/>
      </c>
      <c r="M108" s="74">
        <f t="shared" si="39"/>
        <v>0</v>
      </c>
      <c r="N108" s="43" t="str">
        <f t="shared" si="24"/>
        <v/>
      </c>
      <c r="O108" s="38">
        <f t="shared" si="25"/>
        <v>0</v>
      </c>
      <c r="P108" s="806"/>
      <c r="Q108" s="807"/>
      <c r="R108" s="807"/>
      <c r="S108" s="807"/>
      <c r="T108" s="807"/>
      <c r="U108" s="807"/>
      <c r="V108" s="807"/>
      <c r="W108" s="807"/>
      <c r="X108" s="807"/>
      <c r="Y108" s="807"/>
      <c r="Z108" s="807"/>
      <c r="AA108" s="807"/>
      <c r="AB108" s="807"/>
      <c r="AC108" s="807"/>
      <c r="AD108" s="808"/>
      <c r="AE108" s="750">
        <f t="shared" si="26"/>
        <v>0</v>
      </c>
      <c r="AF108" s="749" t="str">
        <f t="shared" si="27"/>
        <v/>
      </c>
    </row>
    <row r="109" spans="2:32" s="38" customFormat="1" ht="12" customHeight="1" x14ac:dyDescent="0.25">
      <c r="B109" s="53">
        <f>IF(ISBLANK('3-Budget + REVISE'!B100),"",'3-Budget + REVISE'!B100)</f>
        <v>0</v>
      </c>
      <c r="C109" s="969">
        <f>IF('3-Budget + REVISE'!AR100=1,'3-Budget + REVISE'!L100,' 11-EXPENSE 8th Period'!C109)</f>
        <v>0</v>
      </c>
      <c r="D109" s="910"/>
      <c r="E109" s="911"/>
      <c r="F109" s="900">
        <f t="shared" ref="F109:F117" si="43">AE109</f>
        <v>0</v>
      </c>
      <c r="G109" s="901"/>
      <c r="H109" s="970"/>
      <c r="I109" s="969">
        <f>F109+' 11-EXPENSE 8th Period'!I109</f>
        <v>0</v>
      </c>
      <c r="J109" s="910"/>
      <c r="K109" s="911"/>
      <c r="L109" s="52" t="str">
        <f t="shared" si="38"/>
        <v/>
      </c>
      <c r="M109" s="75">
        <f t="shared" si="39"/>
        <v>0</v>
      </c>
      <c r="N109" s="43" t="str">
        <f t="shared" si="24"/>
        <v/>
      </c>
      <c r="O109" s="38">
        <f t="shared" si="25"/>
        <v>0</v>
      </c>
      <c r="P109" s="806"/>
      <c r="Q109" s="807"/>
      <c r="R109" s="807"/>
      <c r="S109" s="807"/>
      <c r="T109" s="807"/>
      <c r="U109" s="807"/>
      <c r="V109" s="807"/>
      <c r="W109" s="807"/>
      <c r="X109" s="807"/>
      <c r="Y109" s="807"/>
      <c r="Z109" s="807"/>
      <c r="AA109" s="807"/>
      <c r="AB109" s="807"/>
      <c r="AC109" s="807"/>
      <c r="AD109" s="808"/>
      <c r="AE109" s="750">
        <f t="shared" si="26"/>
        <v>0</v>
      </c>
      <c r="AF109" s="749" t="str">
        <f t="shared" si="27"/>
        <v/>
      </c>
    </row>
    <row r="110" spans="2:32" s="38" customFormat="1" ht="12" customHeight="1" x14ac:dyDescent="0.25">
      <c r="B110" s="53">
        <f>IF(ISBLANK('3-Budget + REVISE'!B101),"",'3-Budget + REVISE'!B101)</f>
        <v>0</v>
      </c>
      <c r="C110" s="969">
        <f>IF('3-Budget + REVISE'!AR101=1,'3-Budget + REVISE'!L101,' 11-EXPENSE 8th Period'!C110)</f>
        <v>0</v>
      </c>
      <c r="D110" s="910"/>
      <c r="E110" s="911"/>
      <c r="F110" s="900">
        <f t="shared" si="43"/>
        <v>0</v>
      </c>
      <c r="G110" s="901"/>
      <c r="H110" s="970"/>
      <c r="I110" s="969">
        <f>F110+' 11-EXPENSE 8th Period'!I110</f>
        <v>0</v>
      </c>
      <c r="J110" s="910"/>
      <c r="K110" s="911"/>
      <c r="L110" s="52" t="str">
        <f t="shared" si="38"/>
        <v/>
      </c>
      <c r="M110" s="75">
        <f t="shared" si="39"/>
        <v>0</v>
      </c>
      <c r="N110" s="43" t="str">
        <f t="shared" si="24"/>
        <v/>
      </c>
      <c r="O110" s="38">
        <f t="shared" si="25"/>
        <v>0</v>
      </c>
      <c r="P110" s="806"/>
      <c r="Q110" s="807"/>
      <c r="R110" s="807"/>
      <c r="S110" s="807"/>
      <c r="T110" s="807"/>
      <c r="U110" s="807"/>
      <c r="V110" s="807"/>
      <c r="W110" s="807"/>
      <c r="X110" s="807"/>
      <c r="Y110" s="807"/>
      <c r="Z110" s="807"/>
      <c r="AA110" s="807"/>
      <c r="AB110" s="807"/>
      <c r="AC110" s="807"/>
      <c r="AD110" s="808"/>
      <c r="AE110" s="750">
        <f t="shared" si="26"/>
        <v>0</v>
      </c>
      <c r="AF110" s="749" t="str">
        <f t="shared" si="27"/>
        <v/>
      </c>
    </row>
    <row r="111" spans="2:32" s="38" customFormat="1" ht="12" customHeight="1" x14ac:dyDescent="0.25">
      <c r="B111" s="53">
        <f>IF(ISBLANK('3-Budget + REVISE'!B102),"",'3-Budget + REVISE'!B102)</f>
        <v>0</v>
      </c>
      <c r="C111" s="969">
        <f>IF('3-Budget + REVISE'!AR102=1,'3-Budget + REVISE'!L102,' 11-EXPENSE 8th Period'!C111)</f>
        <v>0</v>
      </c>
      <c r="D111" s="910"/>
      <c r="E111" s="911"/>
      <c r="F111" s="900">
        <f t="shared" si="43"/>
        <v>0</v>
      </c>
      <c r="G111" s="901"/>
      <c r="H111" s="970"/>
      <c r="I111" s="969">
        <f>F111+' 11-EXPENSE 8th Period'!I111</f>
        <v>0</v>
      </c>
      <c r="J111" s="910"/>
      <c r="K111" s="911"/>
      <c r="L111" s="52" t="str">
        <f t="shared" si="38"/>
        <v/>
      </c>
      <c r="M111" s="75">
        <f t="shared" si="39"/>
        <v>0</v>
      </c>
      <c r="N111" s="43" t="str">
        <f t="shared" si="24"/>
        <v/>
      </c>
      <c r="O111" s="38">
        <f t="shared" si="25"/>
        <v>0</v>
      </c>
      <c r="P111" s="806"/>
      <c r="Q111" s="807"/>
      <c r="R111" s="807"/>
      <c r="S111" s="807"/>
      <c r="T111" s="807"/>
      <c r="U111" s="807"/>
      <c r="V111" s="807"/>
      <c r="W111" s="807"/>
      <c r="X111" s="807"/>
      <c r="Y111" s="807"/>
      <c r="Z111" s="807"/>
      <c r="AA111" s="807"/>
      <c r="AB111" s="807"/>
      <c r="AC111" s="807"/>
      <c r="AD111" s="808"/>
      <c r="AE111" s="750">
        <f t="shared" si="26"/>
        <v>0</v>
      </c>
      <c r="AF111" s="749" t="str">
        <f t="shared" si="27"/>
        <v/>
      </c>
    </row>
    <row r="112" spans="2:32" s="38" customFormat="1" ht="12" customHeight="1" x14ac:dyDescent="0.25">
      <c r="B112" s="53">
        <f>IF(ISBLANK('3-Budget + REVISE'!B103),"",'3-Budget + REVISE'!B103)</f>
        <v>0</v>
      </c>
      <c r="C112" s="969">
        <f>IF('3-Budget + REVISE'!AR103=1,'3-Budget + REVISE'!L103,' 11-EXPENSE 8th Period'!C112)</f>
        <v>0</v>
      </c>
      <c r="D112" s="910"/>
      <c r="E112" s="911"/>
      <c r="F112" s="900">
        <f t="shared" si="43"/>
        <v>0</v>
      </c>
      <c r="G112" s="901"/>
      <c r="H112" s="970"/>
      <c r="I112" s="969">
        <f>F112+' 11-EXPENSE 8th Period'!I112</f>
        <v>0</v>
      </c>
      <c r="J112" s="910"/>
      <c r="K112" s="911"/>
      <c r="L112" s="52" t="str">
        <f t="shared" si="38"/>
        <v/>
      </c>
      <c r="M112" s="75">
        <f t="shared" si="39"/>
        <v>0</v>
      </c>
      <c r="N112" s="43" t="str">
        <f t="shared" si="24"/>
        <v/>
      </c>
      <c r="O112" s="38">
        <f t="shared" si="25"/>
        <v>0</v>
      </c>
      <c r="P112" s="806"/>
      <c r="Q112" s="807"/>
      <c r="R112" s="807"/>
      <c r="S112" s="807"/>
      <c r="T112" s="807"/>
      <c r="U112" s="807"/>
      <c r="V112" s="807"/>
      <c r="W112" s="807"/>
      <c r="X112" s="807"/>
      <c r="Y112" s="807"/>
      <c r="Z112" s="807"/>
      <c r="AA112" s="807"/>
      <c r="AB112" s="807"/>
      <c r="AC112" s="807"/>
      <c r="AD112" s="808"/>
      <c r="AE112" s="750">
        <f t="shared" si="26"/>
        <v>0</v>
      </c>
      <c r="AF112" s="749" t="str">
        <f t="shared" si="27"/>
        <v/>
      </c>
    </row>
    <row r="113" spans="2:32" s="38" customFormat="1" ht="12" customHeight="1" x14ac:dyDescent="0.25">
      <c r="B113" s="53">
        <f>IF(ISBLANK('3-Budget + REVISE'!B104),"",'3-Budget + REVISE'!B104)</f>
        <v>0</v>
      </c>
      <c r="C113" s="969">
        <f>IF('3-Budget + REVISE'!AR104=1,'3-Budget + REVISE'!L104,' 11-EXPENSE 8th Period'!C113)</f>
        <v>0</v>
      </c>
      <c r="D113" s="910"/>
      <c r="E113" s="911"/>
      <c r="F113" s="900">
        <f t="shared" si="43"/>
        <v>0</v>
      </c>
      <c r="G113" s="901"/>
      <c r="H113" s="970"/>
      <c r="I113" s="969">
        <f>F113+' 11-EXPENSE 8th Period'!I113</f>
        <v>0</v>
      </c>
      <c r="J113" s="910"/>
      <c r="K113" s="911"/>
      <c r="L113" s="52" t="str">
        <f t="shared" si="38"/>
        <v/>
      </c>
      <c r="M113" s="75">
        <f t="shared" si="39"/>
        <v>0</v>
      </c>
      <c r="N113" s="43" t="str">
        <f t="shared" si="24"/>
        <v/>
      </c>
      <c r="O113" s="38">
        <f t="shared" si="25"/>
        <v>0</v>
      </c>
      <c r="P113" s="806"/>
      <c r="Q113" s="807"/>
      <c r="R113" s="807"/>
      <c r="S113" s="807"/>
      <c r="T113" s="807"/>
      <c r="U113" s="807"/>
      <c r="V113" s="807"/>
      <c r="W113" s="807"/>
      <c r="X113" s="807"/>
      <c r="Y113" s="807"/>
      <c r="Z113" s="807"/>
      <c r="AA113" s="807"/>
      <c r="AB113" s="807"/>
      <c r="AC113" s="807"/>
      <c r="AD113" s="808"/>
      <c r="AE113" s="750">
        <f t="shared" si="26"/>
        <v>0</v>
      </c>
      <c r="AF113" s="749" t="str">
        <f t="shared" si="27"/>
        <v/>
      </c>
    </row>
    <row r="114" spans="2:32" s="38" customFormat="1" ht="12" customHeight="1" x14ac:dyDescent="0.25">
      <c r="B114" s="53">
        <f>IF(ISBLANK('3-Budget + REVISE'!B105),"",'3-Budget + REVISE'!B105)</f>
        <v>0</v>
      </c>
      <c r="C114" s="969">
        <f>IF('3-Budget + REVISE'!AR105=1,'3-Budget + REVISE'!L105,' 11-EXPENSE 8th Period'!C114)</f>
        <v>0</v>
      </c>
      <c r="D114" s="910"/>
      <c r="E114" s="911"/>
      <c r="F114" s="900">
        <f t="shared" si="43"/>
        <v>0</v>
      </c>
      <c r="G114" s="901"/>
      <c r="H114" s="970"/>
      <c r="I114" s="969">
        <f>F114+' 11-EXPENSE 8th Period'!I114</f>
        <v>0</v>
      </c>
      <c r="J114" s="910"/>
      <c r="K114" s="911"/>
      <c r="L114" s="52" t="str">
        <f t="shared" si="38"/>
        <v/>
      </c>
      <c r="M114" s="75">
        <f t="shared" si="39"/>
        <v>0</v>
      </c>
      <c r="N114" s="43" t="str">
        <f t="shared" si="24"/>
        <v/>
      </c>
      <c r="O114" s="38">
        <f t="shared" si="25"/>
        <v>0</v>
      </c>
      <c r="P114" s="806"/>
      <c r="Q114" s="807"/>
      <c r="R114" s="807"/>
      <c r="S114" s="807"/>
      <c r="T114" s="807"/>
      <c r="U114" s="807"/>
      <c r="V114" s="807"/>
      <c r="W114" s="807"/>
      <c r="X114" s="807"/>
      <c r="Y114" s="807"/>
      <c r="Z114" s="807"/>
      <c r="AA114" s="807"/>
      <c r="AB114" s="807"/>
      <c r="AC114" s="807"/>
      <c r="AD114" s="808"/>
      <c r="AE114" s="750">
        <f t="shared" si="26"/>
        <v>0</v>
      </c>
      <c r="AF114" s="749" t="str">
        <f t="shared" si="27"/>
        <v/>
      </c>
    </row>
    <row r="115" spans="2:32" s="38" customFormat="1" ht="12" customHeight="1" x14ac:dyDescent="0.25">
      <c r="B115" s="53">
        <f>IF(ISBLANK('3-Budget + REVISE'!B106),"",'3-Budget + REVISE'!B106)</f>
        <v>0</v>
      </c>
      <c r="C115" s="969">
        <f>IF('3-Budget + REVISE'!AR106=1,'3-Budget + REVISE'!L106,' 11-EXPENSE 8th Period'!C115)</f>
        <v>0</v>
      </c>
      <c r="D115" s="910"/>
      <c r="E115" s="911"/>
      <c r="F115" s="900">
        <f t="shared" si="43"/>
        <v>0</v>
      </c>
      <c r="G115" s="901"/>
      <c r="H115" s="970"/>
      <c r="I115" s="969">
        <f>F115+' 11-EXPENSE 8th Period'!I115</f>
        <v>0</v>
      </c>
      <c r="J115" s="910"/>
      <c r="K115" s="911"/>
      <c r="L115" s="52" t="str">
        <f t="shared" si="38"/>
        <v/>
      </c>
      <c r="M115" s="75">
        <f t="shared" si="39"/>
        <v>0</v>
      </c>
      <c r="N115" s="43" t="str">
        <f t="shared" si="24"/>
        <v/>
      </c>
      <c r="O115" s="38">
        <f t="shared" si="25"/>
        <v>0</v>
      </c>
      <c r="P115" s="806"/>
      <c r="Q115" s="807"/>
      <c r="R115" s="807"/>
      <c r="S115" s="807"/>
      <c r="T115" s="807"/>
      <c r="U115" s="807"/>
      <c r="V115" s="807"/>
      <c r="W115" s="807"/>
      <c r="X115" s="807"/>
      <c r="Y115" s="807"/>
      <c r="Z115" s="807"/>
      <c r="AA115" s="807"/>
      <c r="AB115" s="807"/>
      <c r="AC115" s="807"/>
      <c r="AD115" s="808"/>
      <c r="AE115" s="750">
        <f t="shared" si="26"/>
        <v>0</v>
      </c>
      <c r="AF115" s="749" t="str">
        <f t="shared" si="27"/>
        <v/>
      </c>
    </row>
    <row r="116" spans="2:32" s="38" customFormat="1" ht="12" customHeight="1" x14ac:dyDescent="0.25">
      <c r="B116" s="53">
        <f>IF(ISBLANK('3-Budget + REVISE'!B107),"",'3-Budget + REVISE'!B107)</f>
        <v>0</v>
      </c>
      <c r="C116" s="969">
        <f>IF('3-Budget + REVISE'!AR107=1,'3-Budget + REVISE'!L107,' 11-EXPENSE 8th Period'!C116)</f>
        <v>0</v>
      </c>
      <c r="D116" s="910"/>
      <c r="E116" s="911"/>
      <c r="F116" s="900">
        <f t="shared" si="43"/>
        <v>0</v>
      </c>
      <c r="G116" s="901"/>
      <c r="H116" s="970"/>
      <c r="I116" s="969">
        <f>F116+' 11-EXPENSE 8th Period'!I116</f>
        <v>0</v>
      </c>
      <c r="J116" s="910"/>
      <c r="K116" s="911"/>
      <c r="L116" s="52" t="str">
        <f t="shared" si="38"/>
        <v/>
      </c>
      <c r="M116" s="75">
        <f t="shared" si="39"/>
        <v>0</v>
      </c>
      <c r="N116" s="43" t="str">
        <f t="shared" si="24"/>
        <v/>
      </c>
      <c r="O116" s="38">
        <f t="shared" si="25"/>
        <v>0</v>
      </c>
      <c r="P116" s="806"/>
      <c r="Q116" s="807"/>
      <c r="R116" s="807"/>
      <c r="S116" s="807"/>
      <c r="T116" s="807"/>
      <c r="U116" s="807"/>
      <c r="V116" s="807"/>
      <c r="W116" s="807"/>
      <c r="X116" s="807"/>
      <c r="Y116" s="807"/>
      <c r="Z116" s="807"/>
      <c r="AA116" s="807"/>
      <c r="AB116" s="807"/>
      <c r="AC116" s="807"/>
      <c r="AD116" s="808"/>
      <c r="AE116" s="750">
        <f t="shared" si="26"/>
        <v>0</v>
      </c>
      <c r="AF116" s="749" t="str">
        <f t="shared" si="27"/>
        <v/>
      </c>
    </row>
    <row r="117" spans="2:32" s="38" customFormat="1" ht="12" customHeight="1" x14ac:dyDescent="0.25">
      <c r="B117" s="83">
        <f>IF(ISBLANK('3-Budget + REVISE'!B108),"",'3-Budget + REVISE'!B108)</f>
        <v>0</v>
      </c>
      <c r="C117" s="969">
        <f>IF('3-Budget + REVISE'!AR108=1,'3-Budget + REVISE'!L108,' 11-EXPENSE 8th Period'!C117)</f>
        <v>0</v>
      </c>
      <c r="D117" s="910"/>
      <c r="E117" s="911"/>
      <c r="F117" s="900">
        <f t="shared" si="43"/>
        <v>0</v>
      </c>
      <c r="G117" s="901"/>
      <c r="H117" s="970"/>
      <c r="I117" s="969">
        <f>F117+' 11-EXPENSE 8th Period'!I117</f>
        <v>0</v>
      </c>
      <c r="J117" s="910"/>
      <c r="K117" s="911"/>
      <c r="L117" s="84" t="str">
        <f t="shared" si="38"/>
        <v/>
      </c>
      <c r="M117" s="76">
        <f t="shared" si="39"/>
        <v>0</v>
      </c>
      <c r="N117" s="43" t="str">
        <f t="shared" si="24"/>
        <v/>
      </c>
      <c r="O117" s="38">
        <f t="shared" si="25"/>
        <v>0</v>
      </c>
      <c r="P117" s="806"/>
      <c r="Q117" s="807"/>
      <c r="R117" s="807"/>
      <c r="S117" s="807"/>
      <c r="T117" s="807"/>
      <c r="U117" s="807"/>
      <c r="V117" s="807"/>
      <c r="W117" s="807"/>
      <c r="X117" s="807"/>
      <c r="Y117" s="807"/>
      <c r="Z117" s="807"/>
      <c r="AA117" s="807"/>
      <c r="AB117" s="807"/>
      <c r="AC117" s="807"/>
      <c r="AD117" s="808"/>
      <c r="AE117" s="750">
        <f t="shared" si="26"/>
        <v>0</v>
      </c>
      <c r="AF117" s="749" t="str">
        <f t="shared" si="27"/>
        <v/>
      </c>
    </row>
    <row r="118" spans="2:32" s="38" customFormat="1" ht="12.9" customHeight="1" x14ac:dyDescent="0.25">
      <c r="B118" s="200" t="str">
        <f>IF(ISBLANK('3-Budget + REVISE'!B109),"",'3-Budget + REVISE'!B109)</f>
        <v>800 - (identify category)</v>
      </c>
      <c r="C118" s="1016">
        <f>SUM(C119:C128)</f>
        <v>0</v>
      </c>
      <c r="D118" s="1016"/>
      <c r="E118" s="1016"/>
      <c r="F118" s="1016">
        <f t="shared" ref="F118" si="44">SUM(F119:F128)</f>
        <v>0</v>
      </c>
      <c r="G118" s="1016"/>
      <c r="H118" s="1016"/>
      <c r="I118" s="1016">
        <f t="shared" ref="I118" si="45">SUM(I119:I128)</f>
        <v>0</v>
      </c>
      <c r="J118" s="1016"/>
      <c r="K118" s="1016"/>
      <c r="L118" s="208" t="str">
        <f t="shared" si="38"/>
        <v/>
      </c>
      <c r="M118" s="211">
        <f t="shared" si="39"/>
        <v>0</v>
      </c>
      <c r="N118" s="42" t="str">
        <f t="shared" si="24"/>
        <v/>
      </c>
      <c r="O118" s="38">
        <f t="shared" si="25"/>
        <v>0</v>
      </c>
      <c r="P118" s="784">
        <f>SUM(P119:P128)</f>
        <v>0</v>
      </c>
      <c r="Q118" s="785">
        <f>SUM(Q119:Q128)</f>
        <v>0</v>
      </c>
      <c r="R118" s="785">
        <f t="shared" ref="R118:AC118" si="46">SUM(R119:R128)</f>
        <v>0</v>
      </c>
      <c r="S118" s="785">
        <f t="shared" si="46"/>
        <v>0</v>
      </c>
      <c r="T118" s="785">
        <f t="shared" si="46"/>
        <v>0</v>
      </c>
      <c r="U118" s="785">
        <f t="shared" si="46"/>
        <v>0</v>
      </c>
      <c r="V118" s="785">
        <f t="shared" si="46"/>
        <v>0</v>
      </c>
      <c r="W118" s="785">
        <f t="shared" si="46"/>
        <v>0</v>
      </c>
      <c r="X118" s="785">
        <f t="shared" si="46"/>
        <v>0</v>
      </c>
      <c r="Y118" s="785">
        <f t="shared" si="46"/>
        <v>0</v>
      </c>
      <c r="Z118" s="785">
        <f t="shared" si="46"/>
        <v>0</v>
      </c>
      <c r="AA118" s="785">
        <f t="shared" si="46"/>
        <v>0</v>
      </c>
      <c r="AB118" s="785">
        <f t="shared" si="46"/>
        <v>0</v>
      </c>
      <c r="AC118" s="785">
        <f t="shared" si="46"/>
        <v>0</v>
      </c>
      <c r="AD118" s="786">
        <f>SUM(AD119:AD128)</f>
        <v>0</v>
      </c>
      <c r="AE118" s="750">
        <f t="shared" si="26"/>
        <v>0</v>
      </c>
      <c r="AF118" s="749" t="str">
        <f t="shared" si="27"/>
        <v/>
      </c>
    </row>
    <row r="119" spans="2:32" s="38" customFormat="1" ht="12" customHeight="1" x14ac:dyDescent="0.25">
      <c r="B119" s="51">
        <f>IF(ISBLANK('3-Budget + REVISE'!B110),"",'3-Budget + REVISE'!B110)</f>
        <v>0</v>
      </c>
      <c r="C119" s="969">
        <f>IF('3-Budget + REVISE'!AR110=1,'3-Budget + REVISE'!L110,' 11-EXPENSE 8th Period'!C119)</f>
        <v>0</v>
      </c>
      <c r="D119" s="910"/>
      <c r="E119" s="911"/>
      <c r="F119" s="900">
        <f>AE119</f>
        <v>0</v>
      </c>
      <c r="G119" s="901"/>
      <c r="H119" s="970"/>
      <c r="I119" s="969">
        <f>F119+' 11-EXPENSE 8th Period'!I119</f>
        <v>0</v>
      </c>
      <c r="J119" s="910"/>
      <c r="K119" s="911"/>
      <c r="L119" s="46" t="str">
        <f t="shared" si="38"/>
        <v/>
      </c>
      <c r="M119" s="74">
        <f t="shared" si="39"/>
        <v>0</v>
      </c>
      <c r="N119" s="43" t="str">
        <f t="shared" si="24"/>
        <v/>
      </c>
      <c r="O119" s="38">
        <f t="shared" si="25"/>
        <v>0</v>
      </c>
      <c r="P119" s="806"/>
      <c r="Q119" s="807"/>
      <c r="R119" s="807"/>
      <c r="S119" s="807"/>
      <c r="T119" s="807"/>
      <c r="U119" s="807"/>
      <c r="V119" s="807"/>
      <c r="W119" s="807"/>
      <c r="X119" s="807"/>
      <c r="Y119" s="807"/>
      <c r="Z119" s="807"/>
      <c r="AA119" s="807"/>
      <c r="AB119" s="807"/>
      <c r="AC119" s="807"/>
      <c r="AD119" s="808"/>
      <c r="AE119" s="750">
        <f t="shared" si="26"/>
        <v>0</v>
      </c>
      <c r="AF119" s="749" t="str">
        <f t="shared" si="27"/>
        <v/>
      </c>
    </row>
    <row r="120" spans="2:32" s="38" customFormat="1" ht="12" customHeight="1" x14ac:dyDescent="0.25">
      <c r="B120" s="53">
        <f>IF(ISBLANK('3-Budget + REVISE'!B111),"",'3-Budget + REVISE'!B111)</f>
        <v>0</v>
      </c>
      <c r="C120" s="969">
        <f>IF('3-Budget + REVISE'!AR111=1,'3-Budget + REVISE'!L111,' 11-EXPENSE 8th Period'!C120)</f>
        <v>0</v>
      </c>
      <c r="D120" s="910"/>
      <c r="E120" s="911"/>
      <c r="F120" s="900">
        <f t="shared" ref="F120:F128" si="47">AE120</f>
        <v>0</v>
      </c>
      <c r="G120" s="901"/>
      <c r="H120" s="970"/>
      <c r="I120" s="969">
        <f>F120+' 11-EXPENSE 8th Period'!I120</f>
        <v>0</v>
      </c>
      <c r="J120" s="910"/>
      <c r="K120" s="911"/>
      <c r="L120" s="52" t="str">
        <f t="shared" si="38"/>
        <v/>
      </c>
      <c r="M120" s="75">
        <f t="shared" si="39"/>
        <v>0</v>
      </c>
      <c r="N120" s="43" t="str">
        <f t="shared" si="24"/>
        <v/>
      </c>
      <c r="O120" s="38">
        <f t="shared" si="25"/>
        <v>0</v>
      </c>
      <c r="P120" s="806"/>
      <c r="Q120" s="807"/>
      <c r="R120" s="807"/>
      <c r="S120" s="807"/>
      <c r="T120" s="807"/>
      <c r="U120" s="807"/>
      <c r="V120" s="807"/>
      <c r="W120" s="807"/>
      <c r="X120" s="807"/>
      <c r="Y120" s="807"/>
      <c r="Z120" s="807"/>
      <c r="AA120" s="807"/>
      <c r="AB120" s="807"/>
      <c r="AC120" s="807"/>
      <c r="AD120" s="808"/>
      <c r="AE120" s="750">
        <f t="shared" si="26"/>
        <v>0</v>
      </c>
      <c r="AF120" s="749" t="str">
        <f t="shared" si="27"/>
        <v/>
      </c>
    </row>
    <row r="121" spans="2:32" s="38" customFormat="1" ht="12" customHeight="1" x14ac:dyDescent="0.25">
      <c r="B121" s="53">
        <f>IF(ISBLANK('3-Budget + REVISE'!B112),"",'3-Budget + REVISE'!B112)</f>
        <v>0</v>
      </c>
      <c r="C121" s="969">
        <f>IF('3-Budget + REVISE'!AR112=1,'3-Budget + REVISE'!L112,' 11-EXPENSE 8th Period'!C121)</f>
        <v>0</v>
      </c>
      <c r="D121" s="910"/>
      <c r="E121" s="911"/>
      <c r="F121" s="900">
        <f t="shared" si="47"/>
        <v>0</v>
      </c>
      <c r="G121" s="901"/>
      <c r="H121" s="970"/>
      <c r="I121" s="969">
        <f>F121+' 11-EXPENSE 8th Period'!I121</f>
        <v>0</v>
      </c>
      <c r="J121" s="910"/>
      <c r="K121" s="911"/>
      <c r="L121" s="52" t="str">
        <f t="shared" si="38"/>
        <v/>
      </c>
      <c r="M121" s="75">
        <f t="shared" si="39"/>
        <v>0</v>
      </c>
      <c r="N121" s="43" t="str">
        <f t="shared" si="24"/>
        <v/>
      </c>
      <c r="O121" s="38">
        <f t="shared" si="25"/>
        <v>0</v>
      </c>
      <c r="P121" s="806"/>
      <c r="Q121" s="807"/>
      <c r="R121" s="807"/>
      <c r="S121" s="807"/>
      <c r="T121" s="807"/>
      <c r="U121" s="807"/>
      <c r="V121" s="807"/>
      <c r="W121" s="807"/>
      <c r="X121" s="807"/>
      <c r="Y121" s="807"/>
      <c r="Z121" s="807"/>
      <c r="AA121" s="807"/>
      <c r="AB121" s="807"/>
      <c r="AC121" s="807"/>
      <c r="AD121" s="808"/>
      <c r="AE121" s="750">
        <f t="shared" si="26"/>
        <v>0</v>
      </c>
      <c r="AF121" s="749" t="str">
        <f t="shared" si="27"/>
        <v/>
      </c>
    </row>
    <row r="122" spans="2:32" s="38" customFormat="1" ht="12" customHeight="1" x14ac:dyDescent="0.25">
      <c r="B122" s="53">
        <f>IF(ISBLANK('3-Budget + REVISE'!B113),"",'3-Budget + REVISE'!B113)</f>
        <v>0</v>
      </c>
      <c r="C122" s="969">
        <f>IF('3-Budget + REVISE'!AR113=1,'3-Budget + REVISE'!L113,' 11-EXPENSE 8th Period'!C122)</f>
        <v>0</v>
      </c>
      <c r="D122" s="910"/>
      <c r="E122" s="911"/>
      <c r="F122" s="900">
        <f t="shared" si="47"/>
        <v>0</v>
      </c>
      <c r="G122" s="901"/>
      <c r="H122" s="970"/>
      <c r="I122" s="969">
        <f>F122+' 11-EXPENSE 8th Period'!I122</f>
        <v>0</v>
      </c>
      <c r="J122" s="910"/>
      <c r="K122" s="911"/>
      <c r="L122" s="52" t="str">
        <f t="shared" si="38"/>
        <v/>
      </c>
      <c r="M122" s="75">
        <f t="shared" si="39"/>
        <v>0</v>
      </c>
      <c r="N122" s="43" t="str">
        <f t="shared" si="24"/>
        <v/>
      </c>
      <c r="O122" s="38">
        <f t="shared" si="25"/>
        <v>0</v>
      </c>
      <c r="P122" s="806"/>
      <c r="Q122" s="807"/>
      <c r="R122" s="807"/>
      <c r="S122" s="807"/>
      <c r="T122" s="807"/>
      <c r="U122" s="807"/>
      <c r="V122" s="807"/>
      <c r="W122" s="807"/>
      <c r="X122" s="807"/>
      <c r="Y122" s="807"/>
      <c r="Z122" s="807"/>
      <c r="AA122" s="807"/>
      <c r="AB122" s="807"/>
      <c r="AC122" s="807"/>
      <c r="AD122" s="808"/>
      <c r="AE122" s="750">
        <f t="shared" si="26"/>
        <v>0</v>
      </c>
      <c r="AF122" s="749" t="str">
        <f t="shared" si="27"/>
        <v/>
      </c>
    </row>
    <row r="123" spans="2:32" s="38" customFormat="1" ht="12" customHeight="1" x14ac:dyDescent="0.25">
      <c r="B123" s="53">
        <f>IF(ISBLANK('3-Budget + REVISE'!B114),"",'3-Budget + REVISE'!B114)</f>
        <v>0</v>
      </c>
      <c r="C123" s="969">
        <f>IF('3-Budget + REVISE'!AR114=1,'3-Budget + REVISE'!L114,' 11-EXPENSE 8th Period'!C123)</f>
        <v>0</v>
      </c>
      <c r="D123" s="910"/>
      <c r="E123" s="911"/>
      <c r="F123" s="900">
        <f t="shared" si="47"/>
        <v>0</v>
      </c>
      <c r="G123" s="901"/>
      <c r="H123" s="970"/>
      <c r="I123" s="969">
        <f>F123+' 11-EXPENSE 8th Period'!I123</f>
        <v>0</v>
      </c>
      <c r="J123" s="910"/>
      <c r="K123" s="911"/>
      <c r="L123" s="52" t="str">
        <f t="shared" si="38"/>
        <v/>
      </c>
      <c r="M123" s="75">
        <f t="shared" si="39"/>
        <v>0</v>
      </c>
      <c r="N123" s="43" t="str">
        <f t="shared" si="24"/>
        <v/>
      </c>
      <c r="O123" s="38">
        <f t="shared" si="25"/>
        <v>0</v>
      </c>
      <c r="P123" s="806"/>
      <c r="Q123" s="807"/>
      <c r="R123" s="807"/>
      <c r="S123" s="807"/>
      <c r="T123" s="807"/>
      <c r="U123" s="807"/>
      <c r="V123" s="807"/>
      <c r="W123" s="807"/>
      <c r="X123" s="807"/>
      <c r="Y123" s="807"/>
      <c r="Z123" s="807"/>
      <c r="AA123" s="807"/>
      <c r="AB123" s="807"/>
      <c r="AC123" s="807"/>
      <c r="AD123" s="808"/>
      <c r="AE123" s="750">
        <f t="shared" si="26"/>
        <v>0</v>
      </c>
      <c r="AF123" s="749" t="str">
        <f t="shared" si="27"/>
        <v/>
      </c>
    </row>
    <row r="124" spans="2:32" s="38" customFormat="1" ht="12" customHeight="1" x14ac:dyDescent="0.25">
      <c r="B124" s="53">
        <f>IF(ISBLANK('3-Budget + REVISE'!B115),"",'3-Budget + REVISE'!B115)</f>
        <v>0</v>
      </c>
      <c r="C124" s="969">
        <f>IF('3-Budget + REVISE'!AR115=1,'3-Budget + REVISE'!L115,' 11-EXPENSE 8th Period'!C124)</f>
        <v>0</v>
      </c>
      <c r="D124" s="910"/>
      <c r="E124" s="911"/>
      <c r="F124" s="900">
        <f t="shared" si="47"/>
        <v>0</v>
      </c>
      <c r="G124" s="901"/>
      <c r="H124" s="970"/>
      <c r="I124" s="969">
        <f>F124+' 11-EXPENSE 8th Period'!I124</f>
        <v>0</v>
      </c>
      <c r="J124" s="910"/>
      <c r="K124" s="911"/>
      <c r="L124" s="52" t="str">
        <f t="shared" si="38"/>
        <v/>
      </c>
      <c r="M124" s="75">
        <f t="shared" si="39"/>
        <v>0</v>
      </c>
      <c r="N124" s="43" t="str">
        <f t="shared" si="24"/>
        <v/>
      </c>
      <c r="O124" s="38">
        <f t="shared" si="25"/>
        <v>0</v>
      </c>
      <c r="P124" s="806"/>
      <c r="Q124" s="807"/>
      <c r="R124" s="807"/>
      <c r="S124" s="807"/>
      <c r="T124" s="807"/>
      <c r="U124" s="807"/>
      <c r="V124" s="807"/>
      <c r="W124" s="807"/>
      <c r="X124" s="807"/>
      <c r="Y124" s="807"/>
      <c r="Z124" s="807"/>
      <c r="AA124" s="807"/>
      <c r="AB124" s="807"/>
      <c r="AC124" s="807"/>
      <c r="AD124" s="808"/>
      <c r="AE124" s="750">
        <f t="shared" si="26"/>
        <v>0</v>
      </c>
      <c r="AF124" s="749" t="str">
        <f t="shared" si="27"/>
        <v/>
      </c>
    </row>
    <row r="125" spans="2:32" s="38" customFormat="1" ht="12" customHeight="1" x14ac:dyDescent="0.25">
      <c r="B125" s="53">
        <f>IF(ISBLANK('3-Budget + REVISE'!B116),"",'3-Budget + REVISE'!B116)</f>
        <v>0</v>
      </c>
      <c r="C125" s="969">
        <f>IF('3-Budget + REVISE'!AR116=1,'3-Budget + REVISE'!L116,' 11-EXPENSE 8th Period'!C125)</f>
        <v>0</v>
      </c>
      <c r="D125" s="910"/>
      <c r="E125" s="911"/>
      <c r="F125" s="900">
        <f t="shared" si="47"/>
        <v>0</v>
      </c>
      <c r="G125" s="901"/>
      <c r="H125" s="970"/>
      <c r="I125" s="969">
        <f>F125+' 11-EXPENSE 8th Period'!I125</f>
        <v>0</v>
      </c>
      <c r="J125" s="910"/>
      <c r="K125" s="911"/>
      <c r="L125" s="52" t="str">
        <f t="shared" si="38"/>
        <v/>
      </c>
      <c r="M125" s="75">
        <f t="shared" si="39"/>
        <v>0</v>
      </c>
      <c r="N125" s="43" t="str">
        <f t="shared" si="24"/>
        <v/>
      </c>
      <c r="O125" s="38">
        <f t="shared" si="25"/>
        <v>0</v>
      </c>
      <c r="P125" s="806"/>
      <c r="Q125" s="807"/>
      <c r="R125" s="807"/>
      <c r="S125" s="807"/>
      <c r="T125" s="807"/>
      <c r="U125" s="807"/>
      <c r="V125" s="807"/>
      <c r="W125" s="807"/>
      <c r="X125" s="807"/>
      <c r="Y125" s="807"/>
      <c r="Z125" s="807"/>
      <c r="AA125" s="807"/>
      <c r="AB125" s="807"/>
      <c r="AC125" s="807"/>
      <c r="AD125" s="808"/>
      <c r="AE125" s="750">
        <f t="shared" si="26"/>
        <v>0</v>
      </c>
      <c r="AF125" s="749" t="str">
        <f t="shared" si="27"/>
        <v/>
      </c>
    </row>
    <row r="126" spans="2:32" s="38" customFormat="1" ht="12" customHeight="1" x14ac:dyDescent="0.25">
      <c r="B126" s="53">
        <f>IF(ISBLANK('3-Budget + REVISE'!B117),"",'3-Budget + REVISE'!B117)</f>
        <v>0</v>
      </c>
      <c r="C126" s="969">
        <f>IF('3-Budget + REVISE'!AR117=1,'3-Budget + REVISE'!L117,' 11-EXPENSE 8th Period'!C126)</f>
        <v>0</v>
      </c>
      <c r="D126" s="910"/>
      <c r="E126" s="911"/>
      <c r="F126" s="900">
        <f t="shared" si="47"/>
        <v>0</v>
      </c>
      <c r="G126" s="901"/>
      <c r="H126" s="970"/>
      <c r="I126" s="969">
        <f>F126+' 11-EXPENSE 8th Period'!I126</f>
        <v>0</v>
      </c>
      <c r="J126" s="910"/>
      <c r="K126" s="911"/>
      <c r="L126" s="52" t="str">
        <f t="shared" si="38"/>
        <v/>
      </c>
      <c r="M126" s="75">
        <f t="shared" si="39"/>
        <v>0</v>
      </c>
      <c r="N126" s="43" t="str">
        <f t="shared" si="24"/>
        <v/>
      </c>
      <c r="O126" s="38">
        <f t="shared" si="25"/>
        <v>0</v>
      </c>
      <c r="P126" s="806"/>
      <c r="Q126" s="807"/>
      <c r="R126" s="807"/>
      <c r="S126" s="807"/>
      <c r="T126" s="807"/>
      <c r="U126" s="807"/>
      <c r="V126" s="807"/>
      <c r="W126" s="807"/>
      <c r="X126" s="807"/>
      <c r="Y126" s="807"/>
      <c r="Z126" s="807"/>
      <c r="AA126" s="807"/>
      <c r="AB126" s="807"/>
      <c r="AC126" s="807"/>
      <c r="AD126" s="808"/>
      <c r="AE126" s="750">
        <f t="shared" si="26"/>
        <v>0</v>
      </c>
      <c r="AF126" s="749" t="str">
        <f t="shared" si="27"/>
        <v/>
      </c>
    </row>
    <row r="127" spans="2:32" s="38" customFormat="1" ht="12" customHeight="1" x14ac:dyDescent="0.25">
      <c r="B127" s="53">
        <f>IF(ISBLANK('3-Budget + REVISE'!B118),"",'3-Budget + REVISE'!B118)</f>
        <v>0</v>
      </c>
      <c r="C127" s="969">
        <f>IF('3-Budget + REVISE'!AR118=1,'3-Budget + REVISE'!L118,' 11-EXPENSE 8th Period'!C127)</f>
        <v>0</v>
      </c>
      <c r="D127" s="910"/>
      <c r="E127" s="911"/>
      <c r="F127" s="900">
        <f t="shared" si="47"/>
        <v>0</v>
      </c>
      <c r="G127" s="901"/>
      <c r="H127" s="970"/>
      <c r="I127" s="969">
        <f>F127+' 11-EXPENSE 8th Period'!I127</f>
        <v>0</v>
      </c>
      <c r="J127" s="910"/>
      <c r="K127" s="911"/>
      <c r="L127" s="52" t="str">
        <f t="shared" si="38"/>
        <v/>
      </c>
      <c r="M127" s="75">
        <f t="shared" si="39"/>
        <v>0</v>
      </c>
      <c r="N127" s="43" t="str">
        <f t="shared" si="24"/>
        <v/>
      </c>
      <c r="O127" s="38">
        <f t="shared" si="25"/>
        <v>0</v>
      </c>
      <c r="P127" s="806"/>
      <c r="Q127" s="807"/>
      <c r="R127" s="807"/>
      <c r="S127" s="807"/>
      <c r="T127" s="807"/>
      <c r="U127" s="807"/>
      <c r="V127" s="807"/>
      <c r="W127" s="807"/>
      <c r="X127" s="807"/>
      <c r="Y127" s="807"/>
      <c r="Z127" s="807"/>
      <c r="AA127" s="807"/>
      <c r="AB127" s="807"/>
      <c r="AC127" s="807"/>
      <c r="AD127" s="808"/>
      <c r="AE127" s="750">
        <f t="shared" si="26"/>
        <v>0</v>
      </c>
      <c r="AF127" s="749" t="str">
        <f t="shared" si="27"/>
        <v/>
      </c>
    </row>
    <row r="128" spans="2:32" s="38" customFormat="1" ht="12" customHeight="1" x14ac:dyDescent="0.25">
      <c r="B128" s="48">
        <f>IF(ISBLANK('3-Budget + REVISE'!B119),"",'3-Budget + REVISE'!B119)</f>
        <v>0</v>
      </c>
      <c r="C128" s="969">
        <f>IF('3-Budget + REVISE'!AR119=1,'3-Budget + REVISE'!L119,' 11-EXPENSE 8th Period'!C128)</f>
        <v>0</v>
      </c>
      <c r="D128" s="910"/>
      <c r="E128" s="911"/>
      <c r="F128" s="900">
        <f t="shared" si="47"/>
        <v>0</v>
      </c>
      <c r="G128" s="901"/>
      <c r="H128" s="970"/>
      <c r="I128" s="969">
        <f>F128+' 11-EXPENSE 8th Period'!I128</f>
        <v>0</v>
      </c>
      <c r="J128" s="910"/>
      <c r="K128" s="911"/>
      <c r="L128" s="54" t="str">
        <f t="shared" si="38"/>
        <v/>
      </c>
      <c r="M128" s="76">
        <f t="shared" si="39"/>
        <v>0</v>
      </c>
      <c r="N128" s="43" t="str">
        <f t="shared" si="24"/>
        <v/>
      </c>
      <c r="O128" s="38">
        <f t="shared" si="25"/>
        <v>0</v>
      </c>
      <c r="P128" s="806"/>
      <c r="Q128" s="807"/>
      <c r="R128" s="807"/>
      <c r="S128" s="807"/>
      <c r="T128" s="807"/>
      <c r="U128" s="807"/>
      <c r="V128" s="807"/>
      <c r="W128" s="807"/>
      <c r="X128" s="807"/>
      <c r="Y128" s="807"/>
      <c r="Z128" s="807"/>
      <c r="AA128" s="807"/>
      <c r="AB128" s="807"/>
      <c r="AC128" s="807"/>
      <c r="AD128" s="808"/>
      <c r="AE128" s="750">
        <f t="shared" si="26"/>
        <v>0</v>
      </c>
      <c r="AF128" s="749" t="str">
        <f t="shared" si="27"/>
        <v/>
      </c>
    </row>
    <row r="129" spans="2:32" s="38" customFormat="1" ht="12.9" customHeight="1" x14ac:dyDescent="0.25">
      <c r="B129" s="200" t="str">
        <f>IF(ISBLANK('3-Budget + REVISE'!B120),"",'3-Budget + REVISE'!B120)</f>
        <v>900 - Indirect Costs</v>
      </c>
      <c r="C129" s="1016">
        <f>SUM(C130)</f>
        <v>0</v>
      </c>
      <c r="D129" s="1016"/>
      <c r="E129" s="1016"/>
      <c r="F129" s="1016">
        <f t="shared" ref="F129" si="48">SUM(F130)</f>
        <v>0</v>
      </c>
      <c r="G129" s="1016"/>
      <c r="H129" s="1016"/>
      <c r="I129" s="1016">
        <f t="shared" ref="I129" si="49">SUM(I130)</f>
        <v>0</v>
      </c>
      <c r="J129" s="1016"/>
      <c r="K129" s="1016"/>
      <c r="L129" s="208" t="str">
        <f>IF(C129&gt;0,I129/C129,"")</f>
        <v/>
      </c>
      <c r="M129" s="211">
        <f t="shared" si="39"/>
        <v>0</v>
      </c>
      <c r="N129" s="42" t="str">
        <f t="shared" si="24"/>
        <v/>
      </c>
      <c r="O129" s="38">
        <f t="shared" si="25"/>
        <v>0</v>
      </c>
      <c r="P129" s="784">
        <f>P130</f>
        <v>0</v>
      </c>
      <c r="Q129" s="785">
        <f>Q130</f>
        <v>0</v>
      </c>
      <c r="R129" s="785">
        <f t="shared" ref="R129:AC129" si="50">R130</f>
        <v>0</v>
      </c>
      <c r="S129" s="785">
        <f t="shared" si="50"/>
        <v>0</v>
      </c>
      <c r="T129" s="785">
        <f t="shared" si="50"/>
        <v>0</v>
      </c>
      <c r="U129" s="785">
        <f t="shared" si="50"/>
        <v>0</v>
      </c>
      <c r="V129" s="785">
        <f t="shared" si="50"/>
        <v>0</v>
      </c>
      <c r="W129" s="785">
        <f t="shared" si="50"/>
        <v>0</v>
      </c>
      <c r="X129" s="785">
        <f t="shared" si="50"/>
        <v>0</v>
      </c>
      <c r="Y129" s="785">
        <f t="shared" si="50"/>
        <v>0</v>
      </c>
      <c r="Z129" s="785">
        <f t="shared" si="50"/>
        <v>0</v>
      </c>
      <c r="AA129" s="785">
        <f t="shared" si="50"/>
        <v>0</v>
      </c>
      <c r="AB129" s="785">
        <f t="shared" si="50"/>
        <v>0</v>
      </c>
      <c r="AC129" s="785">
        <f t="shared" si="50"/>
        <v>0</v>
      </c>
      <c r="AD129" s="786">
        <f>AD130</f>
        <v>0</v>
      </c>
      <c r="AE129" s="750">
        <f t="shared" si="26"/>
        <v>0</v>
      </c>
      <c r="AF129" s="749" t="str">
        <f t="shared" si="27"/>
        <v/>
      </c>
    </row>
    <row r="130" spans="2:32" s="38" customFormat="1" ht="12" customHeight="1" x14ac:dyDescent="0.25">
      <c r="B130" s="51" t="str">
        <f>IF(ISBLANK('3-Budget + REVISE'!B121),"",'3-Budget + REVISE'!B121)</f>
        <v>use "Indirect Cost Calculator"</v>
      </c>
      <c r="C130" s="969">
        <f>IF('3-Budget + REVISE'!AR121=1,'3-Budget + REVISE'!L121,' 11-EXPENSE 8th Period'!C130)</f>
        <v>0</v>
      </c>
      <c r="D130" s="910"/>
      <c r="E130" s="911"/>
      <c r="F130" s="900">
        <f>AE130</f>
        <v>0</v>
      </c>
      <c r="G130" s="901"/>
      <c r="H130" s="970"/>
      <c r="I130" s="969">
        <f>F130+' 11-EXPENSE 8th Period'!I130</f>
        <v>0</v>
      </c>
      <c r="J130" s="910"/>
      <c r="K130" s="911"/>
      <c r="L130" s="46" t="str">
        <f>IF(C130&gt;0,I130/C130,"")</f>
        <v/>
      </c>
      <c r="M130" s="74">
        <f>C130-I130</f>
        <v>0</v>
      </c>
      <c r="N130" s="43" t="str">
        <f>IF(M130&lt;0, "!", "")</f>
        <v/>
      </c>
      <c r="O130" s="38">
        <f t="shared" si="25"/>
        <v>0</v>
      </c>
      <c r="P130" s="809"/>
      <c r="Q130" s="810"/>
      <c r="R130" s="810"/>
      <c r="S130" s="810"/>
      <c r="T130" s="810"/>
      <c r="U130" s="810"/>
      <c r="V130" s="810"/>
      <c r="W130" s="810"/>
      <c r="X130" s="810"/>
      <c r="Y130" s="810"/>
      <c r="Z130" s="810"/>
      <c r="AA130" s="810"/>
      <c r="AB130" s="810"/>
      <c r="AC130" s="810"/>
      <c r="AD130" s="811"/>
      <c r="AE130" s="750">
        <f t="shared" si="26"/>
        <v>0</v>
      </c>
      <c r="AF130" s="749" t="str">
        <f t="shared" si="27"/>
        <v/>
      </c>
    </row>
    <row r="131" spans="2:32" s="38" customFormat="1" ht="12.75" customHeight="1" thickBot="1" x14ac:dyDescent="0.3">
      <c r="B131" s="57" t="s">
        <v>69</v>
      </c>
      <c r="C131" s="928">
        <f>C17+C40++C63+C74+C85+C96+C107+C118+C129</f>
        <v>0</v>
      </c>
      <c r="D131" s="929"/>
      <c r="E131" s="930"/>
      <c r="F131" s="960">
        <f>F17+F40+F63+F74+F85+F96+F107+F118+F129</f>
        <v>0</v>
      </c>
      <c r="G131" s="961"/>
      <c r="H131" s="962"/>
      <c r="I131" s="928">
        <f>F131+' 10-EXPENSE 7th Period'!I131</f>
        <v>0</v>
      </c>
      <c r="J131" s="929"/>
      <c r="K131" s="930"/>
      <c r="L131" s="58" t="str">
        <f>IF(C131&gt;0,I131/C131,"")</f>
        <v/>
      </c>
      <c r="M131" s="77">
        <f>C131-I131</f>
        <v>0</v>
      </c>
      <c r="N131" s="43" t="str">
        <f>IF(M131&lt;0, "!", "")</f>
        <v/>
      </c>
      <c r="P131" s="750">
        <f>P17+P40+P63+P74+P85+P96+P107+P118+P129</f>
        <v>0</v>
      </c>
      <c r="Q131" s="750">
        <f t="shared" ref="Q131:AD131" si="51">Q17+Q40+Q63+Q74+Q85+Q96+Q107+Q118+Q129</f>
        <v>0</v>
      </c>
      <c r="R131" s="750">
        <f t="shared" si="51"/>
        <v>0</v>
      </c>
      <c r="S131" s="750">
        <f t="shared" si="51"/>
        <v>0</v>
      </c>
      <c r="T131" s="750">
        <f t="shared" si="51"/>
        <v>0</v>
      </c>
      <c r="U131" s="750">
        <f t="shared" si="51"/>
        <v>0</v>
      </c>
      <c r="V131" s="750">
        <f t="shared" si="51"/>
        <v>0</v>
      </c>
      <c r="W131" s="750">
        <f t="shared" si="51"/>
        <v>0</v>
      </c>
      <c r="X131" s="750">
        <f t="shared" si="51"/>
        <v>0</v>
      </c>
      <c r="Y131" s="750">
        <f t="shared" si="51"/>
        <v>0</v>
      </c>
      <c r="Z131" s="750">
        <f t="shared" si="51"/>
        <v>0</v>
      </c>
      <c r="AA131" s="750">
        <f t="shared" si="51"/>
        <v>0</v>
      </c>
      <c r="AB131" s="750">
        <f t="shared" si="51"/>
        <v>0</v>
      </c>
      <c r="AC131" s="750">
        <f t="shared" si="51"/>
        <v>0</v>
      </c>
      <c r="AD131" s="750">
        <f t="shared" si="51"/>
        <v>0</v>
      </c>
      <c r="AE131" s="750">
        <f t="shared" si="26"/>
        <v>0</v>
      </c>
      <c r="AF131" s="749" t="str">
        <f t="shared" si="27"/>
        <v/>
      </c>
    </row>
    <row r="132" spans="2:32" ht="16.5" customHeight="1" x14ac:dyDescent="0.3">
      <c r="B132" s="60" t="s">
        <v>19</v>
      </c>
      <c r="C132" s="927" t="str">
        <f>IF(C131&gt;0,IF(C131&gt;'3-Budget + REVISE'!C122,"OVER award",IF(C131&lt;'3-Budget + REVISE'!C122,"UNDER award",""))," ")</f>
        <v xml:space="preserve"> </v>
      </c>
      <c r="D132" s="927"/>
      <c r="E132" s="927"/>
      <c r="F132" s="61"/>
      <c r="G132" s="61"/>
      <c r="H132" s="61"/>
      <c r="I132" s="61"/>
      <c r="J132" s="10" t="str">
        <f>J6</f>
        <v>9th Period</v>
      </c>
      <c r="K132" s="925" t="s">
        <v>13</v>
      </c>
      <c r="L132" s="926"/>
      <c r="M132" s="926"/>
    </row>
    <row r="133" spans="2:32" x14ac:dyDescent="0.3">
      <c r="B133" s="978"/>
      <c r="C133" s="979"/>
      <c r="D133" s="979"/>
      <c r="E133" s="979"/>
      <c r="F133" s="979"/>
      <c r="G133" s="979"/>
      <c r="H133" s="979"/>
      <c r="I133" s="979"/>
      <c r="J133" s="979"/>
      <c r="K133" s="979"/>
      <c r="L133" s="979"/>
      <c r="M133" s="980"/>
    </row>
    <row r="134" spans="2:32" x14ac:dyDescent="0.3">
      <c r="B134" s="981"/>
      <c r="C134" s="982"/>
      <c r="D134" s="982"/>
      <c r="E134" s="982"/>
      <c r="F134" s="982"/>
      <c r="G134" s="982"/>
      <c r="H134" s="982"/>
      <c r="I134" s="982"/>
      <c r="J134" s="982"/>
      <c r="K134" s="982"/>
      <c r="L134" s="982"/>
      <c r="M134" s="983"/>
    </row>
    <row r="135" spans="2:32" x14ac:dyDescent="0.3">
      <c r="B135" s="981"/>
      <c r="C135" s="982"/>
      <c r="D135" s="982"/>
      <c r="E135" s="982"/>
      <c r="F135" s="982"/>
      <c r="G135" s="982"/>
      <c r="H135" s="982"/>
      <c r="I135" s="982"/>
      <c r="J135" s="982"/>
      <c r="K135" s="982"/>
      <c r="L135" s="982"/>
      <c r="M135" s="983"/>
    </row>
    <row r="136" spans="2:32" x14ac:dyDescent="0.3">
      <c r="B136" s="984"/>
      <c r="C136" s="985"/>
      <c r="D136" s="985"/>
      <c r="E136" s="985"/>
      <c r="F136" s="985"/>
      <c r="G136" s="985"/>
      <c r="H136" s="985"/>
      <c r="I136" s="985"/>
      <c r="J136" s="985"/>
      <c r="K136" s="985"/>
      <c r="L136" s="985"/>
      <c r="M136" s="986"/>
    </row>
  </sheetData>
  <sheetProtection algorithmName="SHA-512" hashValue="B2tP60DFsxF1Xr5FV8lodE2rTTzTbNYOQlbpamXON0CERdsYwLd70qOCQ/9P6TxCs0sYch7mCf1bfhJ1tUxI3w==" saltValue="61UG1JU1aRCQjoN4DUjhQQ==" spinCount="100000" sheet="1" formatRows="0"/>
  <mergeCells count="380">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52:E52"/>
    <mergeCell ref="F52:H52"/>
    <mergeCell ref="I52:K52"/>
    <mergeCell ref="C53:E53"/>
    <mergeCell ref="F53:H53"/>
    <mergeCell ref="I53:K53"/>
    <mergeCell ref="C50:E50"/>
    <mergeCell ref="F50:H50"/>
    <mergeCell ref="I50:K50"/>
    <mergeCell ref="C51:E51"/>
    <mergeCell ref="F51:H51"/>
    <mergeCell ref="I51:K51"/>
    <mergeCell ref="C48:E48"/>
    <mergeCell ref="F48:H48"/>
    <mergeCell ref="I48:K48"/>
    <mergeCell ref="C49:E49"/>
    <mergeCell ref="F49:H49"/>
    <mergeCell ref="I49:K49"/>
    <mergeCell ref="C46:E46"/>
    <mergeCell ref="F46:H46"/>
    <mergeCell ref="I46:K46"/>
    <mergeCell ref="C47:E47"/>
    <mergeCell ref="F47:H47"/>
    <mergeCell ref="I47:K47"/>
    <mergeCell ref="C44:E44"/>
    <mergeCell ref="F44:H44"/>
    <mergeCell ref="I44:K44"/>
    <mergeCell ref="C45:E45"/>
    <mergeCell ref="F45:H45"/>
    <mergeCell ref="I45:K45"/>
    <mergeCell ref="C42:E42"/>
    <mergeCell ref="F42:H42"/>
    <mergeCell ref="I42:K42"/>
    <mergeCell ref="C43:E43"/>
    <mergeCell ref="F43:H43"/>
    <mergeCell ref="I43:K43"/>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C32:E32"/>
    <mergeCell ref="F32:H32"/>
    <mergeCell ref="I32:K32"/>
    <mergeCell ref="C33:E33"/>
    <mergeCell ref="F33:H33"/>
    <mergeCell ref="I33:K33"/>
    <mergeCell ref="C30:E30"/>
    <mergeCell ref="F30:H30"/>
    <mergeCell ref="I30:K30"/>
    <mergeCell ref="C31:E31"/>
    <mergeCell ref="F31:H31"/>
    <mergeCell ref="I31:K31"/>
    <mergeCell ref="C28:E28"/>
    <mergeCell ref="F28:H28"/>
    <mergeCell ref="I28:K28"/>
    <mergeCell ref="C29:E29"/>
    <mergeCell ref="F29:H29"/>
    <mergeCell ref="I29:K29"/>
    <mergeCell ref="C26:E26"/>
    <mergeCell ref="F26:H26"/>
    <mergeCell ref="I26:K26"/>
    <mergeCell ref="C27:E27"/>
    <mergeCell ref="F27:H27"/>
    <mergeCell ref="I27:K27"/>
    <mergeCell ref="C24:E24"/>
    <mergeCell ref="F24:H24"/>
    <mergeCell ref="I24:K24"/>
    <mergeCell ref="C25:E25"/>
    <mergeCell ref="F25:H25"/>
    <mergeCell ref="I25:K25"/>
    <mergeCell ref="C22:E22"/>
    <mergeCell ref="F22:H22"/>
    <mergeCell ref="I22:K22"/>
    <mergeCell ref="C23:E23"/>
    <mergeCell ref="F23:H23"/>
    <mergeCell ref="I23:K23"/>
    <mergeCell ref="C20:E20"/>
    <mergeCell ref="F20:H20"/>
    <mergeCell ref="I20:K20"/>
    <mergeCell ref="C21:E21"/>
    <mergeCell ref="F21:H21"/>
    <mergeCell ref="I21:K21"/>
    <mergeCell ref="C18:E18"/>
    <mergeCell ref="F18:H18"/>
    <mergeCell ref="I18:K18"/>
    <mergeCell ref="C19:E19"/>
    <mergeCell ref="F19:H19"/>
    <mergeCell ref="I19:K19"/>
    <mergeCell ref="C16:E16"/>
    <mergeCell ref="F16:H16"/>
    <mergeCell ref="I16:K16"/>
    <mergeCell ref="C17:E17"/>
    <mergeCell ref="F17:H17"/>
    <mergeCell ref="I17:K17"/>
    <mergeCell ref="B12:D12"/>
    <mergeCell ref="F12:M12"/>
    <mergeCell ref="B13:D13"/>
    <mergeCell ref="F13:M13"/>
    <mergeCell ref="B14:D14"/>
    <mergeCell ref="F14:M14"/>
    <mergeCell ref="B10:D10"/>
    <mergeCell ref="F10:M10"/>
    <mergeCell ref="F5:H5"/>
    <mergeCell ref="J5:M5"/>
    <mergeCell ref="B6:D6"/>
    <mergeCell ref="F6:G6"/>
    <mergeCell ref="J6:M6"/>
    <mergeCell ref="B7:D7"/>
    <mergeCell ref="F7:H7"/>
    <mergeCell ref="J7:M7"/>
    <mergeCell ref="B1:B2"/>
    <mergeCell ref="B4:D4"/>
    <mergeCell ref="F4:H4"/>
    <mergeCell ref="J4:M4"/>
    <mergeCell ref="M1:M3"/>
    <mergeCell ref="C2:F2"/>
    <mergeCell ref="B8:D8"/>
    <mergeCell ref="F8:M8"/>
    <mergeCell ref="B9:E9"/>
    <mergeCell ref="F9:G9"/>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6B4D0-3007-48F5-B841-F6E37E841954}">
  <sheetPr codeName="Sheet17">
    <tabColor rgb="FFFFC843"/>
    <pageSetUpPr fitToPage="1"/>
  </sheetPr>
  <dimension ref="A1:AF136"/>
  <sheetViews>
    <sheetView showZeros="0" zoomScaleNormal="100" zoomScaleSheetLayoutView="51" workbookViewId="0">
      <pane ySplit="16" topLeftCell="A17" activePane="bottomLeft" state="frozen"/>
      <selection pane="bottomLeft" activeCell="P10" sqref="P10"/>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4.6328125" style="22" customWidth="1"/>
    <col min="15" max="15" width="0" style="19" hidden="1" customWidth="1"/>
    <col min="16" max="31" width="12.81640625" style="19" customWidth="1"/>
    <col min="32" max="16384" width="9.08984375" style="19"/>
  </cols>
  <sheetData>
    <row r="1" spans="1:31" ht="18" customHeight="1" x14ac:dyDescent="0.3">
      <c r="A1" s="307"/>
      <c r="B1" s="913" t="s">
        <v>13</v>
      </c>
      <c r="M1" s="923"/>
    </row>
    <row r="2" spans="1:31" ht="18" customHeight="1" x14ac:dyDescent="0.35">
      <c r="A2" s="307"/>
      <c r="B2" s="913"/>
      <c r="C2" s="1015" t="str">
        <f>'3-Budget + REVISE'!$B$3</f>
        <v>Project Name</v>
      </c>
      <c r="D2" s="1015"/>
      <c r="E2" s="1015"/>
      <c r="F2" s="1015"/>
      <c r="G2" s="222"/>
      <c r="H2" s="222"/>
      <c r="I2" s="222"/>
      <c r="J2" s="222"/>
      <c r="K2" s="222"/>
      <c r="L2" s="222"/>
      <c r="M2" s="923"/>
    </row>
    <row r="3" spans="1:31" ht="13.25" customHeight="1" x14ac:dyDescent="0.3">
      <c r="A3" s="23"/>
      <c r="B3" s="223"/>
      <c r="C3" s="223"/>
      <c r="D3" s="223"/>
      <c r="E3" s="223"/>
      <c r="F3" s="223"/>
      <c r="G3" s="223"/>
      <c r="H3" s="223"/>
      <c r="I3" s="223"/>
      <c r="J3" s="223"/>
      <c r="K3" s="223"/>
      <c r="L3" s="223"/>
      <c r="M3" s="923"/>
      <c r="N3" s="24"/>
    </row>
    <row r="4" spans="1:31" x14ac:dyDescent="0.3">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5">
      <c r="B5" s="30" t="s">
        <v>3</v>
      </c>
      <c r="C5" s="30"/>
      <c r="D5" s="30"/>
      <c r="E5" s="30"/>
      <c r="F5" s="1006" t="s">
        <v>148</v>
      </c>
      <c r="G5" s="1006"/>
      <c r="H5" s="1006"/>
      <c r="I5" s="30"/>
      <c r="J5" s="1004" t="s">
        <v>70</v>
      </c>
      <c r="K5" s="1004"/>
      <c r="L5" s="1004"/>
      <c r="M5" s="1004"/>
      <c r="N5" s="31"/>
    </row>
    <row r="6" spans="1:31" ht="12.75" customHeight="1" x14ac:dyDescent="0.3">
      <c r="B6" s="916" t="str">
        <f>IF(ISBLANK('4-EXPENSE 1st Period'!B6:E6),"",'4-EXPENSE 1st Period'!B6:E6)</f>
        <v/>
      </c>
      <c r="C6" s="916"/>
      <c r="D6" s="916"/>
      <c r="E6" s="32"/>
      <c r="F6" s="1019">
        <f>'4-EXPENSE 1st Period'!$F$6</f>
        <v>0</v>
      </c>
      <c r="G6" s="1019"/>
      <c r="H6" s="80" t="s">
        <v>14</v>
      </c>
      <c r="I6" s="28"/>
      <c r="J6" s="914" t="s">
        <v>159</v>
      </c>
      <c r="K6" s="914"/>
      <c r="L6" s="914"/>
      <c r="M6" s="914"/>
    </row>
    <row r="7" spans="1:31" s="29" customFormat="1" ht="13.5" customHeight="1" x14ac:dyDescent="0.25">
      <c r="B7" s="918" t="s">
        <v>4</v>
      </c>
      <c r="C7" s="918"/>
      <c r="D7" s="918"/>
      <c r="E7" s="30"/>
      <c r="F7" s="918" t="s">
        <v>2</v>
      </c>
      <c r="G7" s="918"/>
      <c r="H7" s="918"/>
      <c r="I7" s="30"/>
      <c r="J7" s="918" t="s">
        <v>1</v>
      </c>
      <c r="K7" s="918"/>
      <c r="L7" s="918"/>
      <c r="M7" s="918"/>
      <c r="N7" s="31"/>
    </row>
    <row r="8" spans="1:31" ht="14" customHeight="1" x14ac:dyDescent="0.3">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5">
      <c r="B9" s="915" t="s">
        <v>5</v>
      </c>
      <c r="C9" s="915"/>
      <c r="D9" s="915"/>
      <c r="E9" s="915"/>
      <c r="F9" s="915" t="s">
        <v>6</v>
      </c>
      <c r="G9" s="915"/>
      <c r="H9" s="30"/>
      <c r="I9" s="30"/>
      <c r="J9" s="30"/>
      <c r="K9" s="30"/>
      <c r="L9" s="30"/>
      <c r="M9" s="30"/>
      <c r="N9" s="31"/>
    </row>
    <row r="10" spans="1:31" ht="18" customHeight="1" thickBot="1" x14ac:dyDescent="0.35">
      <c r="B10" s="987"/>
      <c r="C10" s="987"/>
      <c r="D10" s="987"/>
      <c r="E10" s="68"/>
      <c r="F10" s="1017"/>
      <c r="G10" s="1017"/>
      <c r="H10" s="1017"/>
      <c r="I10" s="1017"/>
      <c r="J10" s="1017"/>
      <c r="K10" s="1017"/>
      <c r="L10" s="1017"/>
      <c r="M10" s="1017"/>
    </row>
    <row r="11" spans="1:31" s="29" customFormat="1" ht="13.5" customHeight="1" x14ac:dyDescent="0.25">
      <c r="B11" s="78" t="s">
        <v>7</v>
      </c>
      <c r="C11" s="30" t="s">
        <v>8</v>
      </c>
      <c r="E11" s="30"/>
      <c r="F11" s="1002" t="s">
        <v>7</v>
      </c>
      <c r="G11" s="1002"/>
      <c r="H11" s="1002"/>
      <c r="I11" s="1002"/>
      <c r="J11" s="1002"/>
      <c r="K11" s="1002"/>
      <c r="L11" s="1002"/>
      <c r="M11" s="30" t="s">
        <v>8</v>
      </c>
      <c r="N11" s="31"/>
    </row>
    <row r="12" spans="1:31" ht="12.75" customHeight="1" x14ac:dyDescent="0.3">
      <c r="B12" s="949" t="s">
        <v>170</v>
      </c>
      <c r="C12" s="949"/>
      <c r="D12" s="949"/>
      <c r="E12" s="37"/>
      <c r="F12" s="950" t="s">
        <v>166</v>
      </c>
      <c r="G12" s="950"/>
      <c r="H12" s="950"/>
      <c r="I12" s="950"/>
      <c r="J12" s="950"/>
      <c r="K12" s="950"/>
      <c r="L12" s="950"/>
      <c r="M12" s="950"/>
    </row>
    <row r="13" spans="1:31" s="29" customFormat="1" ht="13.5" customHeight="1" x14ac:dyDescent="0.25">
      <c r="B13" s="1006" t="s">
        <v>9</v>
      </c>
      <c r="C13" s="1006"/>
      <c r="D13" s="1006"/>
      <c r="E13" s="30"/>
      <c r="F13" s="915" t="s">
        <v>9</v>
      </c>
      <c r="G13" s="915"/>
      <c r="H13" s="915"/>
      <c r="I13" s="915"/>
      <c r="J13" s="915"/>
      <c r="K13" s="915"/>
      <c r="L13" s="915"/>
      <c r="M13" s="915"/>
      <c r="N13" s="31"/>
    </row>
    <row r="14" spans="1:31" ht="12.75" customHeight="1" x14ac:dyDescent="0.3">
      <c r="B14" s="949" t="s">
        <v>171</v>
      </c>
      <c r="C14" s="949"/>
      <c r="D14" s="949"/>
      <c r="E14" s="37"/>
      <c r="F14" s="950" t="s">
        <v>168</v>
      </c>
      <c r="G14" s="950"/>
      <c r="H14" s="950"/>
      <c r="I14" s="950"/>
      <c r="J14" s="950"/>
      <c r="K14" s="950"/>
      <c r="L14" s="950"/>
      <c r="M14" s="950"/>
    </row>
    <row r="15" spans="1:31" s="29" customFormat="1" ht="13.5" customHeight="1" thickBot="1" x14ac:dyDescent="0.35">
      <c r="B15" s="918" t="s">
        <v>10</v>
      </c>
      <c r="C15" s="918"/>
      <c r="D15" s="918"/>
      <c r="E15" s="67"/>
      <c r="F15" s="1022" t="s">
        <v>10</v>
      </c>
      <c r="G15" s="1022"/>
      <c r="H15" s="1022"/>
      <c r="I15" s="1022"/>
      <c r="J15" s="1022"/>
      <c r="K15" s="1022"/>
      <c r="L15" s="1022"/>
      <c r="M15" s="1022"/>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2" thickBot="1" x14ac:dyDescent="0.35">
      <c r="B16" s="70" t="s">
        <v>0</v>
      </c>
      <c r="C16" s="990" t="s">
        <v>16</v>
      </c>
      <c r="D16" s="1020"/>
      <c r="E16" s="1021"/>
      <c r="F16" s="993" t="s">
        <v>160</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 customHeight="1" x14ac:dyDescent="0.25">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5">
      <c r="B18" s="51" t="str">
        <f>IF(ISBLANK('3-Budget + REVISE'!B9),"",'3-Budget + REVISE'!B9)</f>
        <v/>
      </c>
      <c r="C18" s="969">
        <f>IF('3-Budget + REVISE'!AU9=1,'3-Budget + REVISE'!M9,' 12-EXPENSE 9th Period'!C18)</f>
        <v>0</v>
      </c>
      <c r="D18" s="910"/>
      <c r="E18" s="911"/>
      <c r="F18" s="900">
        <f>AE18</f>
        <v>0</v>
      </c>
      <c r="G18" s="901"/>
      <c r="H18" s="970"/>
      <c r="I18" s="969">
        <f>F18+' 12-EXPENSE 9th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5">
      <c r="B19" s="51" t="str">
        <f>IF(ISBLANK('3-Budget + REVISE'!B10),"",'3-Budget + REVISE'!B10)</f>
        <v/>
      </c>
      <c r="C19" s="969">
        <f>IF('3-Budget + REVISE'!AU10=1,'3-Budget + REVISE'!M10,' 12-EXPENSE 9th Period'!C19)</f>
        <v>0</v>
      </c>
      <c r="D19" s="910"/>
      <c r="E19" s="911"/>
      <c r="F19" s="900">
        <f t="shared" ref="F19:F39" si="9">AE19</f>
        <v>0</v>
      </c>
      <c r="G19" s="901"/>
      <c r="H19" s="970"/>
      <c r="I19" s="969">
        <f>F19+' 12-EXPENSE 9th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5">
      <c r="B20" s="51" t="str">
        <f>IF(ISBLANK('3-Budget + REVISE'!B11),"",'3-Budget + REVISE'!B11)</f>
        <v/>
      </c>
      <c r="C20" s="969">
        <f>IF('3-Budget + REVISE'!AU11=1,'3-Budget + REVISE'!M11,' 12-EXPENSE 9th Period'!C20)</f>
        <v>0</v>
      </c>
      <c r="D20" s="910"/>
      <c r="E20" s="911"/>
      <c r="F20" s="900">
        <f t="shared" si="9"/>
        <v>0</v>
      </c>
      <c r="G20" s="901"/>
      <c r="H20" s="970"/>
      <c r="I20" s="969">
        <f>F20+' 12-EXPENSE 9th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5">
      <c r="B21" s="51" t="str">
        <f>IF(ISBLANK('3-Budget + REVISE'!B12),"",'3-Budget + REVISE'!B12)</f>
        <v/>
      </c>
      <c r="C21" s="969">
        <f>IF('3-Budget + REVISE'!AU12=1,'3-Budget + REVISE'!M12,' 12-EXPENSE 9th Period'!C21)</f>
        <v>0</v>
      </c>
      <c r="D21" s="910"/>
      <c r="E21" s="911"/>
      <c r="F21" s="900">
        <f t="shared" si="9"/>
        <v>0</v>
      </c>
      <c r="G21" s="901"/>
      <c r="H21" s="970"/>
      <c r="I21" s="969">
        <f>F21+' 12-EXPENSE 9th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5">
      <c r="B22" s="51" t="str">
        <f>IF(ISBLANK('3-Budget + REVISE'!B13),"",'3-Budget + REVISE'!B13)</f>
        <v/>
      </c>
      <c r="C22" s="969">
        <f>IF('3-Budget + REVISE'!AU13=1,'3-Budget + REVISE'!M13,' 12-EXPENSE 9th Period'!C22)</f>
        <v>0</v>
      </c>
      <c r="D22" s="910"/>
      <c r="E22" s="911"/>
      <c r="F22" s="900">
        <f t="shared" si="9"/>
        <v>0</v>
      </c>
      <c r="G22" s="901"/>
      <c r="H22" s="970"/>
      <c r="I22" s="969">
        <f>F22+' 12-EXPENSE 9th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5">
      <c r="B23" s="51" t="str">
        <f>IF(ISBLANK('3-Budget + REVISE'!B14),"",'3-Budget + REVISE'!B14)</f>
        <v/>
      </c>
      <c r="C23" s="969">
        <f>IF('3-Budget + REVISE'!AU14=1,'3-Budget + REVISE'!M14,' 12-EXPENSE 9th Period'!C23)</f>
        <v>0</v>
      </c>
      <c r="D23" s="910"/>
      <c r="E23" s="911"/>
      <c r="F23" s="900">
        <f t="shared" si="9"/>
        <v>0</v>
      </c>
      <c r="G23" s="901"/>
      <c r="H23" s="970"/>
      <c r="I23" s="969">
        <f>F23+' 12-EXPENSE 9th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5">
      <c r="B24" s="51" t="str">
        <f>IF(ISBLANK('3-Budget + REVISE'!B15),"",'3-Budget + REVISE'!B15)</f>
        <v/>
      </c>
      <c r="C24" s="969">
        <f>IF('3-Budget + REVISE'!AU15=1,'3-Budget + REVISE'!M15,' 12-EXPENSE 9th Period'!C24)</f>
        <v>0</v>
      </c>
      <c r="D24" s="910"/>
      <c r="E24" s="911"/>
      <c r="F24" s="900">
        <f t="shared" si="9"/>
        <v>0</v>
      </c>
      <c r="G24" s="901"/>
      <c r="H24" s="970"/>
      <c r="I24" s="969">
        <f>F24+' 12-EXPENSE 9th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5">
      <c r="B25" s="51" t="str">
        <f>IF(ISBLANK('3-Budget + REVISE'!B16),"",'3-Budget + REVISE'!B16)</f>
        <v/>
      </c>
      <c r="C25" s="969">
        <f>IF('3-Budget + REVISE'!AU16=1,'3-Budget + REVISE'!M16,' 12-EXPENSE 9th Period'!C25)</f>
        <v>0</v>
      </c>
      <c r="D25" s="910"/>
      <c r="E25" s="911"/>
      <c r="F25" s="900">
        <f t="shared" si="9"/>
        <v>0</v>
      </c>
      <c r="G25" s="901"/>
      <c r="H25" s="970"/>
      <c r="I25" s="969">
        <f>F25+' 12-EXPENSE 9th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5">
      <c r="B26" s="51" t="str">
        <f>IF(ISBLANK('3-Budget + REVISE'!B17),"",'3-Budget + REVISE'!B17)</f>
        <v/>
      </c>
      <c r="C26" s="969">
        <f>IF('3-Budget + REVISE'!AU17=1,'3-Budget + REVISE'!M17,' 12-EXPENSE 9th Period'!C26)</f>
        <v>0</v>
      </c>
      <c r="D26" s="910"/>
      <c r="E26" s="911"/>
      <c r="F26" s="900">
        <f t="shared" si="9"/>
        <v>0</v>
      </c>
      <c r="G26" s="901"/>
      <c r="H26" s="970"/>
      <c r="I26" s="969">
        <f>F26+' 12-EXPENSE 9th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5">
      <c r="B27" s="51" t="str">
        <f>IF(ISBLANK('3-Budget + REVISE'!B18),"",'3-Budget + REVISE'!B18)</f>
        <v/>
      </c>
      <c r="C27" s="969">
        <f>IF('3-Budget + REVISE'!AU18=1,'3-Budget + REVISE'!M18,' 12-EXPENSE 9th Period'!C27)</f>
        <v>0</v>
      </c>
      <c r="D27" s="910"/>
      <c r="E27" s="911"/>
      <c r="F27" s="900">
        <f t="shared" si="9"/>
        <v>0</v>
      </c>
      <c r="G27" s="901"/>
      <c r="H27" s="970"/>
      <c r="I27" s="969">
        <f>F27+' 12-EXPENSE 9th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5">
      <c r="B28" s="51" t="str">
        <f>IF(ISBLANK('3-Budget + REVISE'!B19),"",'3-Budget + REVISE'!B19)</f>
        <v/>
      </c>
      <c r="C28" s="969">
        <f>IF('3-Budget + REVISE'!AU19=1,'3-Budget + REVISE'!M19,' 12-EXPENSE 9th Period'!C28)</f>
        <v>0</v>
      </c>
      <c r="D28" s="910"/>
      <c r="E28" s="911"/>
      <c r="F28" s="900">
        <f t="shared" si="9"/>
        <v>0</v>
      </c>
      <c r="G28" s="901"/>
      <c r="H28" s="970"/>
      <c r="I28" s="969">
        <f>F28+' 12-EXPENSE 9th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5">
      <c r="B29" s="51" t="str">
        <f>IF(ISBLANK('3-Budget + REVISE'!B20),"",'3-Budget + REVISE'!B20)</f>
        <v/>
      </c>
      <c r="C29" s="969">
        <f>IF('3-Budget + REVISE'!AU20=1,'3-Budget + REVISE'!M20,' 12-EXPENSE 9th Period'!C29)</f>
        <v>0</v>
      </c>
      <c r="D29" s="910"/>
      <c r="E29" s="911"/>
      <c r="F29" s="900">
        <f t="shared" si="9"/>
        <v>0</v>
      </c>
      <c r="G29" s="901"/>
      <c r="H29" s="970"/>
      <c r="I29" s="969">
        <f>F29+' 12-EXPENSE 9th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5">
      <c r="B30" s="51" t="str">
        <f>IF(ISBLANK('3-Budget + REVISE'!B21),"",'3-Budget + REVISE'!B21)</f>
        <v/>
      </c>
      <c r="C30" s="969">
        <f>IF('3-Budget + REVISE'!AU21=1,'3-Budget + REVISE'!M21,' 12-EXPENSE 9th Period'!C30)</f>
        <v>0</v>
      </c>
      <c r="D30" s="910"/>
      <c r="E30" s="911"/>
      <c r="F30" s="900">
        <f t="shared" si="9"/>
        <v>0</v>
      </c>
      <c r="G30" s="901"/>
      <c r="H30" s="970"/>
      <c r="I30" s="969">
        <f>F30+' 12-EXPENSE 9th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5">
      <c r="B31" s="51" t="str">
        <f>IF(ISBLANK('3-Budget + REVISE'!B22),"",'3-Budget + REVISE'!B22)</f>
        <v/>
      </c>
      <c r="C31" s="969">
        <f>IF('3-Budget + REVISE'!AU22=1,'3-Budget + REVISE'!M22,' 12-EXPENSE 9th Period'!C31)</f>
        <v>0</v>
      </c>
      <c r="D31" s="910"/>
      <c r="E31" s="911"/>
      <c r="F31" s="900">
        <f t="shared" si="9"/>
        <v>0</v>
      </c>
      <c r="G31" s="901"/>
      <c r="H31" s="970"/>
      <c r="I31" s="969">
        <f>F31+' 12-EXPENSE 9th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5">
      <c r="B32" s="51" t="str">
        <f>IF(ISBLANK('3-Budget + REVISE'!B23),"",'3-Budget + REVISE'!B23)</f>
        <v/>
      </c>
      <c r="C32" s="969">
        <f>IF('3-Budget + REVISE'!AU23=1,'3-Budget + REVISE'!M23,' 12-EXPENSE 9th Period'!C32)</f>
        <v>0</v>
      </c>
      <c r="D32" s="910"/>
      <c r="E32" s="911"/>
      <c r="F32" s="900">
        <f t="shared" si="9"/>
        <v>0</v>
      </c>
      <c r="G32" s="901"/>
      <c r="H32" s="970"/>
      <c r="I32" s="969">
        <f>F32+' 12-EXPENSE 9th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5">
      <c r="B33" s="51">
        <f>IF(ISBLANK('3-Budget + REVISE'!B24),"",'3-Budget + REVISE'!B24)</f>
        <v>0</v>
      </c>
      <c r="C33" s="969">
        <f>IF('3-Budget + REVISE'!AU24=1,'3-Budget + REVISE'!M24,' 12-EXPENSE 9th Period'!C33)</f>
        <v>0</v>
      </c>
      <c r="D33" s="910"/>
      <c r="E33" s="911"/>
      <c r="F33" s="900">
        <f t="shared" si="9"/>
        <v>0</v>
      </c>
      <c r="G33" s="901"/>
      <c r="H33" s="970"/>
      <c r="I33" s="969">
        <f>F33+' 12-EXPENSE 9th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5">
      <c r="B34" s="51">
        <f>IF(ISBLANK('3-Budget + REVISE'!B25),"",'3-Budget + REVISE'!B25)</f>
        <v>0</v>
      </c>
      <c r="C34" s="969">
        <f>IF('3-Budget + REVISE'!AU25=1,'3-Budget + REVISE'!M25,' 12-EXPENSE 9th Period'!C34)</f>
        <v>0</v>
      </c>
      <c r="D34" s="910"/>
      <c r="E34" s="911"/>
      <c r="F34" s="900">
        <f t="shared" si="9"/>
        <v>0</v>
      </c>
      <c r="G34" s="901"/>
      <c r="H34" s="970"/>
      <c r="I34" s="969">
        <f>F34+' 12-EXPENSE 9th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5">
      <c r="B35" s="51">
        <f>IF(ISBLANK('3-Budget + REVISE'!B26),"",'3-Budget + REVISE'!B26)</f>
        <v>0</v>
      </c>
      <c r="C35" s="969">
        <f>IF('3-Budget + REVISE'!AU26=1,'3-Budget + REVISE'!M26,' 12-EXPENSE 9th Period'!C35)</f>
        <v>0</v>
      </c>
      <c r="D35" s="910"/>
      <c r="E35" s="911"/>
      <c r="F35" s="900">
        <f t="shared" si="9"/>
        <v>0</v>
      </c>
      <c r="G35" s="901"/>
      <c r="H35" s="970"/>
      <c r="I35" s="969">
        <f>F35+' 12-EXPENSE 9th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5">
      <c r="B36" s="51">
        <f>IF(ISBLANK('3-Budget + REVISE'!B27),"",'3-Budget + REVISE'!B27)</f>
        <v>0</v>
      </c>
      <c r="C36" s="969">
        <f>IF('3-Budget + REVISE'!AU27=1,'3-Budget + REVISE'!M27,' 12-EXPENSE 9th Period'!C36)</f>
        <v>0</v>
      </c>
      <c r="D36" s="910"/>
      <c r="E36" s="911"/>
      <c r="F36" s="900">
        <f t="shared" si="9"/>
        <v>0</v>
      </c>
      <c r="G36" s="901"/>
      <c r="H36" s="970"/>
      <c r="I36" s="969">
        <f>F36+' 12-EXPENSE 9th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5">
      <c r="B37" s="51">
        <f>IF(ISBLANK('3-Budget + REVISE'!B28),"",'3-Budget + REVISE'!B28)</f>
        <v>0</v>
      </c>
      <c r="C37" s="969">
        <f>IF('3-Budget + REVISE'!AU28=1,'3-Budget + REVISE'!M28,' 12-EXPENSE 9th Period'!C37)</f>
        <v>0</v>
      </c>
      <c r="D37" s="910"/>
      <c r="E37" s="911"/>
      <c r="F37" s="900">
        <f t="shared" si="9"/>
        <v>0</v>
      </c>
      <c r="G37" s="901"/>
      <c r="H37" s="970"/>
      <c r="I37" s="969">
        <f>F37+' 12-EXPENSE 9th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5">
      <c r="B38" s="51">
        <f>IF(ISBLANK('3-Budget + REVISE'!B29),"",'3-Budget + REVISE'!B29)</f>
        <v>0</v>
      </c>
      <c r="C38" s="969">
        <f>IF('3-Budget + REVISE'!AU29=1,'3-Budget + REVISE'!M29,' 12-EXPENSE 9th Period'!C38)</f>
        <v>0</v>
      </c>
      <c r="D38" s="910"/>
      <c r="E38" s="911"/>
      <c r="F38" s="900">
        <f t="shared" si="9"/>
        <v>0</v>
      </c>
      <c r="G38" s="901"/>
      <c r="H38" s="970"/>
      <c r="I38" s="969">
        <f>F38+' 12-EXPENSE 9th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5">
      <c r="B39" s="51">
        <f>IF(ISBLANK('3-Budget + REVISE'!B30),"",'3-Budget + REVISE'!B30)</f>
        <v>0</v>
      </c>
      <c r="C39" s="969">
        <f>IF('3-Budget + REVISE'!AU30=1,'3-Budget + REVISE'!M30,' 12-EXPENSE 9th Period'!C39)</f>
        <v>0</v>
      </c>
      <c r="D39" s="910"/>
      <c r="E39" s="911"/>
      <c r="F39" s="900">
        <f t="shared" si="9"/>
        <v>0</v>
      </c>
      <c r="G39" s="901"/>
      <c r="H39" s="970"/>
      <c r="I39" s="969">
        <f>F39+' 12-EXPENSE 9th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 customHeight="1" x14ac:dyDescent="0.25">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5">
      <c r="B41" s="51" t="str">
        <f>IF(ISBLANK('3-Budget + REVISE'!B32),"",'3-Budget + REVISE'!B32)</f>
        <v/>
      </c>
      <c r="C41" s="969">
        <f>IF('3-Budget + REVISE'!AU32=1,'3-Budget + REVISE'!M32,' 12-EXPENSE 9th Period'!C41)</f>
        <v>0</v>
      </c>
      <c r="D41" s="910"/>
      <c r="E41" s="911"/>
      <c r="F41" s="900">
        <f>AE41</f>
        <v>0</v>
      </c>
      <c r="G41" s="901"/>
      <c r="H41" s="970"/>
      <c r="I41" s="969">
        <f>F41+' 12-EXPENSE 9th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5">
      <c r="B42" s="51" t="str">
        <f>IF(ISBLANK('3-Budget + REVISE'!B33),"",'3-Budget + REVISE'!B33)</f>
        <v/>
      </c>
      <c r="C42" s="969">
        <f>IF('3-Budget + REVISE'!AU33=1,'3-Budget + REVISE'!M33,' 12-EXPENSE 9th Period'!C42)</f>
        <v>0</v>
      </c>
      <c r="D42" s="910"/>
      <c r="E42" s="911"/>
      <c r="F42" s="900">
        <f t="shared" ref="F42:F62" si="13">AE42</f>
        <v>0</v>
      </c>
      <c r="G42" s="901"/>
      <c r="H42" s="970"/>
      <c r="I42" s="969">
        <f>F42+' 12-EXPENSE 9th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5">
      <c r="B43" s="51" t="str">
        <f>IF(ISBLANK('3-Budget + REVISE'!B34),"",'3-Budget + REVISE'!B34)</f>
        <v/>
      </c>
      <c r="C43" s="969">
        <f>IF('3-Budget + REVISE'!AU34=1,'3-Budget + REVISE'!M34,' 12-EXPENSE 9th Period'!C43)</f>
        <v>0</v>
      </c>
      <c r="D43" s="910"/>
      <c r="E43" s="911"/>
      <c r="F43" s="900">
        <f t="shared" si="13"/>
        <v>0</v>
      </c>
      <c r="G43" s="901"/>
      <c r="H43" s="970"/>
      <c r="I43" s="969">
        <f>F43+' 12-EXPENSE 9th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5">
      <c r="B44" s="51" t="str">
        <f>IF(ISBLANK('3-Budget + REVISE'!B35),"",'3-Budget + REVISE'!B35)</f>
        <v/>
      </c>
      <c r="C44" s="969">
        <f>IF('3-Budget + REVISE'!AU35=1,'3-Budget + REVISE'!M35,' 12-EXPENSE 9th Period'!C44)</f>
        <v>0</v>
      </c>
      <c r="D44" s="910"/>
      <c r="E44" s="911"/>
      <c r="F44" s="900">
        <f t="shared" si="13"/>
        <v>0</v>
      </c>
      <c r="G44" s="901"/>
      <c r="H44" s="970"/>
      <c r="I44" s="969">
        <f>F44+' 12-EXPENSE 9th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5">
      <c r="B45" s="51" t="str">
        <f>IF(ISBLANK('3-Budget + REVISE'!B36),"",'3-Budget + REVISE'!B36)</f>
        <v/>
      </c>
      <c r="C45" s="969">
        <f>IF('3-Budget + REVISE'!AU36=1,'3-Budget + REVISE'!M36,' 12-EXPENSE 9th Period'!C45)</f>
        <v>0</v>
      </c>
      <c r="D45" s="910"/>
      <c r="E45" s="911"/>
      <c r="F45" s="900">
        <f t="shared" si="13"/>
        <v>0</v>
      </c>
      <c r="G45" s="901"/>
      <c r="H45" s="970"/>
      <c r="I45" s="969">
        <f>F45+' 12-EXPENSE 9th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5">
      <c r="B46" s="51" t="str">
        <f>IF(ISBLANK('3-Budget + REVISE'!B37),"",'3-Budget + REVISE'!B37)</f>
        <v/>
      </c>
      <c r="C46" s="969">
        <f>IF('3-Budget + REVISE'!AU37=1,'3-Budget + REVISE'!M37,' 12-EXPENSE 9th Period'!C46)</f>
        <v>0</v>
      </c>
      <c r="D46" s="910"/>
      <c r="E46" s="911"/>
      <c r="F46" s="900">
        <f t="shared" si="13"/>
        <v>0</v>
      </c>
      <c r="G46" s="901"/>
      <c r="H46" s="970"/>
      <c r="I46" s="969">
        <f>F46+' 12-EXPENSE 9th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5">
      <c r="B47" s="51" t="str">
        <f>IF(ISBLANK('3-Budget + REVISE'!B38),"",'3-Budget + REVISE'!B38)</f>
        <v/>
      </c>
      <c r="C47" s="969">
        <f>IF('3-Budget + REVISE'!AU38=1,'3-Budget + REVISE'!M38,' 12-EXPENSE 9th Period'!C47)</f>
        <v>0</v>
      </c>
      <c r="D47" s="910"/>
      <c r="E47" s="911"/>
      <c r="F47" s="900">
        <f t="shared" si="13"/>
        <v>0</v>
      </c>
      <c r="G47" s="901"/>
      <c r="H47" s="970"/>
      <c r="I47" s="969">
        <f>F47+' 12-EXPENSE 9th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5">
      <c r="B48" s="51" t="str">
        <f>IF(ISBLANK('3-Budget + REVISE'!B39),"",'3-Budget + REVISE'!B39)</f>
        <v/>
      </c>
      <c r="C48" s="969">
        <f>IF('3-Budget + REVISE'!AU39=1,'3-Budget + REVISE'!M39,' 12-EXPENSE 9th Period'!C48)</f>
        <v>0</v>
      </c>
      <c r="D48" s="910"/>
      <c r="E48" s="911"/>
      <c r="F48" s="900">
        <f t="shared" si="13"/>
        <v>0</v>
      </c>
      <c r="G48" s="901"/>
      <c r="H48" s="970"/>
      <c r="I48" s="969">
        <f>F48+' 12-EXPENSE 9th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5">
      <c r="B49" s="51" t="str">
        <f>IF(ISBLANK('3-Budget + REVISE'!B40),"",'3-Budget + REVISE'!B40)</f>
        <v/>
      </c>
      <c r="C49" s="969">
        <f>IF('3-Budget + REVISE'!AU40=1,'3-Budget + REVISE'!M40,' 12-EXPENSE 9th Period'!C49)</f>
        <v>0</v>
      </c>
      <c r="D49" s="910"/>
      <c r="E49" s="911"/>
      <c r="F49" s="900">
        <f t="shared" si="13"/>
        <v>0</v>
      </c>
      <c r="G49" s="901"/>
      <c r="H49" s="970"/>
      <c r="I49" s="969">
        <f>F49+' 12-EXPENSE 9th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5">
      <c r="B50" s="51" t="str">
        <f>IF(ISBLANK('3-Budget + REVISE'!B41),"",'3-Budget + REVISE'!B41)</f>
        <v/>
      </c>
      <c r="C50" s="969">
        <f>IF('3-Budget + REVISE'!AU41=1,'3-Budget + REVISE'!M41,' 12-EXPENSE 9th Period'!C50)</f>
        <v>0</v>
      </c>
      <c r="D50" s="910"/>
      <c r="E50" s="911"/>
      <c r="F50" s="900">
        <f t="shared" si="13"/>
        <v>0</v>
      </c>
      <c r="G50" s="901"/>
      <c r="H50" s="970"/>
      <c r="I50" s="969">
        <f>F50+' 12-EXPENSE 9th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5">
      <c r="B51" s="51" t="str">
        <f>IF(ISBLANK('3-Budget + REVISE'!B42),"",'3-Budget + REVISE'!B42)</f>
        <v/>
      </c>
      <c r="C51" s="969">
        <f>IF('3-Budget + REVISE'!AU42=1,'3-Budget + REVISE'!M42,' 12-EXPENSE 9th Period'!C51)</f>
        <v>0</v>
      </c>
      <c r="D51" s="910"/>
      <c r="E51" s="911"/>
      <c r="F51" s="900">
        <f t="shared" si="13"/>
        <v>0</v>
      </c>
      <c r="G51" s="901"/>
      <c r="H51" s="970"/>
      <c r="I51" s="969">
        <f>F51+' 12-EXPENSE 9th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5">
      <c r="B52" s="51" t="str">
        <f>IF(ISBLANK('3-Budget + REVISE'!B43),"",'3-Budget + REVISE'!B43)</f>
        <v/>
      </c>
      <c r="C52" s="969">
        <f>IF('3-Budget + REVISE'!AU43=1,'3-Budget + REVISE'!M43,' 12-EXPENSE 9th Period'!C52)</f>
        <v>0</v>
      </c>
      <c r="D52" s="910"/>
      <c r="E52" s="911"/>
      <c r="F52" s="900">
        <f t="shared" si="13"/>
        <v>0</v>
      </c>
      <c r="G52" s="901"/>
      <c r="H52" s="970"/>
      <c r="I52" s="969">
        <f>F52+' 12-EXPENSE 9th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5">
      <c r="B53" s="51" t="str">
        <f>IF(ISBLANK('3-Budget + REVISE'!B44),"",'3-Budget + REVISE'!B44)</f>
        <v/>
      </c>
      <c r="C53" s="969">
        <f>IF('3-Budget + REVISE'!AU44=1,'3-Budget + REVISE'!M44,' 12-EXPENSE 9th Period'!C53)</f>
        <v>0</v>
      </c>
      <c r="D53" s="910"/>
      <c r="E53" s="911"/>
      <c r="F53" s="900">
        <f t="shared" si="13"/>
        <v>0</v>
      </c>
      <c r="G53" s="901"/>
      <c r="H53" s="970"/>
      <c r="I53" s="969">
        <f>F53+' 12-EXPENSE 9th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5">
      <c r="B54" s="51" t="str">
        <f>IF(ISBLANK('3-Budget + REVISE'!B45),"",'3-Budget + REVISE'!B45)</f>
        <v/>
      </c>
      <c r="C54" s="969">
        <f>IF('3-Budget + REVISE'!AU45=1,'3-Budget + REVISE'!M45,' 12-EXPENSE 9th Period'!C54)</f>
        <v>0</v>
      </c>
      <c r="D54" s="910"/>
      <c r="E54" s="911"/>
      <c r="F54" s="900">
        <f t="shared" si="13"/>
        <v>0</v>
      </c>
      <c r="G54" s="901"/>
      <c r="H54" s="970"/>
      <c r="I54" s="969">
        <f>F54+' 12-EXPENSE 9th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5">
      <c r="B55" s="51" t="str">
        <f>IF(ISBLANK('3-Budget + REVISE'!B46),"",'3-Budget + REVISE'!B46)</f>
        <v/>
      </c>
      <c r="C55" s="969">
        <f>IF('3-Budget + REVISE'!AU46=1,'3-Budget + REVISE'!M46,' 12-EXPENSE 9th Period'!C55)</f>
        <v>0</v>
      </c>
      <c r="D55" s="910"/>
      <c r="E55" s="911"/>
      <c r="F55" s="900">
        <f t="shared" si="13"/>
        <v>0</v>
      </c>
      <c r="G55" s="901"/>
      <c r="H55" s="970"/>
      <c r="I55" s="969">
        <f>F55+' 12-EXPENSE 9th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5">
      <c r="B56" s="51">
        <f>IF(ISBLANK('3-Budget + REVISE'!B47),"",'3-Budget + REVISE'!B47)</f>
        <v>0</v>
      </c>
      <c r="C56" s="969">
        <f>IF('3-Budget + REVISE'!AU47=1,'3-Budget + REVISE'!M47,' 12-EXPENSE 9th Period'!C56)</f>
        <v>0</v>
      </c>
      <c r="D56" s="910"/>
      <c r="E56" s="911"/>
      <c r="F56" s="900">
        <f t="shared" si="13"/>
        <v>0</v>
      </c>
      <c r="G56" s="901"/>
      <c r="H56" s="970"/>
      <c r="I56" s="969">
        <f>F56+' 12-EXPENSE 9th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5">
      <c r="B57" s="51">
        <f>IF(ISBLANK('3-Budget + REVISE'!B48),"",'3-Budget + REVISE'!B48)</f>
        <v>0</v>
      </c>
      <c r="C57" s="969">
        <f>IF('3-Budget + REVISE'!AU48=1,'3-Budget + REVISE'!M48,' 12-EXPENSE 9th Period'!C57)</f>
        <v>0</v>
      </c>
      <c r="D57" s="910"/>
      <c r="E57" s="911"/>
      <c r="F57" s="900">
        <f t="shared" si="13"/>
        <v>0</v>
      </c>
      <c r="G57" s="901"/>
      <c r="H57" s="970"/>
      <c r="I57" s="969">
        <f>F57+' 12-EXPENSE 9th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5">
      <c r="B58" s="51">
        <f>IF(ISBLANK('3-Budget + REVISE'!B49),"",'3-Budget + REVISE'!B49)</f>
        <v>0</v>
      </c>
      <c r="C58" s="969">
        <f>IF('3-Budget + REVISE'!AU49=1,'3-Budget + REVISE'!M49,' 12-EXPENSE 9th Period'!C58)</f>
        <v>0</v>
      </c>
      <c r="D58" s="910"/>
      <c r="E58" s="911"/>
      <c r="F58" s="900">
        <f t="shared" si="13"/>
        <v>0</v>
      </c>
      <c r="G58" s="901"/>
      <c r="H58" s="970"/>
      <c r="I58" s="969">
        <f>F58+' 12-EXPENSE 9th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5">
      <c r="B59" s="51">
        <f>IF(ISBLANK('3-Budget + REVISE'!B50),"",'3-Budget + REVISE'!B50)</f>
        <v>0</v>
      </c>
      <c r="C59" s="969">
        <f>IF('3-Budget + REVISE'!AU50=1,'3-Budget + REVISE'!M50,' 12-EXPENSE 9th Period'!C59)</f>
        <v>0</v>
      </c>
      <c r="D59" s="910"/>
      <c r="E59" s="911"/>
      <c r="F59" s="900">
        <f t="shared" si="13"/>
        <v>0</v>
      </c>
      <c r="G59" s="901"/>
      <c r="H59" s="970"/>
      <c r="I59" s="969">
        <f>F59+' 12-EXPENSE 9th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5">
      <c r="B60" s="51">
        <f>IF(ISBLANK('3-Budget + REVISE'!B51),"",'3-Budget + REVISE'!B51)</f>
        <v>0</v>
      </c>
      <c r="C60" s="969">
        <f>IF('3-Budget + REVISE'!AU51=1,'3-Budget + REVISE'!M51,' 12-EXPENSE 9th Period'!C60)</f>
        <v>0</v>
      </c>
      <c r="D60" s="910"/>
      <c r="E60" s="911"/>
      <c r="F60" s="900">
        <f t="shared" si="13"/>
        <v>0</v>
      </c>
      <c r="G60" s="901"/>
      <c r="H60" s="970"/>
      <c r="I60" s="969">
        <f>F60+' 12-EXPENSE 9th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5">
      <c r="B61" s="51">
        <f>IF(ISBLANK('3-Budget + REVISE'!B52),"",'3-Budget + REVISE'!B52)</f>
        <v>0</v>
      </c>
      <c r="C61" s="969">
        <f>IF('3-Budget + REVISE'!AU52=1,'3-Budget + REVISE'!M52,' 12-EXPENSE 9th Period'!C61)</f>
        <v>0</v>
      </c>
      <c r="D61" s="910"/>
      <c r="E61" s="911"/>
      <c r="F61" s="900">
        <f t="shared" si="13"/>
        <v>0</v>
      </c>
      <c r="G61" s="901"/>
      <c r="H61" s="970"/>
      <c r="I61" s="969">
        <f>F61+' 12-EXPENSE 9th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5">
      <c r="B62" s="51">
        <f>IF(ISBLANK('3-Budget + REVISE'!B53),"",'3-Budget + REVISE'!B53)</f>
        <v>0</v>
      </c>
      <c r="C62" s="969">
        <f>IF('3-Budget + REVISE'!AU53=1,'3-Budget + REVISE'!M53,' 12-EXPENSE 9th Period'!C62)</f>
        <v>0</v>
      </c>
      <c r="D62" s="910"/>
      <c r="E62" s="911"/>
      <c r="F62" s="900">
        <f t="shared" si="13"/>
        <v>0</v>
      </c>
      <c r="G62" s="901"/>
      <c r="H62" s="970"/>
      <c r="I62" s="969">
        <f>F62+' 12-EXPENSE 9th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 customHeight="1" x14ac:dyDescent="0.25">
      <c r="B63" s="200" t="str">
        <f>IF(ISBLANK('3-Budget + REVISE'!B54),"",'3-Budget + REVISE'!B54)</f>
        <v>300 - TRAVEL</v>
      </c>
      <c r="C63" s="912">
        <f>SUM(C64:C73)</f>
        <v>0</v>
      </c>
      <c r="D63" s="912"/>
      <c r="E63" s="912"/>
      <c r="F63" s="912">
        <f t="shared" ref="F63" si="14">SUM(F64:F73)</f>
        <v>0</v>
      </c>
      <c r="G63" s="912"/>
      <c r="H63" s="912"/>
      <c r="I63" s="912">
        <f t="shared" ref="I63" si="15">SUM(I64:I73)</f>
        <v>0</v>
      </c>
      <c r="J63" s="912"/>
      <c r="K63" s="912"/>
      <c r="L63" s="208" t="str">
        <f t="shared" si="2"/>
        <v/>
      </c>
      <c r="M63" s="211">
        <f t="shared" si="5"/>
        <v>0</v>
      </c>
      <c r="N63" s="42" t="str">
        <f t="shared" si="3"/>
        <v/>
      </c>
      <c r="O63" s="38">
        <f t="shared" si="6"/>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7"/>
        <v>0</v>
      </c>
      <c r="AF63" s="749" t="str">
        <f t="shared" si="8"/>
        <v/>
      </c>
    </row>
    <row r="64" spans="2:32" s="38" customFormat="1" ht="12" customHeight="1" x14ac:dyDescent="0.25">
      <c r="B64" s="51">
        <f>IF(ISBLANK('3-Budget + REVISE'!B55),"",'3-Budget + REVISE'!B55)</f>
        <v>0</v>
      </c>
      <c r="C64" s="969">
        <f>IF('3-Budget + REVISE'!AU55=1,'3-Budget + REVISE'!M55,' 12-EXPENSE 9th Period'!C64)</f>
        <v>0</v>
      </c>
      <c r="D64" s="910"/>
      <c r="E64" s="911"/>
      <c r="F64" s="900">
        <f>AE64</f>
        <v>0</v>
      </c>
      <c r="G64" s="901"/>
      <c r="H64" s="970"/>
      <c r="I64" s="969">
        <f>F64+' 12-EXPENSE 9th Period'!I64</f>
        <v>0</v>
      </c>
      <c r="J64" s="910"/>
      <c r="K64" s="911"/>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5">
      <c r="B65" s="53">
        <f>IF(ISBLANK('3-Budget + REVISE'!B56),"",'3-Budget + REVISE'!B56)</f>
        <v>0</v>
      </c>
      <c r="C65" s="969">
        <f>IF('3-Budget + REVISE'!AU56=1,'3-Budget + REVISE'!M56,' 12-EXPENSE 9th Period'!C65)</f>
        <v>0</v>
      </c>
      <c r="D65" s="910"/>
      <c r="E65" s="911"/>
      <c r="F65" s="900">
        <f t="shared" ref="F65:F73" si="17">AE65</f>
        <v>0</v>
      </c>
      <c r="G65" s="901"/>
      <c r="H65" s="970"/>
      <c r="I65" s="969">
        <f>F65+' 12-EXPENSE 9th Period'!I65</f>
        <v>0</v>
      </c>
      <c r="J65" s="910"/>
      <c r="K65" s="911"/>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5">
      <c r="B66" s="53">
        <f>IF(ISBLANK('3-Budget + REVISE'!B57),"",'3-Budget + REVISE'!B57)</f>
        <v>0</v>
      </c>
      <c r="C66" s="969">
        <f>IF('3-Budget + REVISE'!AU57=1,'3-Budget + REVISE'!M57,' 12-EXPENSE 9th Period'!C66)</f>
        <v>0</v>
      </c>
      <c r="D66" s="910"/>
      <c r="E66" s="911"/>
      <c r="F66" s="900">
        <f t="shared" si="17"/>
        <v>0</v>
      </c>
      <c r="G66" s="901"/>
      <c r="H66" s="970"/>
      <c r="I66" s="969">
        <f>F66+' 12-EXPENSE 9th Period'!I66</f>
        <v>0</v>
      </c>
      <c r="J66" s="910"/>
      <c r="K66" s="911"/>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5">
      <c r="B67" s="53">
        <f>IF(ISBLANK('3-Budget + REVISE'!B58),"",'3-Budget + REVISE'!B58)</f>
        <v>0</v>
      </c>
      <c r="C67" s="969">
        <f>IF('3-Budget + REVISE'!AU58=1,'3-Budget + REVISE'!M58,' 12-EXPENSE 9th Period'!C67)</f>
        <v>0</v>
      </c>
      <c r="D67" s="910"/>
      <c r="E67" s="911"/>
      <c r="F67" s="900">
        <f t="shared" si="17"/>
        <v>0</v>
      </c>
      <c r="G67" s="901"/>
      <c r="H67" s="970"/>
      <c r="I67" s="969">
        <f>F67+' 12-EXPENSE 9th Period'!I67</f>
        <v>0</v>
      </c>
      <c r="J67" s="910"/>
      <c r="K67" s="911"/>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5">
      <c r="B68" s="53">
        <f>IF(ISBLANK('3-Budget + REVISE'!B59),"",'3-Budget + REVISE'!B59)</f>
        <v>0</v>
      </c>
      <c r="C68" s="969">
        <f>IF('3-Budget + REVISE'!AU59=1,'3-Budget + REVISE'!M59,' 12-EXPENSE 9th Period'!C68)</f>
        <v>0</v>
      </c>
      <c r="D68" s="910"/>
      <c r="E68" s="911"/>
      <c r="F68" s="900">
        <f t="shared" si="17"/>
        <v>0</v>
      </c>
      <c r="G68" s="901"/>
      <c r="H68" s="970"/>
      <c r="I68" s="969">
        <f>F68+' 12-EXPENSE 9th Period'!I68</f>
        <v>0</v>
      </c>
      <c r="J68" s="910"/>
      <c r="K68" s="911"/>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5">
      <c r="B69" s="53">
        <f>IF(ISBLANK('3-Budget + REVISE'!B60),"",'3-Budget + REVISE'!B60)</f>
        <v>0</v>
      </c>
      <c r="C69" s="969">
        <f>IF('3-Budget + REVISE'!AU60=1,'3-Budget + REVISE'!M60,' 12-EXPENSE 9th Period'!C69)</f>
        <v>0</v>
      </c>
      <c r="D69" s="910"/>
      <c r="E69" s="911"/>
      <c r="F69" s="900">
        <f t="shared" si="17"/>
        <v>0</v>
      </c>
      <c r="G69" s="901"/>
      <c r="H69" s="970"/>
      <c r="I69" s="969">
        <f>F69+' 12-EXPENSE 9th Period'!I69</f>
        <v>0</v>
      </c>
      <c r="J69" s="910"/>
      <c r="K69" s="911"/>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5">
      <c r="B70" s="53">
        <f>IF(ISBLANK('3-Budget + REVISE'!B61),"",'3-Budget + REVISE'!B61)</f>
        <v>0</v>
      </c>
      <c r="C70" s="969">
        <f>IF('3-Budget + REVISE'!AU61=1,'3-Budget + REVISE'!M61,' 12-EXPENSE 9th Period'!C70)</f>
        <v>0</v>
      </c>
      <c r="D70" s="910"/>
      <c r="E70" s="911"/>
      <c r="F70" s="900">
        <f t="shared" si="17"/>
        <v>0</v>
      </c>
      <c r="G70" s="901"/>
      <c r="H70" s="970"/>
      <c r="I70" s="969">
        <f>F70+' 12-EXPENSE 9th Period'!I70</f>
        <v>0</v>
      </c>
      <c r="J70" s="910"/>
      <c r="K70" s="911"/>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5">
      <c r="B71" s="53">
        <f>IF(ISBLANK('3-Budget + REVISE'!B62),"",'3-Budget + REVISE'!B62)</f>
        <v>0</v>
      </c>
      <c r="C71" s="969">
        <f>IF('3-Budget + REVISE'!AU62=1,'3-Budget + REVISE'!M62,' 12-EXPENSE 9th Period'!C71)</f>
        <v>0</v>
      </c>
      <c r="D71" s="910"/>
      <c r="E71" s="911"/>
      <c r="F71" s="900">
        <f t="shared" si="17"/>
        <v>0</v>
      </c>
      <c r="G71" s="901"/>
      <c r="H71" s="970"/>
      <c r="I71" s="969">
        <f>F71+' 12-EXPENSE 9th Period'!I71</f>
        <v>0</v>
      </c>
      <c r="J71" s="910"/>
      <c r="K71" s="911"/>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5">
      <c r="B72" s="53">
        <f>IF(ISBLANK('3-Budget + REVISE'!B63),"",'3-Budget + REVISE'!B63)</f>
        <v>0</v>
      </c>
      <c r="C72" s="969">
        <f>IF('3-Budget + REVISE'!AU63=1,'3-Budget + REVISE'!M63,' 12-EXPENSE 9th Period'!C72)</f>
        <v>0</v>
      </c>
      <c r="D72" s="910"/>
      <c r="E72" s="911"/>
      <c r="F72" s="900">
        <f t="shared" si="17"/>
        <v>0</v>
      </c>
      <c r="G72" s="901"/>
      <c r="H72" s="970"/>
      <c r="I72" s="969">
        <f>F72+' 12-EXPENSE 9th Period'!I72</f>
        <v>0</v>
      </c>
      <c r="J72" s="910"/>
      <c r="K72" s="911"/>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5">
      <c r="B73" s="48">
        <f>IF(ISBLANK('3-Budget + REVISE'!B64),"",'3-Budget + REVISE'!B64)</f>
        <v>0</v>
      </c>
      <c r="C73" s="969">
        <f>IF('3-Budget + REVISE'!AU64=1,'3-Budget + REVISE'!M64,' 12-EXPENSE 9th Period'!C73)</f>
        <v>0</v>
      </c>
      <c r="D73" s="910"/>
      <c r="E73" s="911"/>
      <c r="F73" s="900">
        <f t="shared" si="17"/>
        <v>0</v>
      </c>
      <c r="G73" s="901"/>
      <c r="H73" s="970"/>
      <c r="I73" s="969">
        <f>F73+' 12-EXPENSE 9th Period'!I73</f>
        <v>0</v>
      </c>
      <c r="J73" s="910"/>
      <c r="K73" s="911"/>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 customHeight="1" x14ac:dyDescent="0.25">
      <c r="B74" s="200" t="str">
        <f>IF(ISBLANK('3-Budget + REVISE'!B65),"",'3-Budget + REVISE'!B65)</f>
        <v>400 - SUPPLIES</v>
      </c>
      <c r="C74" s="912">
        <f>SUM(C75:C84)</f>
        <v>0</v>
      </c>
      <c r="D74" s="912"/>
      <c r="E74" s="912"/>
      <c r="F74" s="912">
        <f t="shared" ref="F74" si="18">SUM(F75:F84)</f>
        <v>0</v>
      </c>
      <c r="G74" s="912"/>
      <c r="H74" s="912"/>
      <c r="I74" s="912">
        <f t="shared" ref="I74" si="19">SUM(I75:I84)</f>
        <v>0</v>
      </c>
      <c r="J74" s="912"/>
      <c r="K74" s="912"/>
      <c r="L74" s="208" t="str">
        <f t="shared" si="2"/>
        <v/>
      </c>
      <c r="M74" s="211">
        <f t="shared" si="5"/>
        <v>0</v>
      </c>
      <c r="N74" s="42" t="str">
        <f t="shared" si="3"/>
        <v/>
      </c>
      <c r="O74" s="38">
        <f t="shared" si="6"/>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7"/>
        <v>0</v>
      </c>
      <c r="AF74" s="749" t="str">
        <f t="shared" si="8"/>
        <v/>
      </c>
    </row>
    <row r="75" spans="2:32" s="38" customFormat="1" ht="12" customHeight="1" x14ac:dyDescent="0.25">
      <c r="B75" s="51">
        <f>IF(ISBLANK('3-Budget + REVISE'!B66),"",'3-Budget + REVISE'!B66)</f>
        <v>0</v>
      </c>
      <c r="C75" s="969">
        <f>IF('3-Budget + REVISE'!AU66=1,'3-Budget + REVISE'!M66,' 12-EXPENSE 9th Period'!C75)</f>
        <v>0</v>
      </c>
      <c r="D75" s="910"/>
      <c r="E75" s="911"/>
      <c r="F75" s="900">
        <f>AE75</f>
        <v>0</v>
      </c>
      <c r="G75" s="901"/>
      <c r="H75" s="970"/>
      <c r="I75" s="969">
        <f>F75+' 12-EXPENSE 9th Period'!I75</f>
        <v>0</v>
      </c>
      <c r="J75" s="910"/>
      <c r="K75" s="911"/>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5">
      <c r="B76" s="53">
        <f>IF(ISBLANK('3-Budget + REVISE'!B67),"",'3-Budget + REVISE'!B67)</f>
        <v>0</v>
      </c>
      <c r="C76" s="969">
        <f>IF('3-Budget + REVISE'!AU67=1,'3-Budget + REVISE'!M67,' 12-EXPENSE 9th Period'!C76)</f>
        <v>0</v>
      </c>
      <c r="D76" s="910"/>
      <c r="E76" s="911"/>
      <c r="F76" s="900">
        <f t="shared" ref="F76:F84" si="21">AE76</f>
        <v>0</v>
      </c>
      <c r="G76" s="901"/>
      <c r="H76" s="970"/>
      <c r="I76" s="969">
        <f>F76+' 12-EXPENSE 9th Period'!I76</f>
        <v>0</v>
      </c>
      <c r="J76" s="910"/>
      <c r="K76" s="911"/>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5">
      <c r="B77" s="53">
        <f>IF(ISBLANK('3-Budget + REVISE'!B68),"",'3-Budget + REVISE'!B68)</f>
        <v>0</v>
      </c>
      <c r="C77" s="969">
        <f>IF('3-Budget + REVISE'!AU68=1,'3-Budget + REVISE'!M68,' 12-EXPENSE 9th Period'!C77)</f>
        <v>0</v>
      </c>
      <c r="D77" s="910"/>
      <c r="E77" s="911"/>
      <c r="F77" s="900">
        <f t="shared" si="21"/>
        <v>0</v>
      </c>
      <c r="G77" s="901"/>
      <c r="H77" s="970"/>
      <c r="I77" s="969">
        <f>F77+' 12-EXPENSE 9th Period'!I77</f>
        <v>0</v>
      </c>
      <c r="J77" s="910"/>
      <c r="K77" s="911"/>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5">
      <c r="B78" s="53">
        <f>IF(ISBLANK('3-Budget + REVISE'!B69),"",'3-Budget + REVISE'!B69)</f>
        <v>0</v>
      </c>
      <c r="C78" s="969">
        <f>IF('3-Budget + REVISE'!AU69=1,'3-Budget + REVISE'!M69,' 12-EXPENSE 9th Period'!C78)</f>
        <v>0</v>
      </c>
      <c r="D78" s="910"/>
      <c r="E78" s="911"/>
      <c r="F78" s="900">
        <f t="shared" si="21"/>
        <v>0</v>
      </c>
      <c r="G78" s="901"/>
      <c r="H78" s="970"/>
      <c r="I78" s="969">
        <f>F78+' 12-EXPENSE 9th Period'!I78</f>
        <v>0</v>
      </c>
      <c r="J78" s="910"/>
      <c r="K78" s="911"/>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5">
      <c r="B79" s="53">
        <f>IF(ISBLANK('3-Budget + REVISE'!B70),"",'3-Budget + REVISE'!B70)</f>
        <v>0</v>
      </c>
      <c r="C79" s="969">
        <f>IF('3-Budget + REVISE'!AU70=1,'3-Budget + REVISE'!M70,' 12-EXPENSE 9th Period'!C79)</f>
        <v>0</v>
      </c>
      <c r="D79" s="910"/>
      <c r="E79" s="911"/>
      <c r="F79" s="900">
        <f t="shared" si="21"/>
        <v>0</v>
      </c>
      <c r="G79" s="901"/>
      <c r="H79" s="970"/>
      <c r="I79" s="969">
        <f>F79+' 12-EXPENSE 9th Period'!I79</f>
        <v>0</v>
      </c>
      <c r="J79" s="910"/>
      <c r="K79" s="911"/>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5">
      <c r="B80" s="53">
        <f>IF(ISBLANK('3-Budget + REVISE'!B71),"",'3-Budget + REVISE'!B71)</f>
        <v>0</v>
      </c>
      <c r="C80" s="969">
        <f>IF('3-Budget + REVISE'!AU71=1,'3-Budget + REVISE'!M71,' 12-EXPENSE 9th Period'!C80)</f>
        <v>0</v>
      </c>
      <c r="D80" s="910"/>
      <c r="E80" s="911"/>
      <c r="F80" s="900">
        <f t="shared" si="21"/>
        <v>0</v>
      </c>
      <c r="G80" s="901"/>
      <c r="H80" s="970"/>
      <c r="I80" s="969">
        <f>F80+' 12-EXPENSE 9th Period'!I80</f>
        <v>0</v>
      </c>
      <c r="J80" s="910"/>
      <c r="K80" s="911"/>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5">
      <c r="B81" s="53">
        <f>IF(ISBLANK('3-Budget + REVISE'!B72),"",'3-Budget + REVISE'!B72)</f>
        <v>0</v>
      </c>
      <c r="C81" s="969">
        <f>IF('3-Budget + REVISE'!AU72=1,'3-Budget + REVISE'!M72,' 12-EXPENSE 9th Period'!C81)</f>
        <v>0</v>
      </c>
      <c r="D81" s="910"/>
      <c r="E81" s="911"/>
      <c r="F81" s="900">
        <f t="shared" si="21"/>
        <v>0</v>
      </c>
      <c r="G81" s="901"/>
      <c r="H81" s="970"/>
      <c r="I81" s="969">
        <f>F81+' 12-EXPENSE 9th Period'!I81</f>
        <v>0</v>
      </c>
      <c r="J81" s="910"/>
      <c r="K81" s="911"/>
      <c r="L81" s="52" t="str">
        <f t="shared" si="2"/>
        <v/>
      </c>
      <c r="M81" s="75">
        <f t="shared" si="5"/>
        <v>0</v>
      </c>
      <c r="N81" s="43" t="str">
        <f t="shared" ref="N81:N129" si="22">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5">
      <c r="B82" s="53">
        <f>IF(ISBLANK('3-Budget + REVISE'!B73),"",'3-Budget + REVISE'!B73)</f>
        <v>0</v>
      </c>
      <c r="C82" s="969">
        <f>IF('3-Budget + REVISE'!AU73=1,'3-Budget + REVISE'!M73,' 12-EXPENSE 9th Period'!C82)</f>
        <v>0</v>
      </c>
      <c r="D82" s="910"/>
      <c r="E82" s="911"/>
      <c r="F82" s="900">
        <f t="shared" si="21"/>
        <v>0</v>
      </c>
      <c r="G82" s="901"/>
      <c r="H82" s="970"/>
      <c r="I82" s="969">
        <f>F82+' 12-EXPENSE 9th Period'!I82</f>
        <v>0</v>
      </c>
      <c r="J82" s="910"/>
      <c r="K82" s="911"/>
      <c r="L82" s="52" t="str">
        <f t="shared" si="2"/>
        <v/>
      </c>
      <c r="M82" s="75">
        <f t="shared" si="5"/>
        <v>0</v>
      </c>
      <c r="N82" s="43" t="str">
        <f t="shared" si="22"/>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5">
      <c r="B83" s="53">
        <f>IF(ISBLANK('3-Budget + REVISE'!B74),"",'3-Budget + REVISE'!B74)</f>
        <v>0</v>
      </c>
      <c r="C83" s="969">
        <f>IF('3-Budget + REVISE'!AU74=1,'3-Budget + REVISE'!M74,' 12-EXPENSE 9th Period'!C83)</f>
        <v>0</v>
      </c>
      <c r="D83" s="910"/>
      <c r="E83" s="911"/>
      <c r="F83" s="900">
        <f t="shared" si="21"/>
        <v>0</v>
      </c>
      <c r="G83" s="901"/>
      <c r="H83" s="970"/>
      <c r="I83" s="969">
        <f>F83+' 12-EXPENSE 9th Period'!I83</f>
        <v>0</v>
      </c>
      <c r="J83" s="910"/>
      <c r="K83" s="911"/>
      <c r="L83" s="52" t="str">
        <f t="shared" si="2"/>
        <v/>
      </c>
      <c r="M83" s="75">
        <f t="shared" si="5"/>
        <v>0</v>
      </c>
      <c r="N83" s="43" t="str">
        <f t="shared" si="22"/>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5">
      <c r="B84" s="48">
        <f>IF(ISBLANK('3-Budget + REVISE'!B75),"",'3-Budget + REVISE'!B75)</f>
        <v>0</v>
      </c>
      <c r="C84" s="969">
        <f>IF('3-Budget + REVISE'!AU75=1,'3-Budget + REVISE'!M75,' 12-EXPENSE 9th Period'!C84)</f>
        <v>0</v>
      </c>
      <c r="D84" s="910"/>
      <c r="E84" s="911"/>
      <c r="F84" s="900">
        <f t="shared" si="21"/>
        <v>0</v>
      </c>
      <c r="G84" s="901"/>
      <c r="H84" s="970"/>
      <c r="I84" s="969">
        <f>F84+' 12-EXPENSE 9th Period'!I84</f>
        <v>0</v>
      </c>
      <c r="J84" s="910"/>
      <c r="K84" s="911"/>
      <c r="L84" s="54" t="str">
        <f t="shared" si="2"/>
        <v/>
      </c>
      <c r="M84" s="76">
        <f t="shared" si="5"/>
        <v>0</v>
      </c>
      <c r="N84" s="43" t="str">
        <f t="shared" si="22"/>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 customHeight="1" x14ac:dyDescent="0.25">
      <c r="B85" s="200" t="str">
        <f>IF(ISBLANK('3-Budget + REVISE'!B76),"",'3-Budget + REVISE'!B76)</f>
        <v>500 - EQUIPMENT</v>
      </c>
      <c r="C85" s="1016">
        <f>SUM(C86:C95)</f>
        <v>0</v>
      </c>
      <c r="D85" s="1016"/>
      <c r="E85" s="1016"/>
      <c r="F85" s="1016">
        <f t="shared" ref="F85" si="26">SUM(F86:F95)</f>
        <v>0</v>
      </c>
      <c r="G85" s="1016"/>
      <c r="H85" s="1016"/>
      <c r="I85" s="1016">
        <f t="shared" ref="I85" si="27">SUM(I86:I95)</f>
        <v>0</v>
      </c>
      <c r="J85" s="1016"/>
      <c r="K85" s="1016"/>
      <c r="L85" s="212" t="str">
        <f t="shared" si="2"/>
        <v/>
      </c>
      <c r="M85" s="211">
        <f t="shared" si="5"/>
        <v>0</v>
      </c>
      <c r="N85" s="42" t="str">
        <f t="shared" si="22"/>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5">
      <c r="B86" s="51">
        <f>IF(ISBLANK('3-Budget + REVISE'!B77),"",'3-Budget + REVISE'!B77)</f>
        <v>0</v>
      </c>
      <c r="C86" s="969">
        <f>IF('3-Budget + REVISE'!AU77=1,'3-Budget + REVISE'!M77,' 12-EXPENSE 9th Period'!C86)</f>
        <v>0</v>
      </c>
      <c r="D86" s="910"/>
      <c r="E86" s="911"/>
      <c r="F86" s="900">
        <f>AE86</f>
        <v>0</v>
      </c>
      <c r="G86" s="901"/>
      <c r="H86" s="970"/>
      <c r="I86" s="969">
        <f>F86+' 12-EXPENSE 9th Period'!I86</f>
        <v>0</v>
      </c>
      <c r="J86" s="910"/>
      <c r="K86" s="911"/>
      <c r="L86" s="46" t="str">
        <f t="shared" si="2"/>
        <v/>
      </c>
      <c r="M86" s="74">
        <f t="shared" si="5"/>
        <v>0</v>
      </c>
      <c r="N86" s="43" t="str">
        <f t="shared" si="22"/>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5">
      <c r="B87" s="53">
        <f>IF(ISBLANK('3-Budget + REVISE'!B78),"",'3-Budget + REVISE'!B78)</f>
        <v>0</v>
      </c>
      <c r="C87" s="969">
        <f>IF('3-Budget + REVISE'!AU78=1,'3-Budget + REVISE'!M78,' 12-EXPENSE 9th Period'!C87)</f>
        <v>0</v>
      </c>
      <c r="D87" s="910"/>
      <c r="E87" s="911"/>
      <c r="F87" s="900">
        <f t="shared" ref="F87:F95" si="29">AE87</f>
        <v>0</v>
      </c>
      <c r="G87" s="901"/>
      <c r="H87" s="970"/>
      <c r="I87" s="969">
        <f>F87+' 12-EXPENSE 9th Period'!I87</f>
        <v>0</v>
      </c>
      <c r="J87" s="910"/>
      <c r="K87" s="911"/>
      <c r="L87" s="52" t="str">
        <f t="shared" si="2"/>
        <v/>
      </c>
      <c r="M87" s="75">
        <f t="shared" si="5"/>
        <v>0</v>
      </c>
      <c r="N87" s="43" t="str">
        <f t="shared" si="22"/>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5">
      <c r="B88" s="53">
        <f>IF(ISBLANK('3-Budget + REVISE'!B79),"",'3-Budget + REVISE'!B79)</f>
        <v>0</v>
      </c>
      <c r="C88" s="969">
        <f>IF('3-Budget + REVISE'!AU79=1,'3-Budget + REVISE'!M79,' 12-EXPENSE 9th Period'!C88)</f>
        <v>0</v>
      </c>
      <c r="D88" s="910"/>
      <c r="E88" s="911"/>
      <c r="F88" s="900">
        <f t="shared" si="29"/>
        <v>0</v>
      </c>
      <c r="G88" s="901"/>
      <c r="H88" s="970"/>
      <c r="I88" s="969">
        <f>F88+' 12-EXPENSE 9th Period'!I88</f>
        <v>0</v>
      </c>
      <c r="J88" s="910"/>
      <c r="K88" s="911"/>
      <c r="L88" s="52" t="str">
        <f t="shared" si="2"/>
        <v/>
      </c>
      <c r="M88" s="75">
        <f t="shared" si="5"/>
        <v>0</v>
      </c>
      <c r="N88" s="43" t="str">
        <f t="shared" si="22"/>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5">
      <c r="B89" s="53">
        <f>IF(ISBLANK('3-Budget + REVISE'!B80),"",'3-Budget + REVISE'!B80)</f>
        <v>0</v>
      </c>
      <c r="C89" s="969">
        <f>IF('3-Budget + REVISE'!AU80=1,'3-Budget + REVISE'!M80,' 12-EXPENSE 9th Period'!C89)</f>
        <v>0</v>
      </c>
      <c r="D89" s="910"/>
      <c r="E89" s="911"/>
      <c r="F89" s="900">
        <f t="shared" si="29"/>
        <v>0</v>
      </c>
      <c r="G89" s="901"/>
      <c r="H89" s="970"/>
      <c r="I89" s="969">
        <f>F89+' 12-EXPENSE 9th Period'!I89</f>
        <v>0</v>
      </c>
      <c r="J89" s="910"/>
      <c r="K89" s="911"/>
      <c r="L89" s="52" t="str">
        <f t="shared" si="2"/>
        <v/>
      </c>
      <c r="M89" s="75">
        <f t="shared" si="5"/>
        <v>0</v>
      </c>
      <c r="N89" s="43" t="str">
        <f t="shared" si="22"/>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5">
      <c r="B90" s="53">
        <f>IF(ISBLANK('3-Budget + REVISE'!B81),"",'3-Budget + REVISE'!B81)</f>
        <v>0</v>
      </c>
      <c r="C90" s="969">
        <f>IF('3-Budget + REVISE'!AU81=1,'3-Budget + REVISE'!M81,' 12-EXPENSE 9th Period'!C90)</f>
        <v>0</v>
      </c>
      <c r="D90" s="910"/>
      <c r="E90" s="911"/>
      <c r="F90" s="900">
        <f t="shared" si="29"/>
        <v>0</v>
      </c>
      <c r="G90" s="901"/>
      <c r="H90" s="970"/>
      <c r="I90" s="969">
        <f>F90+' 12-EXPENSE 9th Period'!I90</f>
        <v>0</v>
      </c>
      <c r="J90" s="910"/>
      <c r="K90" s="911"/>
      <c r="L90" s="52" t="str">
        <f t="shared" si="2"/>
        <v/>
      </c>
      <c r="M90" s="75">
        <f t="shared" si="5"/>
        <v>0</v>
      </c>
      <c r="N90" s="43" t="str">
        <f t="shared" si="22"/>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5">
      <c r="B91" s="53">
        <f>IF(ISBLANK('3-Budget + REVISE'!B82),"",'3-Budget + REVISE'!B82)</f>
        <v>0</v>
      </c>
      <c r="C91" s="969">
        <f>IF('3-Budget + REVISE'!AU82=1,'3-Budget + REVISE'!M82,' 12-EXPENSE 9th Period'!C91)</f>
        <v>0</v>
      </c>
      <c r="D91" s="910"/>
      <c r="E91" s="911"/>
      <c r="F91" s="900">
        <f t="shared" si="29"/>
        <v>0</v>
      </c>
      <c r="G91" s="901"/>
      <c r="H91" s="970"/>
      <c r="I91" s="969">
        <f>F91+' 12-EXPENSE 9th Period'!I91</f>
        <v>0</v>
      </c>
      <c r="J91" s="910"/>
      <c r="K91" s="911"/>
      <c r="L91" s="52" t="str">
        <f t="shared" si="2"/>
        <v/>
      </c>
      <c r="M91" s="75">
        <f t="shared" si="5"/>
        <v>0</v>
      </c>
      <c r="N91" s="43" t="str">
        <f t="shared" si="22"/>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5">
      <c r="B92" s="53">
        <f>IF(ISBLANK('3-Budget + REVISE'!B83),"",'3-Budget + REVISE'!B83)</f>
        <v>0</v>
      </c>
      <c r="C92" s="969">
        <f>IF('3-Budget + REVISE'!AU83=1,'3-Budget + REVISE'!M83,' 12-EXPENSE 9th Period'!C92)</f>
        <v>0</v>
      </c>
      <c r="D92" s="910"/>
      <c r="E92" s="911"/>
      <c r="F92" s="900">
        <f t="shared" si="29"/>
        <v>0</v>
      </c>
      <c r="G92" s="901"/>
      <c r="H92" s="970"/>
      <c r="I92" s="969">
        <f>F92+' 12-EXPENSE 9th Period'!I92</f>
        <v>0</v>
      </c>
      <c r="J92" s="910"/>
      <c r="K92" s="911"/>
      <c r="L92" s="52" t="str">
        <f t="shared" si="2"/>
        <v/>
      </c>
      <c r="M92" s="75">
        <f t="shared" si="5"/>
        <v>0</v>
      </c>
      <c r="N92" s="43" t="str">
        <f t="shared" si="22"/>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5">
      <c r="B93" s="53">
        <f>IF(ISBLANK('3-Budget + REVISE'!B84),"",'3-Budget + REVISE'!B84)</f>
        <v>0</v>
      </c>
      <c r="C93" s="969">
        <f>IF('3-Budget + REVISE'!AU84=1,'3-Budget + REVISE'!M84,' 12-EXPENSE 9th Period'!C93)</f>
        <v>0</v>
      </c>
      <c r="D93" s="910"/>
      <c r="E93" s="911"/>
      <c r="F93" s="900">
        <f t="shared" si="29"/>
        <v>0</v>
      </c>
      <c r="G93" s="901"/>
      <c r="H93" s="970"/>
      <c r="I93" s="969">
        <f>F93+' 12-EXPENSE 9th Period'!I93</f>
        <v>0</v>
      </c>
      <c r="J93" s="910"/>
      <c r="K93" s="911"/>
      <c r="L93" s="52" t="str">
        <f t="shared" si="2"/>
        <v/>
      </c>
      <c r="M93" s="75">
        <f t="shared" si="5"/>
        <v>0</v>
      </c>
      <c r="N93" s="43" t="str">
        <f t="shared" si="22"/>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5">
      <c r="B94" s="53">
        <f>IF(ISBLANK('3-Budget + REVISE'!B85),"",'3-Budget + REVISE'!B85)</f>
        <v>0</v>
      </c>
      <c r="C94" s="969">
        <f>IF('3-Budget + REVISE'!AU85=1,'3-Budget + REVISE'!M85,' 12-EXPENSE 9th Period'!C94)</f>
        <v>0</v>
      </c>
      <c r="D94" s="910"/>
      <c r="E94" s="911"/>
      <c r="F94" s="900">
        <f t="shared" si="29"/>
        <v>0</v>
      </c>
      <c r="G94" s="901"/>
      <c r="H94" s="970"/>
      <c r="I94" s="969">
        <f>F94+' 12-EXPENSE 9th Period'!I94</f>
        <v>0</v>
      </c>
      <c r="J94" s="910"/>
      <c r="K94" s="911"/>
      <c r="L94" s="52" t="str">
        <f t="shared" si="2"/>
        <v/>
      </c>
      <c r="M94" s="75">
        <f t="shared" si="5"/>
        <v>0</v>
      </c>
      <c r="N94" s="43" t="str">
        <f t="shared" si="22"/>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5">
      <c r="B95" s="48">
        <f>IF(ISBLANK('3-Budget + REVISE'!B86),"",'3-Budget + REVISE'!B86)</f>
        <v>0</v>
      </c>
      <c r="C95" s="969">
        <f>IF('3-Budget + REVISE'!AU86=1,'3-Budget + REVISE'!M86,' 12-EXPENSE 9th Period'!C95)</f>
        <v>0</v>
      </c>
      <c r="D95" s="910"/>
      <c r="E95" s="911"/>
      <c r="F95" s="900">
        <f t="shared" si="29"/>
        <v>0</v>
      </c>
      <c r="G95" s="901"/>
      <c r="H95" s="970"/>
      <c r="I95" s="969">
        <f>F95+' 12-EXPENSE 9th Period'!I95</f>
        <v>0</v>
      </c>
      <c r="J95" s="910"/>
      <c r="K95" s="911"/>
      <c r="L95" s="54" t="str">
        <f t="shared" si="2"/>
        <v/>
      </c>
      <c r="M95" s="76">
        <f t="shared" si="5"/>
        <v>0</v>
      </c>
      <c r="N95" s="43" t="str">
        <f t="shared" si="22"/>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 customHeight="1" x14ac:dyDescent="0.25">
      <c r="B96" s="200" t="str">
        <f>IF(ISBLANK('3-Budget + REVISE'!B87),"",'3-Budget + REVISE'!B87)</f>
        <v>600 - CONTRACTUAL</v>
      </c>
      <c r="C96" s="1016">
        <f>SUM(C97:C106)</f>
        <v>0</v>
      </c>
      <c r="D96" s="1016"/>
      <c r="E96" s="1016"/>
      <c r="F96" s="1016">
        <f t="shared" ref="F96" si="30">SUM(F97:F106)</f>
        <v>0</v>
      </c>
      <c r="G96" s="1016"/>
      <c r="H96" s="1016"/>
      <c r="I96" s="1016">
        <f t="shared" ref="I96" si="31">SUM(I97:I106)</f>
        <v>0</v>
      </c>
      <c r="J96" s="1016"/>
      <c r="K96" s="1016"/>
      <c r="L96" s="208" t="str">
        <f t="shared" si="2"/>
        <v/>
      </c>
      <c r="M96" s="211">
        <f t="shared" si="5"/>
        <v>0</v>
      </c>
      <c r="N96" s="42" t="str">
        <f t="shared" si="22"/>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5">
      <c r="B97" s="51">
        <f>IF(ISBLANK('3-Budget + REVISE'!B88),"",'3-Budget + REVISE'!B88)</f>
        <v>0</v>
      </c>
      <c r="C97" s="969">
        <f>IF('3-Budget + REVISE'!AU88=1,'3-Budget + REVISE'!M88,' 12-EXPENSE 9th Period'!C97)</f>
        <v>0</v>
      </c>
      <c r="D97" s="910"/>
      <c r="E97" s="911"/>
      <c r="F97" s="900">
        <f>AE97</f>
        <v>0</v>
      </c>
      <c r="G97" s="901"/>
      <c r="H97" s="970"/>
      <c r="I97" s="969">
        <f>F97+' 12-EXPENSE 9th Period'!I97</f>
        <v>0</v>
      </c>
      <c r="J97" s="910"/>
      <c r="K97" s="911"/>
      <c r="L97" s="46" t="str">
        <f t="shared" si="2"/>
        <v/>
      </c>
      <c r="M97" s="74">
        <f t="shared" si="5"/>
        <v>0</v>
      </c>
      <c r="N97" s="43" t="str">
        <f t="shared" si="22"/>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5">
      <c r="B98" s="53">
        <f>IF(ISBLANK('3-Budget + REVISE'!B89),"",'3-Budget + REVISE'!B89)</f>
        <v>0</v>
      </c>
      <c r="C98" s="969">
        <f>IF('3-Budget + REVISE'!AU89=1,'3-Budget + REVISE'!M89,' 12-EXPENSE 9th Period'!C98)</f>
        <v>0</v>
      </c>
      <c r="D98" s="910"/>
      <c r="E98" s="911"/>
      <c r="F98" s="900">
        <f t="shared" ref="F98:F106" si="33">AE98</f>
        <v>0</v>
      </c>
      <c r="G98" s="901"/>
      <c r="H98" s="970"/>
      <c r="I98" s="969">
        <f>F98+' 12-EXPENSE 9th Period'!I98</f>
        <v>0</v>
      </c>
      <c r="J98" s="910"/>
      <c r="K98" s="911"/>
      <c r="L98" s="52" t="str">
        <f t="shared" si="2"/>
        <v/>
      </c>
      <c r="M98" s="75">
        <f t="shared" si="5"/>
        <v>0</v>
      </c>
      <c r="N98" s="43" t="str">
        <f t="shared" si="22"/>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5">
      <c r="B99" s="53">
        <f>IF(ISBLANK('3-Budget + REVISE'!B90),"",'3-Budget + REVISE'!B90)</f>
        <v>0</v>
      </c>
      <c r="C99" s="969">
        <f>IF('3-Budget + REVISE'!AU90=1,'3-Budget + REVISE'!M90,' 12-EXPENSE 9th Period'!C99)</f>
        <v>0</v>
      </c>
      <c r="D99" s="910"/>
      <c r="E99" s="911"/>
      <c r="F99" s="900">
        <f t="shared" si="33"/>
        <v>0</v>
      </c>
      <c r="G99" s="901"/>
      <c r="H99" s="970"/>
      <c r="I99" s="969">
        <f>F99+' 12-EXPENSE 9th Period'!I99</f>
        <v>0</v>
      </c>
      <c r="J99" s="910"/>
      <c r="K99" s="911"/>
      <c r="L99" s="52" t="str">
        <f t="shared" si="2"/>
        <v/>
      </c>
      <c r="M99" s="75">
        <f t="shared" si="5"/>
        <v>0</v>
      </c>
      <c r="N99" s="43" t="str">
        <f t="shared" si="22"/>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5">
      <c r="B100" s="53">
        <f>IF(ISBLANK('3-Budget + REVISE'!B91),"",'3-Budget + REVISE'!B91)</f>
        <v>0</v>
      </c>
      <c r="C100" s="969">
        <f>IF('3-Budget + REVISE'!AU91=1,'3-Budget + REVISE'!M91,' 12-EXPENSE 9th Period'!C100)</f>
        <v>0</v>
      </c>
      <c r="D100" s="910"/>
      <c r="E100" s="911"/>
      <c r="F100" s="900">
        <f t="shared" si="33"/>
        <v>0</v>
      </c>
      <c r="G100" s="901"/>
      <c r="H100" s="970"/>
      <c r="I100" s="969">
        <f>F100+' 12-EXPENSE 9th Period'!I100</f>
        <v>0</v>
      </c>
      <c r="J100" s="910"/>
      <c r="K100" s="911"/>
      <c r="L100" s="52" t="str">
        <f t="shared" si="2"/>
        <v/>
      </c>
      <c r="M100" s="75">
        <f t="shared" si="5"/>
        <v>0</v>
      </c>
      <c r="N100" s="43" t="str">
        <f t="shared" si="22"/>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5">
      <c r="B101" s="53">
        <f>IF(ISBLANK('3-Budget + REVISE'!B92),"",'3-Budget + REVISE'!B92)</f>
        <v>0</v>
      </c>
      <c r="C101" s="969">
        <f>IF('3-Budget + REVISE'!AU92=1,'3-Budget + REVISE'!M92,' 12-EXPENSE 9th Period'!C101)</f>
        <v>0</v>
      </c>
      <c r="D101" s="910"/>
      <c r="E101" s="911"/>
      <c r="F101" s="900">
        <f t="shared" si="33"/>
        <v>0</v>
      </c>
      <c r="G101" s="901"/>
      <c r="H101" s="970"/>
      <c r="I101" s="969">
        <f>F101+' 12-EXPENSE 9th Period'!I101</f>
        <v>0</v>
      </c>
      <c r="J101" s="910"/>
      <c r="K101" s="911"/>
      <c r="L101" s="52" t="str">
        <f t="shared" si="2"/>
        <v/>
      </c>
      <c r="M101" s="75">
        <f t="shared" si="5"/>
        <v>0</v>
      </c>
      <c r="N101" s="43" t="str">
        <f t="shared" si="22"/>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5">
      <c r="B102" s="53">
        <f>IF(ISBLANK('3-Budget + REVISE'!B93),"",'3-Budget + REVISE'!B93)</f>
        <v>0</v>
      </c>
      <c r="C102" s="969">
        <f>IF('3-Budget + REVISE'!AU93=1,'3-Budget + REVISE'!M93,' 12-EXPENSE 9th Period'!C102)</f>
        <v>0</v>
      </c>
      <c r="D102" s="910"/>
      <c r="E102" s="911"/>
      <c r="F102" s="900">
        <f t="shared" si="33"/>
        <v>0</v>
      </c>
      <c r="G102" s="901"/>
      <c r="H102" s="970"/>
      <c r="I102" s="969">
        <f>F102+' 12-EXPENSE 9th Period'!I102</f>
        <v>0</v>
      </c>
      <c r="J102" s="910"/>
      <c r="K102" s="911"/>
      <c r="L102" s="52" t="str">
        <f t="shared" si="2"/>
        <v/>
      </c>
      <c r="M102" s="75">
        <f t="shared" si="5"/>
        <v>0</v>
      </c>
      <c r="N102" s="43" t="str">
        <f t="shared" si="22"/>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5">
      <c r="B103" s="53">
        <f>IF(ISBLANK('3-Budget + REVISE'!B94),"",'3-Budget + REVISE'!B94)</f>
        <v>0</v>
      </c>
      <c r="C103" s="969">
        <f>IF('3-Budget + REVISE'!AU94=1,'3-Budget + REVISE'!M94,' 12-EXPENSE 9th Period'!C103)</f>
        <v>0</v>
      </c>
      <c r="D103" s="910"/>
      <c r="E103" s="911"/>
      <c r="F103" s="900">
        <f t="shared" si="33"/>
        <v>0</v>
      </c>
      <c r="G103" s="901"/>
      <c r="H103" s="970"/>
      <c r="I103" s="969">
        <f>F103+' 12-EXPENSE 9th Period'!I103</f>
        <v>0</v>
      </c>
      <c r="J103" s="910"/>
      <c r="K103" s="911"/>
      <c r="L103" s="52" t="str">
        <f t="shared" si="2"/>
        <v/>
      </c>
      <c r="M103" s="75">
        <f t="shared" si="5"/>
        <v>0</v>
      </c>
      <c r="N103" s="43" t="str">
        <f t="shared" si="22"/>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5">
      <c r="B104" s="53">
        <f>IF(ISBLANK('3-Budget + REVISE'!B95),"",'3-Budget + REVISE'!B95)</f>
        <v>0</v>
      </c>
      <c r="C104" s="969">
        <f>IF('3-Budget + REVISE'!AU95=1,'3-Budget + REVISE'!M95,' 12-EXPENSE 9th Period'!C104)</f>
        <v>0</v>
      </c>
      <c r="D104" s="910"/>
      <c r="E104" s="911"/>
      <c r="F104" s="900">
        <f t="shared" si="33"/>
        <v>0</v>
      </c>
      <c r="G104" s="901"/>
      <c r="H104" s="970"/>
      <c r="I104" s="969">
        <f>F104+' 12-EXPENSE 9th Period'!I104</f>
        <v>0</v>
      </c>
      <c r="J104" s="910"/>
      <c r="K104" s="911"/>
      <c r="L104" s="52" t="str">
        <f t="shared" si="2"/>
        <v/>
      </c>
      <c r="M104" s="75">
        <f t="shared" si="5"/>
        <v>0</v>
      </c>
      <c r="N104" s="43" t="str">
        <f t="shared" si="22"/>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5">
      <c r="B105" s="53">
        <f>IF(ISBLANK('3-Budget + REVISE'!B96),"",'3-Budget + REVISE'!B96)</f>
        <v>0</v>
      </c>
      <c r="C105" s="969">
        <f>IF('3-Budget + REVISE'!AU96=1,'3-Budget + REVISE'!M96,' 12-EXPENSE 9th Period'!C105)</f>
        <v>0</v>
      </c>
      <c r="D105" s="910"/>
      <c r="E105" s="911"/>
      <c r="F105" s="900">
        <f t="shared" si="33"/>
        <v>0</v>
      </c>
      <c r="G105" s="901"/>
      <c r="H105" s="970"/>
      <c r="I105" s="969">
        <f>F105+' 12-EXPENSE 9th Period'!I105</f>
        <v>0</v>
      </c>
      <c r="J105" s="910"/>
      <c r="K105" s="911"/>
      <c r="L105" s="52" t="str">
        <f t="shared" ref="L105:L128" si="34">IF(C105&gt;0,I105/C105,"")</f>
        <v/>
      </c>
      <c r="M105" s="75">
        <f t="shared" si="5"/>
        <v>0</v>
      </c>
      <c r="N105" s="43" t="str">
        <f t="shared" si="22"/>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5">
      <c r="B106" s="48">
        <f>IF(ISBLANK('3-Budget + REVISE'!B97),"",'3-Budget + REVISE'!B97)</f>
        <v>0</v>
      </c>
      <c r="C106" s="969">
        <f>IF('3-Budget + REVISE'!AU97=1,'3-Budget + REVISE'!M97,' 12-EXPENSE 9th Period'!C106)</f>
        <v>0</v>
      </c>
      <c r="D106" s="910"/>
      <c r="E106" s="911"/>
      <c r="F106" s="900">
        <f t="shared" si="33"/>
        <v>0</v>
      </c>
      <c r="G106" s="901"/>
      <c r="H106" s="970"/>
      <c r="I106" s="969">
        <f>F106+' 12-EXPENSE 9th Period'!I106</f>
        <v>0</v>
      </c>
      <c r="J106" s="910"/>
      <c r="K106" s="911"/>
      <c r="L106" s="54" t="str">
        <f t="shared" si="34"/>
        <v/>
      </c>
      <c r="M106" s="76">
        <f t="shared" ref="M106:M129" si="35">C106-I106</f>
        <v>0</v>
      </c>
      <c r="N106" s="43" t="str">
        <f t="shared" si="22"/>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 customHeight="1" x14ac:dyDescent="0.25">
      <c r="B107" s="200" t="str">
        <f>IF(ISBLANK('3-Budget + REVISE'!B98),"",'3-Budget + REVISE'!B98)</f>
        <v>700 - OPERATIONAL</v>
      </c>
      <c r="C107" s="1016">
        <f>SUM(C108:C117)</f>
        <v>0</v>
      </c>
      <c r="D107" s="1016"/>
      <c r="E107" s="1016"/>
      <c r="F107" s="1016">
        <f t="shared" ref="F107" si="36">SUM(F108:F117)</f>
        <v>0</v>
      </c>
      <c r="G107" s="1016"/>
      <c r="H107" s="1016"/>
      <c r="I107" s="1016">
        <f t="shared" ref="I107" si="37">SUM(I108:I117)</f>
        <v>0</v>
      </c>
      <c r="J107" s="1016"/>
      <c r="K107" s="1016"/>
      <c r="L107" s="208" t="str">
        <f t="shared" si="34"/>
        <v/>
      </c>
      <c r="M107" s="211">
        <f t="shared" si="35"/>
        <v>0</v>
      </c>
      <c r="N107" s="42" t="str">
        <f t="shared" si="22"/>
        <v/>
      </c>
      <c r="O107" s="38">
        <f t="shared" si="23"/>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4"/>
        <v>0</v>
      </c>
      <c r="AF107" s="749" t="str">
        <f t="shared" si="25"/>
        <v/>
      </c>
    </row>
    <row r="108" spans="2:32" s="38" customFormat="1" ht="12" customHeight="1" x14ac:dyDescent="0.25">
      <c r="B108" s="51">
        <f>IF(ISBLANK('3-Budget + REVISE'!B99),"",'3-Budget + REVISE'!B99)</f>
        <v>0</v>
      </c>
      <c r="C108" s="969">
        <f>IF('3-Budget + REVISE'!AU99=1,'3-Budget + REVISE'!M99,' 12-EXPENSE 9th Period'!C108)</f>
        <v>0</v>
      </c>
      <c r="D108" s="910"/>
      <c r="E108" s="911"/>
      <c r="F108" s="900">
        <f>AE108</f>
        <v>0</v>
      </c>
      <c r="G108" s="901"/>
      <c r="H108" s="970"/>
      <c r="I108" s="969">
        <f>F108+' 12-EXPENSE 9th Period'!I108</f>
        <v>0</v>
      </c>
      <c r="J108" s="910"/>
      <c r="K108" s="911"/>
      <c r="L108" s="46" t="str">
        <f t="shared" si="34"/>
        <v/>
      </c>
      <c r="M108" s="74">
        <f t="shared" si="35"/>
        <v>0</v>
      </c>
      <c r="N108" s="43" t="str">
        <f t="shared" si="22"/>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5">
      <c r="B109" s="53">
        <f>IF(ISBLANK('3-Budget + REVISE'!B100),"",'3-Budget + REVISE'!B100)</f>
        <v>0</v>
      </c>
      <c r="C109" s="969">
        <f>IF('3-Budget + REVISE'!AU100=1,'3-Budget + REVISE'!M100,' 12-EXPENSE 9th Period'!C109)</f>
        <v>0</v>
      </c>
      <c r="D109" s="910"/>
      <c r="E109" s="911"/>
      <c r="F109" s="900">
        <f t="shared" ref="F109:F117" si="39">AE109</f>
        <v>0</v>
      </c>
      <c r="G109" s="901"/>
      <c r="H109" s="970"/>
      <c r="I109" s="969">
        <f>F109+' 12-EXPENSE 9th Period'!I109</f>
        <v>0</v>
      </c>
      <c r="J109" s="910"/>
      <c r="K109" s="911"/>
      <c r="L109" s="52" t="str">
        <f t="shared" si="34"/>
        <v/>
      </c>
      <c r="M109" s="75">
        <f t="shared" si="35"/>
        <v>0</v>
      </c>
      <c r="N109" s="43" t="str">
        <f t="shared" si="22"/>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5">
      <c r="B110" s="53">
        <f>IF(ISBLANK('3-Budget + REVISE'!B101),"",'3-Budget + REVISE'!B101)</f>
        <v>0</v>
      </c>
      <c r="C110" s="969">
        <f>IF('3-Budget + REVISE'!AU101=1,'3-Budget + REVISE'!M101,' 12-EXPENSE 9th Period'!C110)</f>
        <v>0</v>
      </c>
      <c r="D110" s="910"/>
      <c r="E110" s="911"/>
      <c r="F110" s="900">
        <f t="shared" si="39"/>
        <v>0</v>
      </c>
      <c r="G110" s="901"/>
      <c r="H110" s="970"/>
      <c r="I110" s="969">
        <f>F110+' 12-EXPENSE 9th Period'!I110</f>
        <v>0</v>
      </c>
      <c r="J110" s="910"/>
      <c r="K110" s="911"/>
      <c r="L110" s="52" t="str">
        <f t="shared" si="34"/>
        <v/>
      </c>
      <c r="M110" s="75">
        <f t="shared" si="35"/>
        <v>0</v>
      </c>
      <c r="N110" s="43" t="str">
        <f t="shared" si="22"/>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5">
      <c r="B111" s="53">
        <f>IF(ISBLANK('3-Budget + REVISE'!B102),"",'3-Budget + REVISE'!B102)</f>
        <v>0</v>
      </c>
      <c r="C111" s="969">
        <f>IF('3-Budget + REVISE'!AU102=1,'3-Budget + REVISE'!M102,' 12-EXPENSE 9th Period'!C111)</f>
        <v>0</v>
      </c>
      <c r="D111" s="910"/>
      <c r="E111" s="911"/>
      <c r="F111" s="900">
        <f t="shared" si="39"/>
        <v>0</v>
      </c>
      <c r="G111" s="901"/>
      <c r="H111" s="970"/>
      <c r="I111" s="969">
        <f>F111+' 12-EXPENSE 9th Period'!I111</f>
        <v>0</v>
      </c>
      <c r="J111" s="910"/>
      <c r="K111" s="911"/>
      <c r="L111" s="52" t="str">
        <f t="shared" si="34"/>
        <v/>
      </c>
      <c r="M111" s="75">
        <f t="shared" si="35"/>
        <v>0</v>
      </c>
      <c r="N111" s="43" t="str">
        <f t="shared" si="22"/>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5">
      <c r="B112" s="53">
        <f>IF(ISBLANK('3-Budget + REVISE'!B103),"",'3-Budget + REVISE'!B103)</f>
        <v>0</v>
      </c>
      <c r="C112" s="969">
        <f>IF('3-Budget + REVISE'!AU103=1,'3-Budget + REVISE'!M103,' 12-EXPENSE 9th Period'!C112)</f>
        <v>0</v>
      </c>
      <c r="D112" s="910"/>
      <c r="E112" s="911"/>
      <c r="F112" s="900">
        <f t="shared" si="39"/>
        <v>0</v>
      </c>
      <c r="G112" s="901"/>
      <c r="H112" s="970"/>
      <c r="I112" s="969">
        <f>F112+' 12-EXPENSE 9th Period'!I112</f>
        <v>0</v>
      </c>
      <c r="J112" s="910"/>
      <c r="K112" s="911"/>
      <c r="L112" s="52" t="str">
        <f t="shared" si="34"/>
        <v/>
      </c>
      <c r="M112" s="75">
        <f t="shared" si="35"/>
        <v>0</v>
      </c>
      <c r="N112" s="43" t="str">
        <f t="shared" si="22"/>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5">
      <c r="B113" s="53">
        <f>IF(ISBLANK('3-Budget + REVISE'!B104),"",'3-Budget + REVISE'!B104)</f>
        <v>0</v>
      </c>
      <c r="C113" s="969">
        <f>IF('3-Budget + REVISE'!AU104=1,'3-Budget + REVISE'!M104,' 12-EXPENSE 9th Period'!C113)</f>
        <v>0</v>
      </c>
      <c r="D113" s="910"/>
      <c r="E113" s="911"/>
      <c r="F113" s="900">
        <f t="shared" si="39"/>
        <v>0</v>
      </c>
      <c r="G113" s="901"/>
      <c r="H113" s="970"/>
      <c r="I113" s="969">
        <f>F113+' 12-EXPENSE 9th Period'!I113</f>
        <v>0</v>
      </c>
      <c r="J113" s="910"/>
      <c r="K113" s="911"/>
      <c r="L113" s="52" t="str">
        <f t="shared" si="34"/>
        <v/>
      </c>
      <c r="M113" s="75">
        <f t="shared" si="35"/>
        <v>0</v>
      </c>
      <c r="N113" s="43" t="str">
        <f t="shared" si="22"/>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5">
      <c r="B114" s="53">
        <f>IF(ISBLANK('3-Budget + REVISE'!B105),"",'3-Budget + REVISE'!B105)</f>
        <v>0</v>
      </c>
      <c r="C114" s="969">
        <f>IF('3-Budget + REVISE'!AU105=1,'3-Budget + REVISE'!M105,' 12-EXPENSE 9th Period'!C114)</f>
        <v>0</v>
      </c>
      <c r="D114" s="910"/>
      <c r="E114" s="911"/>
      <c r="F114" s="900">
        <f t="shared" si="39"/>
        <v>0</v>
      </c>
      <c r="G114" s="901"/>
      <c r="H114" s="970"/>
      <c r="I114" s="969">
        <f>F114+' 12-EXPENSE 9th Period'!I114</f>
        <v>0</v>
      </c>
      <c r="J114" s="910"/>
      <c r="K114" s="911"/>
      <c r="L114" s="52" t="str">
        <f t="shared" si="34"/>
        <v/>
      </c>
      <c r="M114" s="75">
        <f t="shared" si="35"/>
        <v>0</v>
      </c>
      <c r="N114" s="43" t="str">
        <f t="shared" si="22"/>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5">
      <c r="B115" s="53">
        <f>IF(ISBLANK('3-Budget + REVISE'!B106),"",'3-Budget + REVISE'!B106)</f>
        <v>0</v>
      </c>
      <c r="C115" s="969">
        <f>IF('3-Budget + REVISE'!AU106=1,'3-Budget + REVISE'!M106,' 12-EXPENSE 9th Period'!C115)</f>
        <v>0</v>
      </c>
      <c r="D115" s="910"/>
      <c r="E115" s="911"/>
      <c r="F115" s="900">
        <f t="shared" si="39"/>
        <v>0</v>
      </c>
      <c r="G115" s="901"/>
      <c r="H115" s="970"/>
      <c r="I115" s="969">
        <f>F115+' 12-EXPENSE 9th Period'!I115</f>
        <v>0</v>
      </c>
      <c r="J115" s="910"/>
      <c r="K115" s="911"/>
      <c r="L115" s="52" t="str">
        <f t="shared" si="34"/>
        <v/>
      </c>
      <c r="M115" s="75">
        <f t="shared" si="35"/>
        <v>0</v>
      </c>
      <c r="N115" s="43" t="str">
        <f t="shared" si="22"/>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5">
      <c r="B116" s="53">
        <f>IF(ISBLANK('3-Budget + REVISE'!B107),"",'3-Budget + REVISE'!B107)</f>
        <v>0</v>
      </c>
      <c r="C116" s="969">
        <f>IF('3-Budget + REVISE'!AU107=1,'3-Budget + REVISE'!M107,' 12-EXPENSE 9th Period'!C116)</f>
        <v>0</v>
      </c>
      <c r="D116" s="910"/>
      <c r="E116" s="911"/>
      <c r="F116" s="900">
        <f t="shared" si="39"/>
        <v>0</v>
      </c>
      <c r="G116" s="901"/>
      <c r="H116" s="970"/>
      <c r="I116" s="969">
        <f>F116+' 12-EXPENSE 9th Period'!I116</f>
        <v>0</v>
      </c>
      <c r="J116" s="910"/>
      <c r="K116" s="911"/>
      <c r="L116" s="52" t="str">
        <f t="shared" si="34"/>
        <v/>
      </c>
      <c r="M116" s="75">
        <f t="shared" si="35"/>
        <v>0</v>
      </c>
      <c r="N116" s="43" t="str">
        <f t="shared" si="22"/>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5">
      <c r="B117" s="83">
        <f>IF(ISBLANK('3-Budget + REVISE'!B108),"",'3-Budget + REVISE'!B108)</f>
        <v>0</v>
      </c>
      <c r="C117" s="969">
        <f>IF('3-Budget + REVISE'!AU108=1,'3-Budget + REVISE'!M108,' 12-EXPENSE 9th Period'!C117)</f>
        <v>0</v>
      </c>
      <c r="D117" s="910"/>
      <c r="E117" s="911"/>
      <c r="F117" s="900">
        <f t="shared" si="39"/>
        <v>0</v>
      </c>
      <c r="G117" s="901"/>
      <c r="H117" s="970"/>
      <c r="I117" s="969">
        <f>F117+' 12-EXPENSE 9th Period'!I117</f>
        <v>0</v>
      </c>
      <c r="J117" s="910"/>
      <c r="K117" s="911"/>
      <c r="L117" s="84" t="str">
        <f t="shared" si="34"/>
        <v/>
      </c>
      <c r="M117" s="76">
        <f t="shared" si="35"/>
        <v>0</v>
      </c>
      <c r="N117" s="43" t="str">
        <f t="shared" si="22"/>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 customHeight="1" x14ac:dyDescent="0.25">
      <c r="B118" s="200" t="str">
        <f>IF(ISBLANK('3-Budget + REVISE'!B109),"",'3-Budget + REVISE'!B109)</f>
        <v>800 - (identify category)</v>
      </c>
      <c r="C118" s="1016">
        <f>SUM(C119:C128)</f>
        <v>0</v>
      </c>
      <c r="D118" s="1016"/>
      <c r="E118" s="1016"/>
      <c r="F118" s="1016">
        <f t="shared" ref="F118" si="40">SUM(F119:F128)</f>
        <v>0</v>
      </c>
      <c r="G118" s="1016"/>
      <c r="H118" s="1016"/>
      <c r="I118" s="1016">
        <f t="shared" ref="I118" si="41">SUM(I119:I128)</f>
        <v>0</v>
      </c>
      <c r="J118" s="1016"/>
      <c r="K118" s="1016"/>
      <c r="L118" s="208" t="str">
        <f t="shared" si="34"/>
        <v/>
      </c>
      <c r="M118" s="211">
        <f t="shared" si="35"/>
        <v>0</v>
      </c>
      <c r="N118" s="42" t="str">
        <f t="shared" si="22"/>
        <v/>
      </c>
      <c r="O118" s="38">
        <f t="shared" si="23"/>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4"/>
        <v>0</v>
      </c>
      <c r="AF118" s="749" t="str">
        <f t="shared" si="25"/>
        <v/>
      </c>
    </row>
    <row r="119" spans="2:32" s="38" customFormat="1" ht="12" customHeight="1" x14ac:dyDescent="0.25">
      <c r="B119" s="51">
        <f>IF(ISBLANK('3-Budget + REVISE'!B110),"",'3-Budget + REVISE'!B110)</f>
        <v>0</v>
      </c>
      <c r="C119" s="969">
        <f>IF('3-Budget + REVISE'!AU110=1,'3-Budget + REVISE'!M110,' 12-EXPENSE 9th Period'!C119)</f>
        <v>0</v>
      </c>
      <c r="D119" s="910"/>
      <c r="E119" s="911"/>
      <c r="F119" s="900">
        <f>AE119</f>
        <v>0</v>
      </c>
      <c r="G119" s="901"/>
      <c r="H119" s="970"/>
      <c r="I119" s="969">
        <f>F119+' 12-EXPENSE 9th Period'!I119</f>
        <v>0</v>
      </c>
      <c r="J119" s="910"/>
      <c r="K119" s="911"/>
      <c r="L119" s="46" t="str">
        <f t="shared" si="34"/>
        <v/>
      </c>
      <c r="M119" s="74">
        <f t="shared" si="35"/>
        <v>0</v>
      </c>
      <c r="N119" s="43" t="str">
        <f t="shared" si="22"/>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5">
      <c r="B120" s="53">
        <f>IF(ISBLANK('3-Budget + REVISE'!B111),"",'3-Budget + REVISE'!B111)</f>
        <v>0</v>
      </c>
      <c r="C120" s="969">
        <f>IF('3-Budget + REVISE'!AU111=1,'3-Budget + REVISE'!M111,' 12-EXPENSE 9th Period'!C120)</f>
        <v>0</v>
      </c>
      <c r="D120" s="910"/>
      <c r="E120" s="911"/>
      <c r="F120" s="900">
        <f t="shared" ref="F120:F128" si="43">AE120</f>
        <v>0</v>
      </c>
      <c r="G120" s="901"/>
      <c r="H120" s="970"/>
      <c r="I120" s="969">
        <f>F120+' 12-EXPENSE 9th Period'!I120</f>
        <v>0</v>
      </c>
      <c r="J120" s="910"/>
      <c r="K120" s="911"/>
      <c r="L120" s="52" t="str">
        <f t="shared" si="34"/>
        <v/>
      </c>
      <c r="M120" s="75">
        <f t="shared" si="35"/>
        <v>0</v>
      </c>
      <c r="N120" s="43" t="str">
        <f t="shared" si="22"/>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5">
      <c r="B121" s="53">
        <f>IF(ISBLANK('3-Budget + REVISE'!B112),"",'3-Budget + REVISE'!B112)</f>
        <v>0</v>
      </c>
      <c r="C121" s="969">
        <f>IF('3-Budget + REVISE'!AU112=1,'3-Budget + REVISE'!M112,' 12-EXPENSE 9th Period'!C121)</f>
        <v>0</v>
      </c>
      <c r="D121" s="910"/>
      <c r="E121" s="911"/>
      <c r="F121" s="900">
        <f t="shared" si="43"/>
        <v>0</v>
      </c>
      <c r="G121" s="901"/>
      <c r="H121" s="970"/>
      <c r="I121" s="969">
        <f>F121+' 12-EXPENSE 9th Period'!I121</f>
        <v>0</v>
      </c>
      <c r="J121" s="910"/>
      <c r="K121" s="911"/>
      <c r="L121" s="52" t="str">
        <f t="shared" si="34"/>
        <v/>
      </c>
      <c r="M121" s="75">
        <f t="shared" si="35"/>
        <v>0</v>
      </c>
      <c r="N121" s="43" t="str">
        <f t="shared" si="22"/>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5">
      <c r="B122" s="53">
        <f>IF(ISBLANK('3-Budget + REVISE'!B113),"",'3-Budget + REVISE'!B113)</f>
        <v>0</v>
      </c>
      <c r="C122" s="969">
        <f>IF('3-Budget + REVISE'!AU113=1,'3-Budget + REVISE'!M113,' 12-EXPENSE 9th Period'!C122)</f>
        <v>0</v>
      </c>
      <c r="D122" s="910"/>
      <c r="E122" s="911"/>
      <c r="F122" s="900">
        <f t="shared" si="43"/>
        <v>0</v>
      </c>
      <c r="G122" s="901"/>
      <c r="H122" s="970"/>
      <c r="I122" s="969">
        <f>F122+' 12-EXPENSE 9th Period'!I122</f>
        <v>0</v>
      </c>
      <c r="J122" s="910"/>
      <c r="K122" s="911"/>
      <c r="L122" s="52" t="str">
        <f t="shared" si="34"/>
        <v/>
      </c>
      <c r="M122" s="75">
        <f t="shared" si="35"/>
        <v>0</v>
      </c>
      <c r="N122" s="43" t="str">
        <f t="shared" si="22"/>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5">
      <c r="B123" s="53">
        <f>IF(ISBLANK('3-Budget + REVISE'!B114),"",'3-Budget + REVISE'!B114)</f>
        <v>0</v>
      </c>
      <c r="C123" s="969">
        <f>IF('3-Budget + REVISE'!AU114=1,'3-Budget + REVISE'!M114,' 12-EXPENSE 9th Period'!C123)</f>
        <v>0</v>
      </c>
      <c r="D123" s="910"/>
      <c r="E123" s="911"/>
      <c r="F123" s="900">
        <f t="shared" si="43"/>
        <v>0</v>
      </c>
      <c r="G123" s="901"/>
      <c r="H123" s="970"/>
      <c r="I123" s="969">
        <f>F123+' 12-EXPENSE 9th Period'!I123</f>
        <v>0</v>
      </c>
      <c r="J123" s="910"/>
      <c r="K123" s="911"/>
      <c r="L123" s="52" t="str">
        <f t="shared" si="34"/>
        <v/>
      </c>
      <c r="M123" s="75">
        <f t="shared" si="35"/>
        <v>0</v>
      </c>
      <c r="N123" s="43" t="str">
        <f t="shared" si="22"/>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5">
      <c r="B124" s="53">
        <f>IF(ISBLANK('3-Budget + REVISE'!B115),"",'3-Budget + REVISE'!B115)</f>
        <v>0</v>
      </c>
      <c r="C124" s="969">
        <f>IF('3-Budget + REVISE'!AU115=1,'3-Budget + REVISE'!M115,' 12-EXPENSE 9th Period'!C124)</f>
        <v>0</v>
      </c>
      <c r="D124" s="910"/>
      <c r="E124" s="911"/>
      <c r="F124" s="900">
        <f t="shared" si="43"/>
        <v>0</v>
      </c>
      <c r="G124" s="901"/>
      <c r="H124" s="970"/>
      <c r="I124" s="969">
        <f>F124+' 12-EXPENSE 9th Period'!I124</f>
        <v>0</v>
      </c>
      <c r="J124" s="910"/>
      <c r="K124" s="911"/>
      <c r="L124" s="52" t="str">
        <f t="shared" si="34"/>
        <v/>
      </c>
      <c r="M124" s="75">
        <f t="shared" si="35"/>
        <v>0</v>
      </c>
      <c r="N124" s="43" t="str">
        <f t="shared" si="22"/>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5">
      <c r="B125" s="53">
        <f>IF(ISBLANK('3-Budget + REVISE'!B116),"",'3-Budget + REVISE'!B116)</f>
        <v>0</v>
      </c>
      <c r="C125" s="969">
        <f>IF('3-Budget + REVISE'!AU116=1,'3-Budget + REVISE'!M116,' 12-EXPENSE 9th Period'!C125)</f>
        <v>0</v>
      </c>
      <c r="D125" s="910"/>
      <c r="E125" s="911"/>
      <c r="F125" s="900">
        <f t="shared" si="43"/>
        <v>0</v>
      </c>
      <c r="G125" s="901"/>
      <c r="H125" s="970"/>
      <c r="I125" s="969">
        <f>F125+' 12-EXPENSE 9th Period'!I125</f>
        <v>0</v>
      </c>
      <c r="J125" s="910"/>
      <c r="K125" s="911"/>
      <c r="L125" s="52" t="str">
        <f t="shared" si="34"/>
        <v/>
      </c>
      <c r="M125" s="75">
        <f t="shared" si="35"/>
        <v>0</v>
      </c>
      <c r="N125" s="43" t="str">
        <f t="shared" si="22"/>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5">
      <c r="B126" s="53">
        <f>IF(ISBLANK('3-Budget + REVISE'!B117),"",'3-Budget + REVISE'!B117)</f>
        <v>0</v>
      </c>
      <c r="C126" s="969">
        <f>IF('3-Budget + REVISE'!AU117=1,'3-Budget + REVISE'!M117,' 12-EXPENSE 9th Period'!C126)</f>
        <v>0</v>
      </c>
      <c r="D126" s="910"/>
      <c r="E126" s="911"/>
      <c r="F126" s="900">
        <f t="shared" si="43"/>
        <v>0</v>
      </c>
      <c r="G126" s="901"/>
      <c r="H126" s="970"/>
      <c r="I126" s="969">
        <f>F126+' 12-EXPENSE 9th Period'!I126</f>
        <v>0</v>
      </c>
      <c r="J126" s="910"/>
      <c r="K126" s="911"/>
      <c r="L126" s="52" t="str">
        <f t="shared" si="34"/>
        <v/>
      </c>
      <c r="M126" s="75">
        <f t="shared" si="35"/>
        <v>0</v>
      </c>
      <c r="N126" s="43" t="str">
        <f t="shared" si="22"/>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5">
      <c r="B127" s="53">
        <f>IF(ISBLANK('3-Budget + REVISE'!B118),"",'3-Budget + REVISE'!B118)</f>
        <v>0</v>
      </c>
      <c r="C127" s="969">
        <f>IF('3-Budget + REVISE'!AU118=1,'3-Budget + REVISE'!M118,' 12-EXPENSE 9th Period'!C127)</f>
        <v>0</v>
      </c>
      <c r="D127" s="910"/>
      <c r="E127" s="911"/>
      <c r="F127" s="900">
        <f t="shared" si="43"/>
        <v>0</v>
      </c>
      <c r="G127" s="901"/>
      <c r="H127" s="970"/>
      <c r="I127" s="969">
        <f>F127+' 12-EXPENSE 9th Period'!I127</f>
        <v>0</v>
      </c>
      <c r="J127" s="910"/>
      <c r="K127" s="911"/>
      <c r="L127" s="52" t="str">
        <f t="shared" si="34"/>
        <v/>
      </c>
      <c r="M127" s="75">
        <f t="shared" si="35"/>
        <v>0</v>
      </c>
      <c r="N127" s="43" t="str">
        <f t="shared" si="22"/>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5">
      <c r="B128" s="48">
        <f>IF(ISBLANK('3-Budget + REVISE'!B119),"",'3-Budget + REVISE'!B119)</f>
        <v>0</v>
      </c>
      <c r="C128" s="969">
        <f>IF('3-Budget + REVISE'!AU119=1,'3-Budget + REVISE'!M119,' 12-EXPENSE 9th Period'!C128)</f>
        <v>0</v>
      </c>
      <c r="D128" s="910"/>
      <c r="E128" s="911"/>
      <c r="F128" s="900">
        <f t="shared" si="43"/>
        <v>0</v>
      </c>
      <c r="G128" s="901"/>
      <c r="H128" s="970"/>
      <c r="I128" s="969">
        <f>F128+' 12-EXPENSE 9th Period'!I128</f>
        <v>0</v>
      </c>
      <c r="J128" s="910"/>
      <c r="K128" s="911"/>
      <c r="L128" s="54" t="str">
        <f t="shared" si="34"/>
        <v/>
      </c>
      <c r="M128" s="76">
        <f t="shared" si="35"/>
        <v>0</v>
      </c>
      <c r="N128" s="43" t="str">
        <f t="shared" si="22"/>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 customHeight="1" x14ac:dyDescent="0.25">
      <c r="B129" s="200" t="str">
        <f>IF(ISBLANK('3-Budget + REVISE'!B120),"",'3-Budget + REVISE'!B120)</f>
        <v>900 - Indirect Costs</v>
      </c>
      <c r="C129" s="1016">
        <f>SUM(C130)</f>
        <v>0</v>
      </c>
      <c r="D129" s="1016"/>
      <c r="E129" s="1016"/>
      <c r="F129" s="1016">
        <f t="shared" ref="F129" si="44">SUM(F130)</f>
        <v>0</v>
      </c>
      <c r="G129" s="1016"/>
      <c r="H129" s="1016"/>
      <c r="I129" s="1016">
        <f t="shared" ref="I129" si="45">SUM(I130)</f>
        <v>0</v>
      </c>
      <c r="J129" s="1016"/>
      <c r="K129" s="1016"/>
      <c r="L129" s="208" t="str">
        <f>IF(C129&gt;0,I129/C129,"")</f>
        <v/>
      </c>
      <c r="M129" s="211">
        <f t="shared" si="35"/>
        <v>0</v>
      </c>
      <c r="N129" s="42" t="str">
        <f t="shared" si="22"/>
        <v/>
      </c>
      <c r="O129" s="38">
        <f t="shared" si="23"/>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4"/>
        <v>0</v>
      </c>
      <c r="AF129" s="749" t="str">
        <f t="shared" si="25"/>
        <v/>
      </c>
    </row>
    <row r="130" spans="2:32" s="38" customFormat="1" ht="12" customHeight="1" x14ac:dyDescent="0.25">
      <c r="B130" s="51" t="str">
        <f>IF(ISBLANK('3-Budget + REVISE'!B121),"",'3-Budget + REVISE'!B121)</f>
        <v>use "Indirect Cost Calculator"</v>
      </c>
      <c r="C130" s="969">
        <f>IF('3-Budget + REVISE'!AU121=1,'3-Budget + REVISE'!M121,' 12-EXPENSE 9th Period'!C130)</f>
        <v>0</v>
      </c>
      <c r="D130" s="910"/>
      <c r="E130" s="911"/>
      <c r="F130" s="900">
        <f>AE130</f>
        <v>0</v>
      </c>
      <c r="G130" s="901"/>
      <c r="H130" s="970"/>
      <c r="I130" s="969">
        <f>F130+' 12-EXPENSE 9th Period'!I130</f>
        <v>0</v>
      </c>
      <c r="J130" s="910"/>
      <c r="K130" s="911"/>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3">
      <c r="B131" s="57" t="s">
        <v>69</v>
      </c>
      <c r="C131" s="928">
        <f>C17+C40++C63+C74+C85+C96+C107+C118+C129</f>
        <v>0</v>
      </c>
      <c r="D131" s="929"/>
      <c r="E131" s="930"/>
      <c r="F131" s="960">
        <f>F17+F40+F63+F74+F85+F96+F107+F118+F129</f>
        <v>0</v>
      </c>
      <c r="G131" s="961"/>
      <c r="H131" s="962"/>
      <c r="I131" s="928">
        <f>F131+' 12-EXPENSE 9th Period'!I131</f>
        <v>0</v>
      </c>
      <c r="J131" s="929"/>
      <c r="K131" s="930"/>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4"/>
        <v>0</v>
      </c>
      <c r="AF131" s="749" t="str">
        <f t="shared" si="25"/>
        <v/>
      </c>
    </row>
    <row r="132" spans="2:32" ht="16.5" customHeight="1" x14ac:dyDescent="0.3">
      <c r="B132" s="60" t="s">
        <v>19</v>
      </c>
      <c r="C132" s="927" t="str">
        <f>IF(C131&gt;0,IF(C131&gt;'3-Budget + REVISE'!C122,"OVER award",IF(C131&lt;'3-Budget + REVISE'!C122,"UNDER award",""))," ")</f>
        <v xml:space="preserve"> </v>
      </c>
      <c r="D132" s="927"/>
      <c r="E132" s="927"/>
      <c r="F132" s="61"/>
      <c r="G132" s="61"/>
      <c r="H132" s="61"/>
      <c r="I132" s="61"/>
      <c r="J132" s="10" t="str">
        <f>J6</f>
        <v>10th Period</v>
      </c>
      <c r="K132" s="925" t="s">
        <v>13</v>
      </c>
      <c r="L132" s="926"/>
      <c r="M132" s="926"/>
    </row>
    <row r="133" spans="2:32" x14ac:dyDescent="0.3">
      <c r="B133" s="978"/>
      <c r="C133" s="979"/>
      <c r="D133" s="979"/>
      <c r="E133" s="979"/>
      <c r="F133" s="979"/>
      <c r="G133" s="979"/>
      <c r="H133" s="979"/>
      <c r="I133" s="979"/>
      <c r="J133" s="979"/>
      <c r="K133" s="979"/>
      <c r="L133" s="979"/>
      <c r="M133" s="980"/>
    </row>
    <row r="134" spans="2:32" x14ac:dyDescent="0.3">
      <c r="B134" s="981"/>
      <c r="C134" s="982"/>
      <c r="D134" s="982"/>
      <c r="E134" s="982"/>
      <c r="F134" s="982"/>
      <c r="G134" s="982"/>
      <c r="H134" s="982"/>
      <c r="I134" s="982"/>
      <c r="J134" s="982"/>
      <c r="K134" s="982"/>
      <c r="L134" s="982"/>
      <c r="M134" s="983"/>
    </row>
    <row r="135" spans="2:32" x14ac:dyDescent="0.3">
      <c r="B135" s="981"/>
      <c r="C135" s="982"/>
      <c r="D135" s="982"/>
      <c r="E135" s="982"/>
      <c r="F135" s="982"/>
      <c r="G135" s="982"/>
      <c r="H135" s="982"/>
      <c r="I135" s="982"/>
      <c r="J135" s="982"/>
      <c r="K135" s="982"/>
      <c r="L135" s="982"/>
      <c r="M135" s="983"/>
    </row>
    <row r="136" spans="2:32" x14ac:dyDescent="0.3">
      <c r="B136" s="984"/>
      <c r="C136" s="985"/>
      <c r="D136" s="985"/>
      <c r="E136" s="985"/>
      <c r="F136" s="985"/>
      <c r="G136" s="985"/>
      <c r="H136" s="985"/>
      <c r="I136" s="985"/>
      <c r="J136" s="985"/>
      <c r="K136" s="985"/>
      <c r="L136" s="985"/>
      <c r="M136" s="986"/>
    </row>
  </sheetData>
  <sheetProtection algorithmName="SHA-512" hashValue="JQLs5fQfaRSpzX5CWsUXlHyJDM5mu+lEJyj1UFmFlKVCNDc1iDR4JtrdUHkXgCDWkdCcCnuvOkC9jb3yUJUMLA==" saltValue="HELCo/M30pYI5OmPMibXxg==" spinCount="100000" sheet="1" formatRows="0"/>
  <mergeCells count="380">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52:E52"/>
    <mergeCell ref="F52:H52"/>
    <mergeCell ref="I52:K52"/>
    <mergeCell ref="C53:E53"/>
    <mergeCell ref="F53:H53"/>
    <mergeCell ref="I53:K53"/>
    <mergeCell ref="C50:E50"/>
    <mergeCell ref="F50:H50"/>
    <mergeCell ref="I50:K50"/>
    <mergeCell ref="C51:E51"/>
    <mergeCell ref="F51:H51"/>
    <mergeCell ref="I51:K51"/>
    <mergeCell ref="C48:E48"/>
    <mergeCell ref="F48:H48"/>
    <mergeCell ref="I48:K48"/>
    <mergeCell ref="C49:E49"/>
    <mergeCell ref="F49:H49"/>
    <mergeCell ref="I49:K49"/>
    <mergeCell ref="C46:E46"/>
    <mergeCell ref="F46:H46"/>
    <mergeCell ref="I46:K46"/>
    <mergeCell ref="C47:E47"/>
    <mergeCell ref="F47:H47"/>
    <mergeCell ref="I47:K47"/>
    <mergeCell ref="C44:E44"/>
    <mergeCell ref="F44:H44"/>
    <mergeCell ref="I44:K44"/>
    <mergeCell ref="C45:E45"/>
    <mergeCell ref="F45:H45"/>
    <mergeCell ref="I45:K45"/>
    <mergeCell ref="C42:E42"/>
    <mergeCell ref="F42:H42"/>
    <mergeCell ref="I42:K42"/>
    <mergeCell ref="C43:E43"/>
    <mergeCell ref="F43:H43"/>
    <mergeCell ref="I43:K43"/>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C32:E32"/>
    <mergeCell ref="F32:H32"/>
    <mergeCell ref="I32:K32"/>
    <mergeCell ref="C33:E33"/>
    <mergeCell ref="F33:H33"/>
    <mergeCell ref="I33:K33"/>
    <mergeCell ref="C30:E30"/>
    <mergeCell ref="F30:H30"/>
    <mergeCell ref="I30:K30"/>
    <mergeCell ref="C31:E31"/>
    <mergeCell ref="F31:H31"/>
    <mergeCell ref="I31:K31"/>
    <mergeCell ref="C28:E28"/>
    <mergeCell ref="F28:H28"/>
    <mergeCell ref="I28:K28"/>
    <mergeCell ref="C29:E29"/>
    <mergeCell ref="F29:H29"/>
    <mergeCell ref="I29:K29"/>
    <mergeCell ref="C26:E26"/>
    <mergeCell ref="F26:H26"/>
    <mergeCell ref="I26:K26"/>
    <mergeCell ref="C27:E27"/>
    <mergeCell ref="F27:H27"/>
    <mergeCell ref="I27:K27"/>
    <mergeCell ref="C24:E24"/>
    <mergeCell ref="F24:H24"/>
    <mergeCell ref="I24:K24"/>
    <mergeCell ref="C25:E25"/>
    <mergeCell ref="F25:H25"/>
    <mergeCell ref="I25:K25"/>
    <mergeCell ref="C22:E22"/>
    <mergeCell ref="F22:H22"/>
    <mergeCell ref="I22:K22"/>
    <mergeCell ref="C23:E23"/>
    <mergeCell ref="F23:H23"/>
    <mergeCell ref="I23:K23"/>
    <mergeCell ref="C20:E20"/>
    <mergeCell ref="F20:H20"/>
    <mergeCell ref="I20:K20"/>
    <mergeCell ref="C21:E21"/>
    <mergeCell ref="F21:H21"/>
    <mergeCell ref="I21:K21"/>
    <mergeCell ref="C18:E18"/>
    <mergeCell ref="F18:H18"/>
    <mergeCell ref="I18:K18"/>
    <mergeCell ref="C19:E19"/>
    <mergeCell ref="F19:H19"/>
    <mergeCell ref="I19:K19"/>
    <mergeCell ref="C16:E16"/>
    <mergeCell ref="F16:H16"/>
    <mergeCell ref="I16:K16"/>
    <mergeCell ref="C17:E17"/>
    <mergeCell ref="F17:H17"/>
    <mergeCell ref="I17:K17"/>
    <mergeCell ref="B12:D12"/>
    <mergeCell ref="F12:M12"/>
    <mergeCell ref="B13:D13"/>
    <mergeCell ref="F13:M13"/>
    <mergeCell ref="B14:D14"/>
    <mergeCell ref="F14:M14"/>
    <mergeCell ref="B10:D10"/>
    <mergeCell ref="F10:M10"/>
    <mergeCell ref="F5:H5"/>
    <mergeCell ref="J5:M5"/>
    <mergeCell ref="B6:D6"/>
    <mergeCell ref="F6:G6"/>
    <mergeCell ref="J6:M6"/>
    <mergeCell ref="B7:D7"/>
    <mergeCell ref="F7:H7"/>
    <mergeCell ref="J7:M7"/>
    <mergeCell ref="B1:B2"/>
    <mergeCell ref="B4:D4"/>
    <mergeCell ref="F4:H4"/>
    <mergeCell ref="J4:M4"/>
    <mergeCell ref="C2:F2"/>
    <mergeCell ref="M1:M3"/>
    <mergeCell ref="B8:D8"/>
    <mergeCell ref="F8:M8"/>
    <mergeCell ref="B9:E9"/>
    <mergeCell ref="F9:G9"/>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6B2E-B4B9-4003-8023-A5E94A67F171}">
  <sheetPr codeName="Sheet18">
    <tabColor rgb="FFFFC843"/>
    <pageSetUpPr fitToPage="1"/>
  </sheetPr>
  <dimension ref="A1:AF136"/>
  <sheetViews>
    <sheetView showZeros="0" topLeftCell="B1" zoomScaleNormal="100" zoomScaleSheetLayoutView="54" workbookViewId="0">
      <pane ySplit="16" topLeftCell="A17" activePane="bottomLeft" state="frozen"/>
      <selection pane="bottomLeft" activeCell="P10" sqref="P10"/>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3.90625" style="22" customWidth="1"/>
    <col min="15" max="15" width="0" style="19" hidden="1" customWidth="1"/>
    <col min="16" max="31" width="12.81640625" style="19" customWidth="1"/>
    <col min="32" max="16384" width="9.08984375" style="19"/>
  </cols>
  <sheetData>
    <row r="1" spans="1:31" ht="18" customHeight="1" x14ac:dyDescent="0.3">
      <c r="A1" s="307"/>
      <c r="B1" s="913" t="s">
        <v>13</v>
      </c>
      <c r="M1" s="923"/>
    </row>
    <row r="2" spans="1:31" ht="18" customHeight="1" x14ac:dyDescent="0.35">
      <c r="A2" s="307"/>
      <c r="B2" s="913"/>
      <c r="C2" s="1015" t="str">
        <f>'3-Budget + REVISE'!$B$3</f>
        <v>Project Name</v>
      </c>
      <c r="D2" s="1015"/>
      <c r="E2" s="1015"/>
      <c r="F2" s="1015"/>
      <c r="G2" s="222"/>
      <c r="H2" s="222"/>
      <c r="I2" s="222"/>
      <c r="J2" s="222"/>
      <c r="K2" s="222"/>
      <c r="L2" s="222"/>
      <c r="M2" s="923"/>
    </row>
    <row r="3" spans="1:31" ht="13.25" customHeight="1" x14ac:dyDescent="0.3">
      <c r="A3" s="23"/>
      <c r="B3" s="223"/>
      <c r="C3" s="223"/>
      <c r="D3" s="223"/>
      <c r="E3" s="223"/>
      <c r="F3" s="223"/>
      <c r="G3" s="223"/>
      <c r="H3" s="223"/>
      <c r="I3" s="223"/>
      <c r="J3" s="223"/>
      <c r="K3" s="223"/>
      <c r="L3" s="223"/>
      <c r="M3" s="923"/>
      <c r="N3" s="24"/>
    </row>
    <row r="4" spans="1:31" x14ac:dyDescent="0.3">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1" s="29" customFormat="1" ht="13.5" customHeight="1" x14ac:dyDescent="0.25">
      <c r="B5" s="30" t="s">
        <v>3</v>
      </c>
      <c r="C5" s="30"/>
      <c r="D5" s="30"/>
      <c r="E5" s="30"/>
      <c r="F5" s="1006" t="s">
        <v>148</v>
      </c>
      <c r="G5" s="1006"/>
      <c r="H5" s="1006"/>
      <c r="I5" s="30"/>
      <c r="J5" s="1004" t="s">
        <v>70</v>
      </c>
      <c r="K5" s="1004"/>
      <c r="L5" s="1004"/>
      <c r="M5" s="1004"/>
      <c r="N5" s="31"/>
    </row>
    <row r="6" spans="1:31" ht="12.75" customHeight="1" x14ac:dyDescent="0.3">
      <c r="B6" s="916" t="str">
        <f>IF(ISBLANK('4-EXPENSE 1st Period'!B6:E6),"",'4-EXPENSE 1st Period'!B6:E6)</f>
        <v/>
      </c>
      <c r="C6" s="916"/>
      <c r="D6" s="916"/>
      <c r="E6" s="32"/>
      <c r="F6" s="1019">
        <f>'4-EXPENSE 1st Period'!$F$6</f>
        <v>0</v>
      </c>
      <c r="G6" s="1019"/>
      <c r="H6" s="80" t="s">
        <v>14</v>
      </c>
      <c r="I6" s="28"/>
      <c r="J6" s="914" t="s">
        <v>161</v>
      </c>
      <c r="K6" s="914"/>
      <c r="L6" s="914"/>
      <c r="M6" s="914"/>
    </row>
    <row r="7" spans="1:31" s="29" customFormat="1" ht="13.5" customHeight="1" x14ac:dyDescent="0.25">
      <c r="B7" s="918" t="s">
        <v>4</v>
      </c>
      <c r="C7" s="918"/>
      <c r="D7" s="918"/>
      <c r="E7" s="30"/>
      <c r="F7" s="918" t="s">
        <v>2</v>
      </c>
      <c r="G7" s="918"/>
      <c r="H7" s="918"/>
      <c r="I7" s="30"/>
      <c r="J7" s="918" t="s">
        <v>1</v>
      </c>
      <c r="K7" s="918"/>
      <c r="L7" s="918"/>
      <c r="M7" s="918"/>
      <c r="N7" s="31"/>
    </row>
    <row r="8" spans="1:31" ht="14" customHeight="1" x14ac:dyDescent="0.3">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1" s="29" customFormat="1" ht="13.5" customHeight="1" x14ac:dyDescent="0.25">
      <c r="B9" s="915" t="s">
        <v>5</v>
      </c>
      <c r="C9" s="915"/>
      <c r="D9" s="915"/>
      <c r="E9" s="915"/>
      <c r="F9" s="915" t="s">
        <v>6</v>
      </c>
      <c r="G9" s="915"/>
      <c r="H9" s="30"/>
      <c r="I9" s="30"/>
      <c r="J9" s="30"/>
      <c r="K9" s="30"/>
      <c r="L9" s="30"/>
      <c r="M9" s="30"/>
      <c r="N9" s="31"/>
    </row>
    <row r="10" spans="1:31" ht="18" customHeight="1" thickBot="1" x14ac:dyDescent="0.35">
      <c r="B10" s="987"/>
      <c r="C10" s="987"/>
      <c r="D10" s="987"/>
      <c r="E10" s="68"/>
      <c r="F10" s="1017"/>
      <c r="G10" s="1017"/>
      <c r="H10" s="1017"/>
      <c r="I10" s="1017"/>
      <c r="J10" s="1017"/>
      <c r="K10" s="1017"/>
      <c r="L10" s="1017"/>
      <c r="M10" s="1017"/>
    </row>
    <row r="11" spans="1:31" s="29" customFormat="1" ht="13.5" customHeight="1" x14ac:dyDescent="0.25">
      <c r="B11" s="78" t="s">
        <v>7</v>
      </c>
      <c r="C11" s="30" t="s">
        <v>8</v>
      </c>
      <c r="E11" s="30"/>
      <c r="F11" s="1002" t="s">
        <v>7</v>
      </c>
      <c r="G11" s="1002"/>
      <c r="H11" s="1002"/>
      <c r="I11" s="1002"/>
      <c r="J11" s="1002"/>
      <c r="K11" s="1002"/>
      <c r="L11" s="1002"/>
      <c r="M11" s="30" t="s">
        <v>8</v>
      </c>
      <c r="N11" s="31"/>
    </row>
    <row r="12" spans="1:31" ht="12.75" customHeight="1" x14ac:dyDescent="0.3">
      <c r="B12" s="949" t="s">
        <v>170</v>
      </c>
      <c r="C12" s="949"/>
      <c r="D12" s="949"/>
      <c r="E12" s="37"/>
      <c r="F12" s="950" t="s">
        <v>166</v>
      </c>
      <c r="G12" s="950"/>
      <c r="H12" s="950"/>
      <c r="I12" s="950"/>
      <c r="J12" s="950"/>
      <c r="K12" s="950"/>
      <c r="L12" s="950"/>
      <c r="M12" s="950"/>
    </row>
    <row r="13" spans="1:31" s="29" customFormat="1" ht="13.5" customHeight="1" x14ac:dyDescent="0.25">
      <c r="B13" s="1006" t="s">
        <v>9</v>
      </c>
      <c r="C13" s="1006"/>
      <c r="D13" s="1006"/>
      <c r="E13" s="30"/>
      <c r="F13" s="915" t="s">
        <v>9</v>
      </c>
      <c r="G13" s="915"/>
      <c r="H13" s="915"/>
      <c r="I13" s="915"/>
      <c r="J13" s="915"/>
      <c r="K13" s="915"/>
      <c r="L13" s="915"/>
      <c r="M13" s="915"/>
      <c r="N13" s="31"/>
    </row>
    <row r="14" spans="1:31" ht="12.75" customHeight="1" x14ac:dyDescent="0.3">
      <c r="B14" s="949" t="s">
        <v>171</v>
      </c>
      <c r="C14" s="949"/>
      <c r="D14" s="949"/>
      <c r="E14" s="37"/>
      <c r="F14" s="950" t="s">
        <v>168</v>
      </c>
      <c r="G14" s="950"/>
      <c r="H14" s="950"/>
      <c r="I14" s="950"/>
      <c r="J14" s="950"/>
      <c r="K14" s="950"/>
      <c r="L14" s="950"/>
      <c r="M14" s="950"/>
    </row>
    <row r="15" spans="1:31" s="29" customFormat="1" ht="13.5" customHeight="1" thickBot="1" x14ac:dyDescent="0.35">
      <c r="B15" s="918" t="s">
        <v>10</v>
      </c>
      <c r="C15" s="918"/>
      <c r="D15" s="918"/>
      <c r="E15" s="67"/>
      <c r="F15" s="1022" t="s">
        <v>10</v>
      </c>
      <c r="G15" s="1022"/>
      <c r="H15" s="1022"/>
      <c r="I15" s="1022"/>
      <c r="J15" s="1022"/>
      <c r="K15" s="1022"/>
      <c r="L15" s="1022"/>
      <c r="M15" s="1022"/>
      <c r="N15" s="31"/>
      <c r="P15" s="752" t="str">
        <f>'4-EXPENSE 1st Period'!P15</f>
        <v>Funding Source</v>
      </c>
      <c r="Q15" s="748"/>
      <c r="R15" s="748"/>
      <c r="S15" s="748"/>
      <c r="T15" s="748"/>
      <c r="U15" s="748"/>
      <c r="V15" s="748"/>
      <c r="W15" s="748"/>
      <c r="X15" s="748"/>
      <c r="Y15" s="748"/>
      <c r="Z15" s="748"/>
      <c r="AA15" s="748"/>
      <c r="AB15" s="748"/>
      <c r="AC15" s="748"/>
      <c r="AD15" s="748"/>
      <c r="AE15" s="748"/>
    </row>
    <row r="16" spans="1:31" ht="32" thickBot="1" x14ac:dyDescent="0.35">
      <c r="B16" s="70" t="s">
        <v>0</v>
      </c>
      <c r="C16" s="990" t="s">
        <v>16</v>
      </c>
      <c r="D16" s="1020"/>
      <c r="E16" s="1021"/>
      <c r="F16" s="993" t="s">
        <v>162</v>
      </c>
      <c r="G16" s="994"/>
      <c r="H16" s="995"/>
      <c r="I16" s="996" t="s">
        <v>15</v>
      </c>
      <c r="J16" s="997"/>
      <c r="K16" s="998"/>
      <c r="L16" s="82" t="s">
        <v>18</v>
      </c>
      <c r="M16" s="72" t="s">
        <v>17</v>
      </c>
      <c r="O16" s="38" t="s">
        <v>209</v>
      </c>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2.9" customHeight="1" x14ac:dyDescent="0.25">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80" si="3">IF(M17&lt;0, "!", "")</f>
        <v/>
      </c>
      <c r="O17" s="38">
        <f>F17</f>
        <v>0</v>
      </c>
      <c r="P17" s="787">
        <f>SUM(P18:P39)</f>
        <v>0</v>
      </c>
      <c r="Q17" s="788">
        <f>SUM(Q18:Q39)</f>
        <v>0</v>
      </c>
      <c r="R17" s="788">
        <f t="shared" ref="R17:AC17" si="4">SUM(R18:R39)</f>
        <v>0</v>
      </c>
      <c r="S17" s="788">
        <f t="shared" si="4"/>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9">
        <f>SUM(AD18:AD39)</f>
        <v>0</v>
      </c>
      <c r="AE17" s="750">
        <f>SUM(P17:AB17)</f>
        <v>0</v>
      </c>
      <c r="AF17" s="749" t="str">
        <f>IF(AE17=F17,"","!!! CHECK TOTALS")</f>
        <v/>
      </c>
    </row>
    <row r="18" spans="2:32" s="38" customFormat="1" ht="12" customHeight="1" x14ac:dyDescent="0.25">
      <c r="B18" s="51" t="str">
        <f>IF(ISBLANK('3-Budget + REVISE'!B9),"",'3-Budget + REVISE'!B9)</f>
        <v/>
      </c>
      <c r="C18" s="969">
        <f>IF('3-Budget + REVISE'!AX9=1,'3-Budget + REVISE'!N9,' 13-EXPENSE 10th Period'!C18)</f>
        <v>0</v>
      </c>
      <c r="D18" s="910"/>
      <c r="E18" s="911"/>
      <c r="F18" s="900">
        <f>AE18</f>
        <v>0</v>
      </c>
      <c r="G18" s="901"/>
      <c r="H18" s="970"/>
      <c r="I18" s="969">
        <f>F18+' 13-EXPENSE 10th Period'!I18</f>
        <v>0</v>
      </c>
      <c r="J18" s="910"/>
      <c r="K18" s="911"/>
      <c r="L18" s="46" t="str">
        <f t="shared" si="2"/>
        <v/>
      </c>
      <c r="M18" s="74">
        <f t="shared" ref="M18:M105" si="5">C18-I18</f>
        <v>0</v>
      </c>
      <c r="N18" s="43" t="str">
        <f t="shared" si="3"/>
        <v/>
      </c>
      <c r="O18" s="38">
        <f t="shared" ref="O18:O81" si="6">F18</f>
        <v>0</v>
      </c>
      <c r="P18" s="806"/>
      <c r="Q18" s="807"/>
      <c r="R18" s="807"/>
      <c r="S18" s="807"/>
      <c r="T18" s="807"/>
      <c r="U18" s="807"/>
      <c r="V18" s="807"/>
      <c r="W18" s="807"/>
      <c r="X18" s="807"/>
      <c r="Y18" s="807"/>
      <c r="Z18" s="807"/>
      <c r="AA18" s="807"/>
      <c r="AB18" s="807"/>
      <c r="AC18" s="807"/>
      <c r="AD18" s="808"/>
      <c r="AE18" s="750">
        <f t="shared" ref="AE18:AE81" si="7">SUM(P18:AB18)</f>
        <v>0</v>
      </c>
      <c r="AF18" s="749" t="str">
        <f t="shared" ref="AF18:AF81" si="8">IF(AE18=F18,"","!!! CHECK TOTALS")</f>
        <v/>
      </c>
    </row>
    <row r="19" spans="2:32" s="38" customFormat="1" ht="12" customHeight="1" x14ac:dyDescent="0.25">
      <c r="B19" s="51" t="str">
        <f>IF(ISBLANK('3-Budget + REVISE'!B10),"",'3-Budget + REVISE'!B10)</f>
        <v/>
      </c>
      <c r="C19" s="969">
        <f>IF('3-Budget + REVISE'!AX10=1,'3-Budget + REVISE'!N10,' 13-EXPENSE 10th Period'!C19)</f>
        <v>0</v>
      </c>
      <c r="D19" s="910"/>
      <c r="E19" s="911"/>
      <c r="F19" s="900">
        <f t="shared" ref="F19:F39" si="9">AE19</f>
        <v>0</v>
      </c>
      <c r="G19" s="901"/>
      <c r="H19" s="970"/>
      <c r="I19" s="969">
        <f>F19+' 13-EXPENSE 10th Period'!I19</f>
        <v>0</v>
      </c>
      <c r="J19" s="910"/>
      <c r="K19" s="911"/>
      <c r="L19" s="46" t="str">
        <f t="shared" si="2"/>
        <v/>
      </c>
      <c r="M19" s="74">
        <f t="shared" si="5"/>
        <v>0</v>
      </c>
      <c r="N19" s="43" t="str">
        <f t="shared" si="3"/>
        <v/>
      </c>
      <c r="O19" s="38">
        <f t="shared" si="6"/>
        <v>0</v>
      </c>
      <c r="P19" s="806"/>
      <c r="Q19" s="807"/>
      <c r="R19" s="807"/>
      <c r="S19" s="807"/>
      <c r="T19" s="807"/>
      <c r="U19" s="807"/>
      <c r="V19" s="807"/>
      <c r="W19" s="807"/>
      <c r="X19" s="807"/>
      <c r="Y19" s="807"/>
      <c r="Z19" s="807"/>
      <c r="AA19" s="807"/>
      <c r="AB19" s="807"/>
      <c r="AC19" s="807"/>
      <c r="AD19" s="808"/>
      <c r="AE19" s="750">
        <f t="shared" si="7"/>
        <v>0</v>
      </c>
      <c r="AF19" s="749" t="str">
        <f t="shared" si="8"/>
        <v/>
      </c>
    </row>
    <row r="20" spans="2:32" s="38" customFormat="1" ht="12" customHeight="1" x14ac:dyDescent="0.25">
      <c r="B20" s="51" t="str">
        <f>IF(ISBLANK('3-Budget + REVISE'!B11),"",'3-Budget + REVISE'!B11)</f>
        <v/>
      </c>
      <c r="C20" s="969">
        <f>IF('3-Budget + REVISE'!AX11=1,'3-Budget + REVISE'!N11,' 13-EXPENSE 10th Period'!C20)</f>
        <v>0</v>
      </c>
      <c r="D20" s="910"/>
      <c r="E20" s="911"/>
      <c r="F20" s="900">
        <f t="shared" si="9"/>
        <v>0</v>
      </c>
      <c r="G20" s="901"/>
      <c r="H20" s="970"/>
      <c r="I20" s="969">
        <f>F20+' 13-EXPENSE 10th Period'!I20</f>
        <v>0</v>
      </c>
      <c r="J20" s="910"/>
      <c r="K20" s="911"/>
      <c r="L20" s="46" t="str">
        <f t="shared" si="2"/>
        <v/>
      </c>
      <c r="M20" s="74">
        <f t="shared" si="5"/>
        <v>0</v>
      </c>
      <c r="N20" s="43" t="str">
        <f t="shared" si="3"/>
        <v/>
      </c>
      <c r="O20" s="38">
        <f t="shared" si="6"/>
        <v>0</v>
      </c>
      <c r="P20" s="806"/>
      <c r="Q20" s="807"/>
      <c r="R20" s="807"/>
      <c r="S20" s="807"/>
      <c r="T20" s="807"/>
      <c r="U20" s="807"/>
      <c r="V20" s="807"/>
      <c r="W20" s="807"/>
      <c r="X20" s="807"/>
      <c r="Y20" s="807"/>
      <c r="Z20" s="807"/>
      <c r="AA20" s="807"/>
      <c r="AB20" s="807"/>
      <c r="AC20" s="807"/>
      <c r="AD20" s="808"/>
      <c r="AE20" s="750">
        <f t="shared" si="7"/>
        <v>0</v>
      </c>
      <c r="AF20" s="749" t="str">
        <f t="shared" si="8"/>
        <v/>
      </c>
    </row>
    <row r="21" spans="2:32" s="38" customFormat="1" ht="12" customHeight="1" x14ac:dyDescent="0.25">
      <c r="B21" s="51" t="str">
        <f>IF(ISBLANK('3-Budget + REVISE'!B12),"",'3-Budget + REVISE'!B12)</f>
        <v/>
      </c>
      <c r="C21" s="969">
        <f>IF('3-Budget + REVISE'!AX12=1,'3-Budget + REVISE'!N12,' 13-EXPENSE 10th Period'!C21)</f>
        <v>0</v>
      </c>
      <c r="D21" s="910"/>
      <c r="E21" s="911"/>
      <c r="F21" s="900">
        <f t="shared" si="9"/>
        <v>0</v>
      </c>
      <c r="G21" s="901"/>
      <c r="H21" s="970"/>
      <c r="I21" s="969">
        <f>F21+' 13-EXPENSE 10th Period'!I21</f>
        <v>0</v>
      </c>
      <c r="J21" s="910"/>
      <c r="K21" s="911"/>
      <c r="L21" s="46" t="str">
        <f t="shared" si="2"/>
        <v/>
      </c>
      <c r="M21" s="74">
        <f t="shared" si="5"/>
        <v>0</v>
      </c>
      <c r="N21" s="43" t="str">
        <f t="shared" si="3"/>
        <v/>
      </c>
      <c r="O21" s="38">
        <f t="shared" si="6"/>
        <v>0</v>
      </c>
      <c r="P21" s="806"/>
      <c r="Q21" s="807"/>
      <c r="R21" s="807"/>
      <c r="S21" s="807"/>
      <c r="T21" s="807"/>
      <c r="U21" s="807"/>
      <c r="V21" s="807"/>
      <c r="W21" s="807"/>
      <c r="X21" s="807"/>
      <c r="Y21" s="807"/>
      <c r="Z21" s="807"/>
      <c r="AA21" s="807"/>
      <c r="AB21" s="807"/>
      <c r="AC21" s="807"/>
      <c r="AD21" s="808"/>
      <c r="AE21" s="750">
        <f t="shared" si="7"/>
        <v>0</v>
      </c>
      <c r="AF21" s="749" t="str">
        <f t="shared" si="8"/>
        <v/>
      </c>
    </row>
    <row r="22" spans="2:32" s="38" customFormat="1" ht="12" customHeight="1" x14ac:dyDescent="0.25">
      <c r="B22" s="51" t="str">
        <f>IF(ISBLANK('3-Budget + REVISE'!B13),"",'3-Budget + REVISE'!B13)</f>
        <v/>
      </c>
      <c r="C22" s="969">
        <f>IF('3-Budget + REVISE'!AX13=1,'3-Budget + REVISE'!N13,' 13-EXPENSE 10th Period'!C22)</f>
        <v>0</v>
      </c>
      <c r="D22" s="910"/>
      <c r="E22" s="911"/>
      <c r="F22" s="900">
        <f t="shared" si="9"/>
        <v>0</v>
      </c>
      <c r="G22" s="901"/>
      <c r="H22" s="970"/>
      <c r="I22" s="969">
        <f>F22+' 13-EXPENSE 10th Period'!I22</f>
        <v>0</v>
      </c>
      <c r="J22" s="910"/>
      <c r="K22" s="911"/>
      <c r="L22" s="46" t="str">
        <f t="shared" si="2"/>
        <v/>
      </c>
      <c r="M22" s="74">
        <f t="shared" si="5"/>
        <v>0</v>
      </c>
      <c r="N22" s="43" t="str">
        <f t="shared" si="3"/>
        <v/>
      </c>
      <c r="O22" s="38">
        <f t="shared" si="6"/>
        <v>0</v>
      </c>
      <c r="P22" s="806"/>
      <c r="Q22" s="807"/>
      <c r="R22" s="807"/>
      <c r="S22" s="807"/>
      <c r="T22" s="807"/>
      <c r="U22" s="807"/>
      <c r="V22" s="807"/>
      <c r="W22" s="807"/>
      <c r="X22" s="807"/>
      <c r="Y22" s="807"/>
      <c r="Z22" s="807"/>
      <c r="AA22" s="807"/>
      <c r="AB22" s="807"/>
      <c r="AC22" s="807"/>
      <c r="AD22" s="808"/>
      <c r="AE22" s="750">
        <f t="shared" si="7"/>
        <v>0</v>
      </c>
      <c r="AF22" s="749" t="str">
        <f t="shared" si="8"/>
        <v/>
      </c>
    </row>
    <row r="23" spans="2:32" s="38" customFormat="1" ht="12" customHeight="1" x14ac:dyDescent="0.25">
      <c r="B23" s="51" t="str">
        <f>IF(ISBLANK('3-Budget + REVISE'!B14),"",'3-Budget + REVISE'!B14)</f>
        <v/>
      </c>
      <c r="C23" s="969">
        <f>IF('3-Budget + REVISE'!AX14=1,'3-Budget + REVISE'!N14,' 13-EXPENSE 10th Period'!C23)</f>
        <v>0</v>
      </c>
      <c r="D23" s="910"/>
      <c r="E23" s="911"/>
      <c r="F23" s="900">
        <f t="shared" si="9"/>
        <v>0</v>
      </c>
      <c r="G23" s="901"/>
      <c r="H23" s="970"/>
      <c r="I23" s="969">
        <f>F23+' 13-EXPENSE 10th Period'!I23</f>
        <v>0</v>
      </c>
      <c r="J23" s="910"/>
      <c r="K23" s="911"/>
      <c r="L23" s="46" t="str">
        <f t="shared" si="2"/>
        <v/>
      </c>
      <c r="M23" s="74">
        <f t="shared" si="5"/>
        <v>0</v>
      </c>
      <c r="N23" s="43" t="str">
        <f t="shared" si="3"/>
        <v/>
      </c>
      <c r="O23" s="38">
        <f t="shared" si="6"/>
        <v>0</v>
      </c>
      <c r="P23" s="806"/>
      <c r="Q23" s="807"/>
      <c r="R23" s="807"/>
      <c r="S23" s="807"/>
      <c r="T23" s="807"/>
      <c r="U23" s="807"/>
      <c r="V23" s="807"/>
      <c r="W23" s="807"/>
      <c r="X23" s="807"/>
      <c r="Y23" s="807"/>
      <c r="Z23" s="807"/>
      <c r="AA23" s="807"/>
      <c r="AB23" s="807"/>
      <c r="AC23" s="807"/>
      <c r="AD23" s="808"/>
      <c r="AE23" s="750">
        <f t="shared" si="7"/>
        <v>0</v>
      </c>
      <c r="AF23" s="749" t="str">
        <f t="shared" si="8"/>
        <v/>
      </c>
    </row>
    <row r="24" spans="2:32" s="38" customFormat="1" ht="12" customHeight="1" x14ac:dyDescent="0.25">
      <c r="B24" s="51" t="str">
        <f>IF(ISBLANK('3-Budget + REVISE'!B15),"",'3-Budget + REVISE'!B15)</f>
        <v/>
      </c>
      <c r="C24" s="969">
        <f>IF('3-Budget + REVISE'!AX15=1,'3-Budget + REVISE'!N15,' 13-EXPENSE 10th Period'!C24)</f>
        <v>0</v>
      </c>
      <c r="D24" s="910"/>
      <c r="E24" s="911"/>
      <c r="F24" s="900">
        <f t="shared" si="9"/>
        <v>0</v>
      </c>
      <c r="G24" s="901"/>
      <c r="H24" s="970"/>
      <c r="I24" s="969">
        <f>F24+' 13-EXPENSE 10th Period'!I24</f>
        <v>0</v>
      </c>
      <c r="J24" s="910"/>
      <c r="K24" s="911"/>
      <c r="L24" s="46" t="str">
        <f t="shared" si="2"/>
        <v/>
      </c>
      <c r="M24" s="74">
        <f t="shared" si="5"/>
        <v>0</v>
      </c>
      <c r="N24" s="43" t="str">
        <f t="shared" si="3"/>
        <v/>
      </c>
      <c r="O24" s="38">
        <f t="shared" si="6"/>
        <v>0</v>
      </c>
      <c r="P24" s="806"/>
      <c r="Q24" s="807"/>
      <c r="R24" s="807"/>
      <c r="S24" s="807"/>
      <c r="T24" s="807"/>
      <c r="U24" s="807"/>
      <c r="V24" s="807"/>
      <c r="W24" s="807"/>
      <c r="X24" s="807"/>
      <c r="Y24" s="807"/>
      <c r="Z24" s="807"/>
      <c r="AA24" s="807"/>
      <c r="AB24" s="807"/>
      <c r="AC24" s="807"/>
      <c r="AD24" s="808"/>
      <c r="AE24" s="750">
        <f t="shared" si="7"/>
        <v>0</v>
      </c>
      <c r="AF24" s="749" t="str">
        <f t="shared" si="8"/>
        <v/>
      </c>
    </row>
    <row r="25" spans="2:32" s="38" customFormat="1" ht="12" customHeight="1" x14ac:dyDescent="0.25">
      <c r="B25" s="51" t="str">
        <f>IF(ISBLANK('3-Budget + REVISE'!B16),"",'3-Budget + REVISE'!B16)</f>
        <v/>
      </c>
      <c r="C25" s="969">
        <f>IF('3-Budget + REVISE'!AX16=1,'3-Budget + REVISE'!N16,' 13-EXPENSE 10th Period'!C25)</f>
        <v>0</v>
      </c>
      <c r="D25" s="910"/>
      <c r="E25" s="911"/>
      <c r="F25" s="900">
        <f t="shared" si="9"/>
        <v>0</v>
      </c>
      <c r="G25" s="901"/>
      <c r="H25" s="970"/>
      <c r="I25" s="969">
        <f>F25+' 13-EXPENSE 10th Period'!I25</f>
        <v>0</v>
      </c>
      <c r="J25" s="910"/>
      <c r="K25" s="911"/>
      <c r="L25" s="46" t="str">
        <f t="shared" si="2"/>
        <v/>
      </c>
      <c r="M25" s="74">
        <f t="shared" si="5"/>
        <v>0</v>
      </c>
      <c r="N25" s="43" t="str">
        <f t="shared" si="3"/>
        <v/>
      </c>
      <c r="O25" s="38">
        <f t="shared" si="6"/>
        <v>0</v>
      </c>
      <c r="P25" s="806"/>
      <c r="Q25" s="807"/>
      <c r="R25" s="807"/>
      <c r="S25" s="807"/>
      <c r="T25" s="807"/>
      <c r="U25" s="807"/>
      <c r="V25" s="807"/>
      <c r="W25" s="807"/>
      <c r="X25" s="807"/>
      <c r="Y25" s="807"/>
      <c r="Z25" s="807"/>
      <c r="AA25" s="807"/>
      <c r="AB25" s="807"/>
      <c r="AC25" s="807"/>
      <c r="AD25" s="808"/>
      <c r="AE25" s="750">
        <f t="shared" si="7"/>
        <v>0</v>
      </c>
      <c r="AF25" s="749" t="str">
        <f t="shared" si="8"/>
        <v/>
      </c>
    </row>
    <row r="26" spans="2:32" s="38" customFormat="1" ht="12" customHeight="1" x14ac:dyDescent="0.25">
      <c r="B26" s="51" t="str">
        <f>IF(ISBLANK('3-Budget + REVISE'!B17),"",'3-Budget + REVISE'!B17)</f>
        <v/>
      </c>
      <c r="C26" s="969">
        <f>IF('3-Budget + REVISE'!AX17=1,'3-Budget + REVISE'!N17,' 13-EXPENSE 10th Period'!C26)</f>
        <v>0</v>
      </c>
      <c r="D26" s="910"/>
      <c r="E26" s="911"/>
      <c r="F26" s="900">
        <f t="shared" si="9"/>
        <v>0</v>
      </c>
      <c r="G26" s="901"/>
      <c r="H26" s="970"/>
      <c r="I26" s="969">
        <f>F26+' 13-EXPENSE 10th Period'!I26</f>
        <v>0</v>
      </c>
      <c r="J26" s="910"/>
      <c r="K26" s="911"/>
      <c r="L26" s="46" t="str">
        <f t="shared" si="2"/>
        <v/>
      </c>
      <c r="M26" s="74">
        <f t="shared" si="5"/>
        <v>0</v>
      </c>
      <c r="N26" s="43" t="str">
        <f t="shared" si="3"/>
        <v/>
      </c>
      <c r="O26" s="38">
        <f t="shared" si="6"/>
        <v>0</v>
      </c>
      <c r="P26" s="806"/>
      <c r="Q26" s="807"/>
      <c r="R26" s="807"/>
      <c r="S26" s="807"/>
      <c r="T26" s="807"/>
      <c r="U26" s="807"/>
      <c r="V26" s="807"/>
      <c r="W26" s="807"/>
      <c r="X26" s="807"/>
      <c r="Y26" s="807"/>
      <c r="Z26" s="807"/>
      <c r="AA26" s="807"/>
      <c r="AB26" s="807"/>
      <c r="AC26" s="807"/>
      <c r="AD26" s="808"/>
      <c r="AE26" s="750">
        <f t="shared" si="7"/>
        <v>0</v>
      </c>
      <c r="AF26" s="749" t="str">
        <f t="shared" si="8"/>
        <v/>
      </c>
    </row>
    <row r="27" spans="2:32" s="38" customFormat="1" ht="12" customHeight="1" x14ac:dyDescent="0.25">
      <c r="B27" s="51" t="str">
        <f>IF(ISBLANK('3-Budget + REVISE'!B18),"",'3-Budget + REVISE'!B18)</f>
        <v/>
      </c>
      <c r="C27" s="969">
        <f>IF('3-Budget + REVISE'!AX18=1,'3-Budget + REVISE'!N18,' 13-EXPENSE 10th Period'!C27)</f>
        <v>0</v>
      </c>
      <c r="D27" s="910"/>
      <c r="E27" s="911"/>
      <c r="F27" s="900">
        <f t="shared" si="9"/>
        <v>0</v>
      </c>
      <c r="G27" s="901"/>
      <c r="H27" s="970"/>
      <c r="I27" s="969">
        <f>F27+' 13-EXPENSE 10th Period'!I27</f>
        <v>0</v>
      </c>
      <c r="J27" s="910"/>
      <c r="K27" s="911"/>
      <c r="L27" s="46" t="str">
        <f t="shared" si="2"/>
        <v/>
      </c>
      <c r="M27" s="74">
        <f t="shared" si="5"/>
        <v>0</v>
      </c>
      <c r="N27" s="43" t="str">
        <f t="shared" si="3"/>
        <v/>
      </c>
      <c r="O27" s="38">
        <f t="shared" si="6"/>
        <v>0</v>
      </c>
      <c r="P27" s="806"/>
      <c r="Q27" s="807"/>
      <c r="R27" s="807"/>
      <c r="S27" s="807"/>
      <c r="T27" s="807"/>
      <c r="U27" s="807"/>
      <c r="V27" s="807"/>
      <c r="W27" s="807"/>
      <c r="X27" s="807"/>
      <c r="Y27" s="807"/>
      <c r="Z27" s="807"/>
      <c r="AA27" s="807"/>
      <c r="AB27" s="807"/>
      <c r="AC27" s="807"/>
      <c r="AD27" s="808"/>
      <c r="AE27" s="750">
        <f t="shared" si="7"/>
        <v>0</v>
      </c>
      <c r="AF27" s="749" t="str">
        <f t="shared" si="8"/>
        <v/>
      </c>
    </row>
    <row r="28" spans="2:32" s="38" customFormat="1" ht="12" customHeight="1" x14ac:dyDescent="0.25">
      <c r="B28" s="51" t="str">
        <f>IF(ISBLANK('3-Budget + REVISE'!B19),"",'3-Budget + REVISE'!B19)</f>
        <v/>
      </c>
      <c r="C28" s="969">
        <f>IF('3-Budget + REVISE'!AX19=1,'3-Budget + REVISE'!N19,' 13-EXPENSE 10th Period'!C28)</f>
        <v>0</v>
      </c>
      <c r="D28" s="910"/>
      <c r="E28" s="911"/>
      <c r="F28" s="900">
        <f t="shared" si="9"/>
        <v>0</v>
      </c>
      <c r="G28" s="901"/>
      <c r="H28" s="970"/>
      <c r="I28" s="969">
        <f>F28+' 13-EXPENSE 10th Period'!I28</f>
        <v>0</v>
      </c>
      <c r="J28" s="910"/>
      <c r="K28" s="911"/>
      <c r="L28" s="46" t="str">
        <f t="shared" si="2"/>
        <v/>
      </c>
      <c r="M28" s="74">
        <f t="shared" si="5"/>
        <v>0</v>
      </c>
      <c r="N28" s="43" t="str">
        <f t="shared" si="3"/>
        <v/>
      </c>
      <c r="O28" s="38">
        <f t="shared" si="6"/>
        <v>0</v>
      </c>
      <c r="P28" s="806"/>
      <c r="Q28" s="807"/>
      <c r="R28" s="807"/>
      <c r="S28" s="807"/>
      <c r="T28" s="807"/>
      <c r="U28" s="807"/>
      <c r="V28" s="807"/>
      <c r="W28" s="807"/>
      <c r="X28" s="807"/>
      <c r="Y28" s="807"/>
      <c r="Z28" s="807"/>
      <c r="AA28" s="807"/>
      <c r="AB28" s="807"/>
      <c r="AC28" s="807"/>
      <c r="AD28" s="808"/>
      <c r="AE28" s="750">
        <f t="shared" si="7"/>
        <v>0</v>
      </c>
      <c r="AF28" s="749" t="str">
        <f t="shared" si="8"/>
        <v/>
      </c>
    </row>
    <row r="29" spans="2:32" s="38" customFormat="1" ht="12" customHeight="1" x14ac:dyDescent="0.25">
      <c r="B29" s="51" t="str">
        <f>IF(ISBLANK('3-Budget + REVISE'!B20),"",'3-Budget + REVISE'!B20)</f>
        <v/>
      </c>
      <c r="C29" s="969">
        <f>IF('3-Budget + REVISE'!AX20=1,'3-Budget + REVISE'!N20,' 13-EXPENSE 10th Period'!C29)</f>
        <v>0</v>
      </c>
      <c r="D29" s="910"/>
      <c r="E29" s="911"/>
      <c r="F29" s="900">
        <f t="shared" si="9"/>
        <v>0</v>
      </c>
      <c r="G29" s="901"/>
      <c r="H29" s="970"/>
      <c r="I29" s="969">
        <f>F29+' 13-EXPENSE 10th Period'!I29</f>
        <v>0</v>
      </c>
      <c r="J29" s="910"/>
      <c r="K29" s="911"/>
      <c r="L29" s="46" t="str">
        <f t="shared" si="2"/>
        <v/>
      </c>
      <c r="M29" s="74">
        <f t="shared" si="5"/>
        <v>0</v>
      </c>
      <c r="N29" s="43" t="str">
        <f t="shared" si="3"/>
        <v/>
      </c>
      <c r="O29" s="38">
        <f t="shared" si="6"/>
        <v>0</v>
      </c>
      <c r="P29" s="806"/>
      <c r="Q29" s="807"/>
      <c r="R29" s="807"/>
      <c r="S29" s="807"/>
      <c r="T29" s="807"/>
      <c r="U29" s="807"/>
      <c r="V29" s="807"/>
      <c r="W29" s="807"/>
      <c r="X29" s="807"/>
      <c r="Y29" s="807"/>
      <c r="Z29" s="807"/>
      <c r="AA29" s="807"/>
      <c r="AB29" s="807"/>
      <c r="AC29" s="807"/>
      <c r="AD29" s="808"/>
      <c r="AE29" s="750">
        <f t="shared" si="7"/>
        <v>0</v>
      </c>
      <c r="AF29" s="749" t="str">
        <f t="shared" si="8"/>
        <v/>
      </c>
    </row>
    <row r="30" spans="2:32" s="38" customFormat="1" ht="12" customHeight="1" x14ac:dyDescent="0.25">
      <c r="B30" s="51" t="str">
        <f>IF(ISBLANK('3-Budget + REVISE'!B21),"",'3-Budget + REVISE'!B21)</f>
        <v/>
      </c>
      <c r="C30" s="969">
        <f>IF('3-Budget + REVISE'!AX21=1,'3-Budget + REVISE'!N21,' 13-EXPENSE 10th Period'!C30)</f>
        <v>0</v>
      </c>
      <c r="D30" s="910"/>
      <c r="E30" s="911"/>
      <c r="F30" s="900">
        <f t="shared" si="9"/>
        <v>0</v>
      </c>
      <c r="G30" s="901"/>
      <c r="H30" s="970"/>
      <c r="I30" s="969">
        <f>F30+' 13-EXPENSE 10th Period'!I30</f>
        <v>0</v>
      </c>
      <c r="J30" s="910"/>
      <c r="K30" s="911"/>
      <c r="L30" s="46" t="str">
        <f t="shared" si="2"/>
        <v/>
      </c>
      <c r="M30" s="74">
        <f t="shared" si="5"/>
        <v>0</v>
      </c>
      <c r="N30" s="43" t="str">
        <f t="shared" si="3"/>
        <v/>
      </c>
      <c r="O30" s="38">
        <f t="shared" si="6"/>
        <v>0</v>
      </c>
      <c r="P30" s="806"/>
      <c r="Q30" s="807"/>
      <c r="R30" s="807"/>
      <c r="S30" s="807"/>
      <c r="T30" s="807"/>
      <c r="U30" s="807"/>
      <c r="V30" s="807"/>
      <c r="W30" s="807"/>
      <c r="X30" s="807"/>
      <c r="Y30" s="807"/>
      <c r="Z30" s="807"/>
      <c r="AA30" s="807"/>
      <c r="AB30" s="807"/>
      <c r="AC30" s="807"/>
      <c r="AD30" s="808"/>
      <c r="AE30" s="750">
        <f t="shared" si="7"/>
        <v>0</v>
      </c>
      <c r="AF30" s="749" t="str">
        <f t="shared" si="8"/>
        <v/>
      </c>
    </row>
    <row r="31" spans="2:32" s="38" customFormat="1" ht="12" customHeight="1" x14ac:dyDescent="0.25">
      <c r="B31" s="51" t="str">
        <f>IF(ISBLANK('3-Budget + REVISE'!B22),"",'3-Budget + REVISE'!B22)</f>
        <v/>
      </c>
      <c r="C31" s="969">
        <f>IF('3-Budget + REVISE'!AX22=1,'3-Budget + REVISE'!N22,' 13-EXPENSE 10th Period'!C31)</f>
        <v>0</v>
      </c>
      <c r="D31" s="910"/>
      <c r="E31" s="911"/>
      <c r="F31" s="900">
        <f t="shared" si="9"/>
        <v>0</v>
      </c>
      <c r="G31" s="901"/>
      <c r="H31" s="970"/>
      <c r="I31" s="969">
        <f>F31+' 13-EXPENSE 10th Period'!I31</f>
        <v>0</v>
      </c>
      <c r="J31" s="910"/>
      <c r="K31" s="911"/>
      <c r="L31" s="46" t="str">
        <f t="shared" si="2"/>
        <v/>
      </c>
      <c r="M31" s="74">
        <f t="shared" si="5"/>
        <v>0</v>
      </c>
      <c r="N31" s="43" t="str">
        <f t="shared" si="3"/>
        <v/>
      </c>
      <c r="O31" s="38">
        <f t="shared" si="6"/>
        <v>0</v>
      </c>
      <c r="P31" s="806"/>
      <c r="Q31" s="807"/>
      <c r="R31" s="807"/>
      <c r="S31" s="807"/>
      <c r="T31" s="807"/>
      <c r="U31" s="807"/>
      <c r="V31" s="807"/>
      <c r="W31" s="807"/>
      <c r="X31" s="807"/>
      <c r="Y31" s="807"/>
      <c r="Z31" s="807"/>
      <c r="AA31" s="807"/>
      <c r="AB31" s="807"/>
      <c r="AC31" s="807"/>
      <c r="AD31" s="808"/>
      <c r="AE31" s="750">
        <f t="shared" si="7"/>
        <v>0</v>
      </c>
      <c r="AF31" s="749" t="str">
        <f t="shared" si="8"/>
        <v/>
      </c>
    </row>
    <row r="32" spans="2:32" s="38" customFormat="1" ht="12" customHeight="1" x14ac:dyDescent="0.25">
      <c r="B32" s="51" t="str">
        <f>IF(ISBLANK('3-Budget + REVISE'!B23),"",'3-Budget + REVISE'!B23)</f>
        <v/>
      </c>
      <c r="C32" s="969">
        <f>IF('3-Budget + REVISE'!AX23=1,'3-Budget + REVISE'!N23,' 13-EXPENSE 10th Period'!C32)</f>
        <v>0</v>
      </c>
      <c r="D32" s="910"/>
      <c r="E32" s="911"/>
      <c r="F32" s="900">
        <f t="shared" si="9"/>
        <v>0</v>
      </c>
      <c r="G32" s="901"/>
      <c r="H32" s="970"/>
      <c r="I32" s="969">
        <f>F32+' 13-EXPENSE 10th Period'!I32</f>
        <v>0</v>
      </c>
      <c r="J32" s="910"/>
      <c r="K32" s="911"/>
      <c r="L32" s="46" t="str">
        <f t="shared" si="2"/>
        <v/>
      </c>
      <c r="M32" s="74">
        <f t="shared" si="5"/>
        <v>0</v>
      </c>
      <c r="N32" s="43" t="str">
        <f t="shared" si="3"/>
        <v/>
      </c>
      <c r="O32" s="38">
        <f t="shared" si="6"/>
        <v>0</v>
      </c>
      <c r="P32" s="806"/>
      <c r="Q32" s="807"/>
      <c r="R32" s="807"/>
      <c r="S32" s="807"/>
      <c r="T32" s="807"/>
      <c r="U32" s="807"/>
      <c r="V32" s="807"/>
      <c r="W32" s="807"/>
      <c r="X32" s="807"/>
      <c r="Y32" s="807"/>
      <c r="Z32" s="807"/>
      <c r="AA32" s="807"/>
      <c r="AB32" s="807"/>
      <c r="AC32" s="807"/>
      <c r="AD32" s="808"/>
      <c r="AE32" s="750">
        <f t="shared" si="7"/>
        <v>0</v>
      </c>
      <c r="AF32" s="749" t="str">
        <f t="shared" si="8"/>
        <v/>
      </c>
    </row>
    <row r="33" spans="2:32" s="38" customFormat="1" ht="12" customHeight="1" x14ac:dyDescent="0.25">
      <c r="B33" s="51">
        <f>IF(ISBLANK('3-Budget + REVISE'!B24),"",'3-Budget + REVISE'!B24)</f>
        <v>0</v>
      </c>
      <c r="C33" s="969">
        <f>IF('3-Budget + REVISE'!AX24=1,'3-Budget + REVISE'!N24,' 13-EXPENSE 10th Period'!C33)</f>
        <v>0</v>
      </c>
      <c r="D33" s="910"/>
      <c r="E33" s="911"/>
      <c r="F33" s="900">
        <f t="shared" si="9"/>
        <v>0</v>
      </c>
      <c r="G33" s="901"/>
      <c r="H33" s="970"/>
      <c r="I33" s="969">
        <f>F33+' 13-EXPENSE 10th Period'!I33</f>
        <v>0</v>
      </c>
      <c r="J33" s="910"/>
      <c r="K33" s="911"/>
      <c r="L33" s="46" t="str">
        <f t="shared" si="2"/>
        <v/>
      </c>
      <c r="M33" s="74">
        <f t="shared" si="5"/>
        <v>0</v>
      </c>
      <c r="N33" s="43" t="str">
        <f t="shared" si="3"/>
        <v/>
      </c>
      <c r="O33" s="38">
        <f t="shared" si="6"/>
        <v>0</v>
      </c>
      <c r="P33" s="806"/>
      <c r="Q33" s="807"/>
      <c r="R33" s="807"/>
      <c r="S33" s="807"/>
      <c r="T33" s="807"/>
      <c r="U33" s="807"/>
      <c r="V33" s="807"/>
      <c r="W33" s="807"/>
      <c r="X33" s="807"/>
      <c r="Y33" s="807"/>
      <c r="Z33" s="807"/>
      <c r="AA33" s="807"/>
      <c r="AB33" s="807"/>
      <c r="AC33" s="807"/>
      <c r="AD33" s="808"/>
      <c r="AE33" s="750">
        <f t="shared" si="7"/>
        <v>0</v>
      </c>
      <c r="AF33" s="749" t="str">
        <f t="shared" si="8"/>
        <v/>
      </c>
    </row>
    <row r="34" spans="2:32" s="38" customFormat="1" ht="12" customHeight="1" x14ac:dyDescent="0.25">
      <c r="B34" s="51">
        <f>IF(ISBLANK('3-Budget + REVISE'!B25),"",'3-Budget + REVISE'!B25)</f>
        <v>0</v>
      </c>
      <c r="C34" s="969">
        <f>IF('3-Budget + REVISE'!AX25=1,'3-Budget + REVISE'!N25,' 13-EXPENSE 10th Period'!C34)</f>
        <v>0</v>
      </c>
      <c r="D34" s="910"/>
      <c r="E34" s="911"/>
      <c r="F34" s="900">
        <f t="shared" si="9"/>
        <v>0</v>
      </c>
      <c r="G34" s="901"/>
      <c r="H34" s="970"/>
      <c r="I34" s="969">
        <f>F34+' 13-EXPENSE 10th Period'!I34</f>
        <v>0</v>
      </c>
      <c r="J34" s="910"/>
      <c r="K34" s="911"/>
      <c r="L34" s="46" t="str">
        <f t="shared" si="2"/>
        <v/>
      </c>
      <c r="M34" s="74">
        <f t="shared" si="5"/>
        <v>0</v>
      </c>
      <c r="N34" s="43" t="str">
        <f t="shared" si="3"/>
        <v/>
      </c>
      <c r="O34" s="38">
        <f t="shared" si="6"/>
        <v>0</v>
      </c>
      <c r="P34" s="806"/>
      <c r="Q34" s="807"/>
      <c r="R34" s="807"/>
      <c r="S34" s="807"/>
      <c r="T34" s="807"/>
      <c r="U34" s="807"/>
      <c r="V34" s="807"/>
      <c r="W34" s="807"/>
      <c r="X34" s="807"/>
      <c r="Y34" s="807"/>
      <c r="Z34" s="807"/>
      <c r="AA34" s="807"/>
      <c r="AB34" s="807"/>
      <c r="AC34" s="807"/>
      <c r="AD34" s="808"/>
      <c r="AE34" s="750">
        <f t="shared" si="7"/>
        <v>0</v>
      </c>
      <c r="AF34" s="749" t="str">
        <f t="shared" si="8"/>
        <v/>
      </c>
    </row>
    <row r="35" spans="2:32" s="38" customFormat="1" ht="12" customHeight="1" x14ac:dyDescent="0.25">
      <c r="B35" s="51">
        <f>IF(ISBLANK('3-Budget + REVISE'!B26),"",'3-Budget + REVISE'!B26)</f>
        <v>0</v>
      </c>
      <c r="C35" s="969">
        <f>IF('3-Budget + REVISE'!AX26=1,'3-Budget + REVISE'!N26,' 13-EXPENSE 10th Period'!C35)</f>
        <v>0</v>
      </c>
      <c r="D35" s="910"/>
      <c r="E35" s="911"/>
      <c r="F35" s="900">
        <f t="shared" si="9"/>
        <v>0</v>
      </c>
      <c r="G35" s="901"/>
      <c r="H35" s="970"/>
      <c r="I35" s="969">
        <f>F35+' 13-EXPENSE 10th Period'!I35</f>
        <v>0</v>
      </c>
      <c r="J35" s="910"/>
      <c r="K35" s="911"/>
      <c r="L35" s="46" t="str">
        <f t="shared" si="2"/>
        <v/>
      </c>
      <c r="M35" s="74">
        <f t="shared" si="5"/>
        <v>0</v>
      </c>
      <c r="N35" s="43" t="str">
        <f t="shared" si="3"/>
        <v/>
      </c>
      <c r="O35" s="38">
        <f t="shared" si="6"/>
        <v>0</v>
      </c>
      <c r="P35" s="806"/>
      <c r="Q35" s="807"/>
      <c r="R35" s="807"/>
      <c r="S35" s="807"/>
      <c r="T35" s="807"/>
      <c r="U35" s="807"/>
      <c r="V35" s="807"/>
      <c r="W35" s="807"/>
      <c r="X35" s="807"/>
      <c r="Y35" s="807"/>
      <c r="Z35" s="807"/>
      <c r="AA35" s="807"/>
      <c r="AB35" s="807"/>
      <c r="AC35" s="807"/>
      <c r="AD35" s="808"/>
      <c r="AE35" s="750">
        <f t="shared" si="7"/>
        <v>0</v>
      </c>
      <c r="AF35" s="749" t="str">
        <f t="shared" si="8"/>
        <v/>
      </c>
    </row>
    <row r="36" spans="2:32" s="38" customFormat="1" ht="12" customHeight="1" x14ac:dyDescent="0.25">
      <c r="B36" s="51">
        <f>IF(ISBLANK('3-Budget + REVISE'!B27),"",'3-Budget + REVISE'!B27)</f>
        <v>0</v>
      </c>
      <c r="C36" s="969">
        <f>IF('3-Budget + REVISE'!AX27=1,'3-Budget + REVISE'!N27,' 13-EXPENSE 10th Period'!C36)</f>
        <v>0</v>
      </c>
      <c r="D36" s="910"/>
      <c r="E36" s="911"/>
      <c r="F36" s="900">
        <f t="shared" si="9"/>
        <v>0</v>
      </c>
      <c r="G36" s="901"/>
      <c r="H36" s="970"/>
      <c r="I36" s="969">
        <f>F36+' 13-EXPENSE 10th Period'!I36</f>
        <v>0</v>
      </c>
      <c r="J36" s="910"/>
      <c r="K36" s="911"/>
      <c r="L36" s="46" t="str">
        <f t="shared" si="2"/>
        <v/>
      </c>
      <c r="M36" s="74">
        <f t="shared" si="5"/>
        <v>0</v>
      </c>
      <c r="N36" s="43" t="str">
        <f t="shared" si="3"/>
        <v/>
      </c>
      <c r="O36" s="38">
        <f t="shared" si="6"/>
        <v>0</v>
      </c>
      <c r="P36" s="806"/>
      <c r="Q36" s="807"/>
      <c r="R36" s="807"/>
      <c r="S36" s="807"/>
      <c r="T36" s="807"/>
      <c r="U36" s="807"/>
      <c r="V36" s="807"/>
      <c r="W36" s="807"/>
      <c r="X36" s="807"/>
      <c r="Y36" s="807"/>
      <c r="Z36" s="807"/>
      <c r="AA36" s="807"/>
      <c r="AB36" s="807"/>
      <c r="AC36" s="807"/>
      <c r="AD36" s="808"/>
      <c r="AE36" s="750">
        <f t="shared" si="7"/>
        <v>0</v>
      </c>
      <c r="AF36" s="749" t="str">
        <f t="shared" si="8"/>
        <v/>
      </c>
    </row>
    <row r="37" spans="2:32" s="38" customFormat="1" ht="12" customHeight="1" x14ac:dyDescent="0.25">
      <c r="B37" s="51">
        <f>IF(ISBLANK('3-Budget + REVISE'!B28),"",'3-Budget + REVISE'!B28)</f>
        <v>0</v>
      </c>
      <c r="C37" s="969">
        <f>IF('3-Budget + REVISE'!AX28=1,'3-Budget + REVISE'!N28,' 13-EXPENSE 10th Period'!C37)</f>
        <v>0</v>
      </c>
      <c r="D37" s="910"/>
      <c r="E37" s="911"/>
      <c r="F37" s="900">
        <f t="shared" si="9"/>
        <v>0</v>
      </c>
      <c r="G37" s="901"/>
      <c r="H37" s="970"/>
      <c r="I37" s="969">
        <f>F37+' 13-EXPENSE 10th Period'!I37</f>
        <v>0</v>
      </c>
      <c r="J37" s="910"/>
      <c r="K37" s="911"/>
      <c r="L37" s="46" t="str">
        <f t="shared" si="2"/>
        <v/>
      </c>
      <c r="M37" s="74">
        <f t="shared" si="5"/>
        <v>0</v>
      </c>
      <c r="N37" s="43" t="str">
        <f t="shared" si="3"/>
        <v/>
      </c>
      <c r="O37" s="38">
        <f t="shared" si="6"/>
        <v>0</v>
      </c>
      <c r="P37" s="806"/>
      <c r="Q37" s="807"/>
      <c r="R37" s="807"/>
      <c r="S37" s="807"/>
      <c r="T37" s="807"/>
      <c r="U37" s="807"/>
      <c r="V37" s="807"/>
      <c r="W37" s="807"/>
      <c r="X37" s="807"/>
      <c r="Y37" s="807"/>
      <c r="Z37" s="807"/>
      <c r="AA37" s="807"/>
      <c r="AB37" s="807"/>
      <c r="AC37" s="807"/>
      <c r="AD37" s="808"/>
      <c r="AE37" s="750">
        <f t="shared" si="7"/>
        <v>0</v>
      </c>
      <c r="AF37" s="749" t="str">
        <f t="shared" si="8"/>
        <v/>
      </c>
    </row>
    <row r="38" spans="2:32" s="38" customFormat="1" ht="12" customHeight="1" x14ac:dyDescent="0.25">
      <c r="B38" s="51">
        <f>IF(ISBLANK('3-Budget + REVISE'!B29),"",'3-Budget + REVISE'!B29)</f>
        <v>0</v>
      </c>
      <c r="C38" s="969">
        <f>IF('3-Budget + REVISE'!AX29=1,'3-Budget + REVISE'!N29,' 13-EXPENSE 10th Period'!C38)</f>
        <v>0</v>
      </c>
      <c r="D38" s="910"/>
      <c r="E38" s="911"/>
      <c r="F38" s="900">
        <f t="shared" si="9"/>
        <v>0</v>
      </c>
      <c r="G38" s="901"/>
      <c r="H38" s="970"/>
      <c r="I38" s="969">
        <f>F38+' 13-EXPENSE 10th Period'!I38</f>
        <v>0</v>
      </c>
      <c r="J38" s="910"/>
      <c r="K38" s="911"/>
      <c r="L38" s="46" t="str">
        <f t="shared" si="2"/>
        <v/>
      </c>
      <c r="M38" s="74">
        <f t="shared" si="5"/>
        <v>0</v>
      </c>
      <c r="N38" s="43" t="str">
        <f t="shared" si="3"/>
        <v/>
      </c>
      <c r="O38" s="38">
        <f t="shared" si="6"/>
        <v>0</v>
      </c>
      <c r="P38" s="806"/>
      <c r="Q38" s="807"/>
      <c r="R38" s="807"/>
      <c r="S38" s="807"/>
      <c r="T38" s="807"/>
      <c r="U38" s="807"/>
      <c r="V38" s="807"/>
      <c r="W38" s="807"/>
      <c r="X38" s="807"/>
      <c r="Y38" s="807"/>
      <c r="Z38" s="807"/>
      <c r="AA38" s="807"/>
      <c r="AB38" s="807"/>
      <c r="AC38" s="807"/>
      <c r="AD38" s="808"/>
      <c r="AE38" s="750">
        <f t="shared" si="7"/>
        <v>0</v>
      </c>
      <c r="AF38" s="749" t="str">
        <f t="shared" si="8"/>
        <v/>
      </c>
    </row>
    <row r="39" spans="2:32" s="38" customFormat="1" ht="12" customHeight="1" x14ac:dyDescent="0.25">
      <c r="B39" s="51">
        <f>IF(ISBLANK('3-Budget + REVISE'!B30),"",'3-Budget + REVISE'!B30)</f>
        <v>0</v>
      </c>
      <c r="C39" s="969">
        <f>IF('3-Budget + REVISE'!AX30=1,'3-Budget + REVISE'!N30,' 13-EXPENSE 10th Period'!C39)</f>
        <v>0</v>
      </c>
      <c r="D39" s="910"/>
      <c r="E39" s="911"/>
      <c r="F39" s="900">
        <f t="shared" si="9"/>
        <v>0</v>
      </c>
      <c r="G39" s="901"/>
      <c r="H39" s="970"/>
      <c r="I39" s="969">
        <f>F39+' 13-EXPENSE 10th Period'!I39</f>
        <v>0</v>
      </c>
      <c r="J39" s="910"/>
      <c r="K39" s="911"/>
      <c r="L39" s="46" t="str">
        <f t="shared" si="2"/>
        <v/>
      </c>
      <c r="M39" s="74">
        <f t="shared" si="5"/>
        <v>0</v>
      </c>
      <c r="N39" s="43" t="str">
        <f t="shared" si="3"/>
        <v/>
      </c>
      <c r="O39" s="38">
        <f t="shared" si="6"/>
        <v>0</v>
      </c>
      <c r="P39" s="806"/>
      <c r="Q39" s="807"/>
      <c r="R39" s="807"/>
      <c r="S39" s="807"/>
      <c r="T39" s="807"/>
      <c r="U39" s="807"/>
      <c r="V39" s="807"/>
      <c r="W39" s="807"/>
      <c r="X39" s="807"/>
      <c r="Y39" s="807"/>
      <c r="Z39" s="807"/>
      <c r="AA39" s="807"/>
      <c r="AB39" s="807"/>
      <c r="AC39" s="807"/>
      <c r="AD39" s="808"/>
      <c r="AE39" s="750">
        <f t="shared" si="7"/>
        <v>0</v>
      </c>
      <c r="AF39" s="749" t="str">
        <f t="shared" si="8"/>
        <v/>
      </c>
    </row>
    <row r="40" spans="2:32" s="50" customFormat="1" ht="12.9" customHeight="1" x14ac:dyDescent="0.25">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si="2"/>
        <v/>
      </c>
      <c r="M40" s="211">
        <f t="shared" si="5"/>
        <v>0</v>
      </c>
      <c r="N40" s="43" t="str">
        <f t="shared" si="3"/>
        <v/>
      </c>
      <c r="O40" s="38">
        <f t="shared" si="6"/>
        <v>0</v>
      </c>
      <c r="P40" s="784">
        <f>SUM(P41:P62)</f>
        <v>0</v>
      </c>
      <c r="Q40" s="785">
        <f>SUM(Q41:Q62)</f>
        <v>0</v>
      </c>
      <c r="R40" s="785">
        <f t="shared" ref="R40:AC40" si="12">SUM(R41:R62)</f>
        <v>0</v>
      </c>
      <c r="S40" s="785">
        <f t="shared" si="12"/>
        <v>0</v>
      </c>
      <c r="T40" s="785">
        <f t="shared" si="12"/>
        <v>0</v>
      </c>
      <c r="U40" s="785">
        <f t="shared" si="12"/>
        <v>0</v>
      </c>
      <c r="V40" s="785">
        <f t="shared" si="12"/>
        <v>0</v>
      </c>
      <c r="W40" s="785">
        <f t="shared" si="12"/>
        <v>0</v>
      </c>
      <c r="X40" s="785">
        <f t="shared" si="12"/>
        <v>0</v>
      </c>
      <c r="Y40" s="785">
        <f t="shared" si="12"/>
        <v>0</v>
      </c>
      <c r="Z40" s="785">
        <f t="shared" si="12"/>
        <v>0</v>
      </c>
      <c r="AA40" s="785">
        <f t="shared" si="12"/>
        <v>0</v>
      </c>
      <c r="AB40" s="785">
        <f t="shared" si="12"/>
        <v>0</v>
      </c>
      <c r="AC40" s="785">
        <f t="shared" si="12"/>
        <v>0</v>
      </c>
      <c r="AD40" s="786">
        <f>SUM(AD41:AD62)</f>
        <v>0</v>
      </c>
      <c r="AE40" s="750">
        <f t="shared" si="7"/>
        <v>0</v>
      </c>
      <c r="AF40" s="749" t="str">
        <f t="shared" si="8"/>
        <v/>
      </c>
    </row>
    <row r="41" spans="2:32" s="38" customFormat="1" ht="12" customHeight="1" x14ac:dyDescent="0.25">
      <c r="B41" s="51" t="str">
        <f>IF(ISBLANK('3-Budget + REVISE'!B32),"",'3-Budget + REVISE'!B32)</f>
        <v/>
      </c>
      <c r="C41" s="969">
        <f>IF('3-Budget + REVISE'!AX32=1,'3-Budget + REVISE'!N32,' 13-EXPENSE 10th Period'!C41)</f>
        <v>0</v>
      </c>
      <c r="D41" s="910"/>
      <c r="E41" s="911"/>
      <c r="F41" s="900">
        <f>AE41</f>
        <v>0</v>
      </c>
      <c r="G41" s="901"/>
      <c r="H41" s="970"/>
      <c r="I41" s="969">
        <f>F41+' 13-EXPENSE 10th Period'!I41</f>
        <v>0</v>
      </c>
      <c r="J41" s="910"/>
      <c r="K41" s="911"/>
      <c r="L41" s="46" t="str">
        <f t="shared" si="2"/>
        <v/>
      </c>
      <c r="M41" s="74">
        <f t="shared" si="5"/>
        <v>0</v>
      </c>
      <c r="N41" s="43" t="str">
        <f t="shared" si="3"/>
        <v/>
      </c>
      <c r="O41" s="38">
        <f t="shared" si="6"/>
        <v>0</v>
      </c>
      <c r="P41" s="806"/>
      <c r="Q41" s="807"/>
      <c r="R41" s="807"/>
      <c r="S41" s="807"/>
      <c r="T41" s="807"/>
      <c r="U41" s="807"/>
      <c r="V41" s="807"/>
      <c r="W41" s="807"/>
      <c r="X41" s="807"/>
      <c r="Y41" s="807"/>
      <c r="Z41" s="807"/>
      <c r="AA41" s="807"/>
      <c r="AB41" s="807"/>
      <c r="AC41" s="807"/>
      <c r="AD41" s="808"/>
      <c r="AE41" s="750">
        <f t="shared" si="7"/>
        <v>0</v>
      </c>
      <c r="AF41" s="749" t="str">
        <f t="shared" si="8"/>
        <v/>
      </c>
    </row>
    <row r="42" spans="2:32" s="38" customFormat="1" ht="12" customHeight="1" x14ac:dyDescent="0.25">
      <c r="B42" s="51" t="str">
        <f>IF(ISBLANK('3-Budget + REVISE'!B33),"",'3-Budget + REVISE'!B33)</f>
        <v/>
      </c>
      <c r="C42" s="969">
        <f>IF('3-Budget + REVISE'!AX33=1,'3-Budget + REVISE'!N33,' 13-EXPENSE 10th Period'!C42)</f>
        <v>0</v>
      </c>
      <c r="D42" s="910"/>
      <c r="E42" s="911"/>
      <c r="F42" s="900">
        <f t="shared" ref="F42:F62" si="13">AE42</f>
        <v>0</v>
      </c>
      <c r="G42" s="901"/>
      <c r="H42" s="970"/>
      <c r="I42" s="969">
        <f>F42+' 13-EXPENSE 10th Period'!I42</f>
        <v>0</v>
      </c>
      <c r="J42" s="910"/>
      <c r="K42" s="911"/>
      <c r="L42" s="46" t="str">
        <f t="shared" si="2"/>
        <v/>
      </c>
      <c r="M42" s="74">
        <f t="shared" si="5"/>
        <v>0</v>
      </c>
      <c r="N42" s="43" t="str">
        <f t="shared" si="3"/>
        <v/>
      </c>
      <c r="O42" s="38">
        <f t="shared" si="6"/>
        <v>0</v>
      </c>
      <c r="P42" s="806"/>
      <c r="Q42" s="807"/>
      <c r="R42" s="807"/>
      <c r="S42" s="807"/>
      <c r="T42" s="807"/>
      <c r="U42" s="807"/>
      <c r="V42" s="807"/>
      <c r="W42" s="807"/>
      <c r="X42" s="807"/>
      <c r="Y42" s="807"/>
      <c r="Z42" s="807"/>
      <c r="AA42" s="807"/>
      <c r="AB42" s="807"/>
      <c r="AC42" s="807"/>
      <c r="AD42" s="808"/>
      <c r="AE42" s="750">
        <f t="shared" si="7"/>
        <v>0</v>
      </c>
      <c r="AF42" s="749" t="str">
        <f t="shared" si="8"/>
        <v/>
      </c>
    </row>
    <row r="43" spans="2:32" s="38" customFormat="1" ht="12" customHeight="1" x14ac:dyDescent="0.25">
      <c r="B43" s="51" t="str">
        <f>IF(ISBLANK('3-Budget + REVISE'!B34),"",'3-Budget + REVISE'!B34)</f>
        <v/>
      </c>
      <c r="C43" s="969">
        <f>IF('3-Budget + REVISE'!AX34=1,'3-Budget + REVISE'!N34,' 13-EXPENSE 10th Period'!C43)</f>
        <v>0</v>
      </c>
      <c r="D43" s="910"/>
      <c r="E43" s="911"/>
      <c r="F43" s="900">
        <f t="shared" si="13"/>
        <v>0</v>
      </c>
      <c r="G43" s="901"/>
      <c r="H43" s="970"/>
      <c r="I43" s="969">
        <f>F43+' 13-EXPENSE 10th Period'!I43</f>
        <v>0</v>
      </c>
      <c r="J43" s="910"/>
      <c r="K43" s="911"/>
      <c r="L43" s="46" t="str">
        <f t="shared" si="2"/>
        <v/>
      </c>
      <c r="M43" s="74">
        <f t="shared" si="5"/>
        <v>0</v>
      </c>
      <c r="N43" s="43" t="str">
        <f t="shared" si="3"/>
        <v/>
      </c>
      <c r="O43" s="38">
        <f t="shared" si="6"/>
        <v>0</v>
      </c>
      <c r="P43" s="806"/>
      <c r="Q43" s="807"/>
      <c r="R43" s="807"/>
      <c r="S43" s="807"/>
      <c r="T43" s="807"/>
      <c r="U43" s="807"/>
      <c r="V43" s="807"/>
      <c r="W43" s="807"/>
      <c r="X43" s="807"/>
      <c r="Y43" s="807"/>
      <c r="Z43" s="807"/>
      <c r="AA43" s="807"/>
      <c r="AB43" s="807"/>
      <c r="AC43" s="807"/>
      <c r="AD43" s="808"/>
      <c r="AE43" s="750">
        <f t="shared" si="7"/>
        <v>0</v>
      </c>
      <c r="AF43" s="749" t="str">
        <f t="shared" si="8"/>
        <v/>
      </c>
    </row>
    <row r="44" spans="2:32" s="38" customFormat="1" ht="12" customHeight="1" x14ac:dyDescent="0.25">
      <c r="B44" s="51" t="str">
        <f>IF(ISBLANK('3-Budget + REVISE'!B35),"",'3-Budget + REVISE'!B35)</f>
        <v/>
      </c>
      <c r="C44" s="969">
        <f>IF('3-Budget + REVISE'!AX35=1,'3-Budget + REVISE'!N35,' 13-EXPENSE 10th Period'!C44)</f>
        <v>0</v>
      </c>
      <c r="D44" s="910"/>
      <c r="E44" s="911"/>
      <c r="F44" s="900">
        <f t="shared" si="13"/>
        <v>0</v>
      </c>
      <c r="G44" s="901"/>
      <c r="H44" s="970"/>
      <c r="I44" s="969">
        <f>F44+' 13-EXPENSE 10th Period'!I44</f>
        <v>0</v>
      </c>
      <c r="J44" s="910"/>
      <c r="K44" s="911"/>
      <c r="L44" s="46" t="str">
        <f t="shared" si="2"/>
        <v/>
      </c>
      <c r="M44" s="74">
        <f t="shared" si="5"/>
        <v>0</v>
      </c>
      <c r="N44" s="43" t="str">
        <f t="shared" si="3"/>
        <v/>
      </c>
      <c r="O44" s="38">
        <f t="shared" si="6"/>
        <v>0</v>
      </c>
      <c r="P44" s="806"/>
      <c r="Q44" s="807"/>
      <c r="R44" s="807"/>
      <c r="S44" s="807"/>
      <c r="T44" s="807"/>
      <c r="U44" s="807"/>
      <c r="V44" s="807"/>
      <c r="W44" s="807"/>
      <c r="X44" s="807"/>
      <c r="Y44" s="807"/>
      <c r="Z44" s="807"/>
      <c r="AA44" s="807"/>
      <c r="AB44" s="807"/>
      <c r="AC44" s="807"/>
      <c r="AD44" s="808"/>
      <c r="AE44" s="750">
        <f t="shared" si="7"/>
        <v>0</v>
      </c>
      <c r="AF44" s="749" t="str">
        <f t="shared" si="8"/>
        <v/>
      </c>
    </row>
    <row r="45" spans="2:32" s="38" customFormat="1" ht="12" customHeight="1" x14ac:dyDescent="0.25">
      <c r="B45" s="51" t="str">
        <f>IF(ISBLANK('3-Budget + REVISE'!B36),"",'3-Budget + REVISE'!B36)</f>
        <v/>
      </c>
      <c r="C45" s="969">
        <f>IF('3-Budget + REVISE'!AX36=1,'3-Budget + REVISE'!N36,' 13-EXPENSE 10th Period'!C45)</f>
        <v>0</v>
      </c>
      <c r="D45" s="910"/>
      <c r="E45" s="911"/>
      <c r="F45" s="900">
        <f t="shared" si="13"/>
        <v>0</v>
      </c>
      <c r="G45" s="901"/>
      <c r="H45" s="970"/>
      <c r="I45" s="969">
        <f>F45+' 13-EXPENSE 10th Period'!I45</f>
        <v>0</v>
      </c>
      <c r="J45" s="910"/>
      <c r="K45" s="911"/>
      <c r="L45" s="46" t="str">
        <f t="shared" si="2"/>
        <v/>
      </c>
      <c r="M45" s="74">
        <f t="shared" si="5"/>
        <v>0</v>
      </c>
      <c r="N45" s="43" t="str">
        <f t="shared" si="3"/>
        <v/>
      </c>
      <c r="O45" s="38">
        <f t="shared" si="6"/>
        <v>0</v>
      </c>
      <c r="P45" s="806"/>
      <c r="Q45" s="807"/>
      <c r="R45" s="807"/>
      <c r="S45" s="807"/>
      <c r="T45" s="807"/>
      <c r="U45" s="807"/>
      <c r="V45" s="807"/>
      <c r="W45" s="807"/>
      <c r="X45" s="807"/>
      <c r="Y45" s="807"/>
      <c r="Z45" s="807"/>
      <c r="AA45" s="807"/>
      <c r="AB45" s="807"/>
      <c r="AC45" s="807"/>
      <c r="AD45" s="808"/>
      <c r="AE45" s="750">
        <f t="shared" si="7"/>
        <v>0</v>
      </c>
      <c r="AF45" s="749" t="str">
        <f t="shared" si="8"/>
        <v/>
      </c>
    </row>
    <row r="46" spans="2:32" s="38" customFormat="1" ht="12" customHeight="1" x14ac:dyDescent="0.25">
      <c r="B46" s="51" t="str">
        <f>IF(ISBLANK('3-Budget + REVISE'!B37),"",'3-Budget + REVISE'!B37)</f>
        <v/>
      </c>
      <c r="C46" s="969">
        <f>IF('3-Budget + REVISE'!AX37=1,'3-Budget + REVISE'!N37,' 13-EXPENSE 10th Period'!C46)</f>
        <v>0</v>
      </c>
      <c r="D46" s="910"/>
      <c r="E46" s="911"/>
      <c r="F46" s="900">
        <f t="shared" si="13"/>
        <v>0</v>
      </c>
      <c r="G46" s="901"/>
      <c r="H46" s="970"/>
      <c r="I46" s="969">
        <f>F46+' 13-EXPENSE 10th Period'!I46</f>
        <v>0</v>
      </c>
      <c r="J46" s="910"/>
      <c r="K46" s="911"/>
      <c r="L46" s="46" t="str">
        <f t="shared" si="2"/>
        <v/>
      </c>
      <c r="M46" s="74">
        <f t="shared" si="5"/>
        <v>0</v>
      </c>
      <c r="N46" s="43" t="str">
        <f t="shared" si="3"/>
        <v/>
      </c>
      <c r="O46" s="38">
        <f t="shared" si="6"/>
        <v>0</v>
      </c>
      <c r="P46" s="806"/>
      <c r="Q46" s="807"/>
      <c r="R46" s="807"/>
      <c r="S46" s="807"/>
      <c r="T46" s="807"/>
      <c r="U46" s="807"/>
      <c r="V46" s="807"/>
      <c r="W46" s="807"/>
      <c r="X46" s="807"/>
      <c r="Y46" s="807"/>
      <c r="Z46" s="807"/>
      <c r="AA46" s="807"/>
      <c r="AB46" s="807"/>
      <c r="AC46" s="807"/>
      <c r="AD46" s="808"/>
      <c r="AE46" s="750">
        <f t="shared" si="7"/>
        <v>0</v>
      </c>
      <c r="AF46" s="749" t="str">
        <f t="shared" si="8"/>
        <v/>
      </c>
    </row>
    <row r="47" spans="2:32" s="38" customFormat="1" ht="12" customHeight="1" x14ac:dyDescent="0.25">
      <c r="B47" s="51" t="str">
        <f>IF(ISBLANK('3-Budget + REVISE'!B38),"",'3-Budget + REVISE'!B38)</f>
        <v/>
      </c>
      <c r="C47" s="969">
        <f>IF('3-Budget + REVISE'!AX38=1,'3-Budget + REVISE'!N38,' 13-EXPENSE 10th Period'!C47)</f>
        <v>0</v>
      </c>
      <c r="D47" s="910"/>
      <c r="E47" s="911"/>
      <c r="F47" s="900">
        <f t="shared" si="13"/>
        <v>0</v>
      </c>
      <c r="G47" s="901"/>
      <c r="H47" s="970"/>
      <c r="I47" s="969">
        <f>F47+' 13-EXPENSE 10th Period'!I47</f>
        <v>0</v>
      </c>
      <c r="J47" s="910"/>
      <c r="K47" s="911"/>
      <c r="L47" s="46" t="str">
        <f t="shared" si="2"/>
        <v/>
      </c>
      <c r="M47" s="74">
        <f t="shared" si="5"/>
        <v>0</v>
      </c>
      <c r="N47" s="43" t="str">
        <f t="shared" si="3"/>
        <v/>
      </c>
      <c r="O47" s="38">
        <f t="shared" si="6"/>
        <v>0</v>
      </c>
      <c r="P47" s="806"/>
      <c r="Q47" s="807"/>
      <c r="R47" s="807"/>
      <c r="S47" s="807"/>
      <c r="T47" s="807"/>
      <c r="U47" s="807"/>
      <c r="V47" s="807"/>
      <c r="W47" s="807"/>
      <c r="X47" s="807"/>
      <c r="Y47" s="807"/>
      <c r="Z47" s="807"/>
      <c r="AA47" s="807"/>
      <c r="AB47" s="807"/>
      <c r="AC47" s="807"/>
      <c r="AD47" s="808"/>
      <c r="AE47" s="750">
        <f t="shared" si="7"/>
        <v>0</v>
      </c>
      <c r="AF47" s="749" t="str">
        <f t="shared" si="8"/>
        <v/>
      </c>
    </row>
    <row r="48" spans="2:32" s="38" customFormat="1" ht="12" customHeight="1" x14ac:dyDescent="0.25">
      <c r="B48" s="51" t="str">
        <f>IF(ISBLANK('3-Budget + REVISE'!B39),"",'3-Budget + REVISE'!B39)</f>
        <v/>
      </c>
      <c r="C48" s="969">
        <f>IF('3-Budget + REVISE'!AX39=1,'3-Budget + REVISE'!N39,' 13-EXPENSE 10th Period'!C48)</f>
        <v>0</v>
      </c>
      <c r="D48" s="910"/>
      <c r="E48" s="911"/>
      <c r="F48" s="900">
        <f t="shared" si="13"/>
        <v>0</v>
      </c>
      <c r="G48" s="901"/>
      <c r="H48" s="970"/>
      <c r="I48" s="969">
        <f>F48+' 13-EXPENSE 10th Period'!I48</f>
        <v>0</v>
      </c>
      <c r="J48" s="910"/>
      <c r="K48" s="911"/>
      <c r="L48" s="46" t="str">
        <f t="shared" si="2"/>
        <v/>
      </c>
      <c r="M48" s="74">
        <f t="shared" si="5"/>
        <v>0</v>
      </c>
      <c r="N48" s="43" t="str">
        <f t="shared" si="3"/>
        <v/>
      </c>
      <c r="O48" s="38">
        <f t="shared" si="6"/>
        <v>0</v>
      </c>
      <c r="P48" s="806"/>
      <c r="Q48" s="807"/>
      <c r="R48" s="807"/>
      <c r="S48" s="807"/>
      <c r="T48" s="807"/>
      <c r="U48" s="807"/>
      <c r="V48" s="807"/>
      <c r="W48" s="807"/>
      <c r="X48" s="807"/>
      <c r="Y48" s="807"/>
      <c r="Z48" s="807"/>
      <c r="AA48" s="807"/>
      <c r="AB48" s="807"/>
      <c r="AC48" s="807"/>
      <c r="AD48" s="808"/>
      <c r="AE48" s="750">
        <f t="shared" si="7"/>
        <v>0</v>
      </c>
      <c r="AF48" s="749" t="str">
        <f t="shared" si="8"/>
        <v/>
      </c>
    </row>
    <row r="49" spans="2:32" s="38" customFormat="1" ht="12" customHeight="1" x14ac:dyDescent="0.25">
      <c r="B49" s="51" t="str">
        <f>IF(ISBLANK('3-Budget + REVISE'!B40),"",'3-Budget + REVISE'!B40)</f>
        <v/>
      </c>
      <c r="C49" s="969">
        <f>IF('3-Budget + REVISE'!AX40=1,'3-Budget + REVISE'!N40,' 13-EXPENSE 10th Period'!C49)</f>
        <v>0</v>
      </c>
      <c r="D49" s="910"/>
      <c r="E49" s="911"/>
      <c r="F49" s="900">
        <f t="shared" si="13"/>
        <v>0</v>
      </c>
      <c r="G49" s="901"/>
      <c r="H49" s="970"/>
      <c r="I49" s="969">
        <f>F49+' 13-EXPENSE 10th Period'!I49</f>
        <v>0</v>
      </c>
      <c r="J49" s="910"/>
      <c r="K49" s="911"/>
      <c r="L49" s="46" t="str">
        <f t="shared" si="2"/>
        <v/>
      </c>
      <c r="M49" s="74">
        <f t="shared" si="5"/>
        <v>0</v>
      </c>
      <c r="N49" s="43" t="str">
        <f t="shared" si="3"/>
        <v/>
      </c>
      <c r="O49" s="38">
        <f t="shared" si="6"/>
        <v>0</v>
      </c>
      <c r="P49" s="806"/>
      <c r="Q49" s="807"/>
      <c r="R49" s="807"/>
      <c r="S49" s="807"/>
      <c r="T49" s="807"/>
      <c r="U49" s="807"/>
      <c r="V49" s="807"/>
      <c r="W49" s="807"/>
      <c r="X49" s="807"/>
      <c r="Y49" s="807"/>
      <c r="Z49" s="807"/>
      <c r="AA49" s="807"/>
      <c r="AB49" s="807"/>
      <c r="AC49" s="807"/>
      <c r="AD49" s="808"/>
      <c r="AE49" s="750">
        <f t="shared" si="7"/>
        <v>0</v>
      </c>
      <c r="AF49" s="749" t="str">
        <f t="shared" si="8"/>
        <v/>
      </c>
    </row>
    <row r="50" spans="2:32" s="38" customFormat="1" ht="12" customHeight="1" x14ac:dyDescent="0.25">
      <c r="B50" s="51" t="str">
        <f>IF(ISBLANK('3-Budget + REVISE'!B41),"",'3-Budget + REVISE'!B41)</f>
        <v/>
      </c>
      <c r="C50" s="969">
        <f>IF('3-Budget + REVISE'!AX41=1,'3-Budget + REVISE'!N41,' 13-EXPENSE 10th Period'!C50)</f>
        <v>0</v>
      </c>
      <c r="D50" s="910"/>
      <c r="E50" s="911"/>
      <c r="F50" s="900">
        <f t="shared" si="13"/>
        <v>0</v>
      </c>
      <c r="G50" s="901"/>
      <c r="H50" s="970"/>
      <c r="I50" s="969">
        <f>F50+' 13-EXPENSE 10th Period'!I50</f>
        <v>0</v>
      </c>
      <c r="J50" s="910"/>
      <c r="K50" s="911"/>
      <c r="L50" s="46" t="str">
        <f t="shared" si="2"/>
        <v/>
      </c>
      <c r="M50" s="74">
        <f t="shared" si="5"/>
        <v>0</v>
      </c>
      <c r="N50" s="43" t="str">
        <f t="shared" si="3"/>
        <v/>
      </c>
      <c r="O50" s="38">
        <f t="shared" si="6"/>
        <v>0</v>
      </c>
      <c r="P50" s="806"/>
      <c r="Q50" s="807"/>
      <c r="R50" s="807"/>
      <c r="S50" s="807"/>
      <c r="T50" s="807"/>
      <c r="U50" s="807"/>
      <c r="V50" s="807"/>
      <c r="W50" s="807"/>
      <c r="X50" s="807"/>
      <c r="Y50" s="807"/>
      <c r="Z50" s="807"/>
      <c r="AA50" s="807"/>
      <c r="AB50" s="807"/>
      <c r="AC50" s="807"/>
      <c r="AD50" s="808"/>
      <c r="AE50" s="750">
        <f t="shared" si="7"/>
        <v>0</v>
      </c>
      <c r="AF50" s="749" t="str">
        <f t="shared" si="8"/>
        <v/>
      </c>
    </row>
    <row r="51" spans="2:32" s="38" customFormat="1" ht="12" customHeight="1" x14ac:dyDescent="0.25">
      <c r="B51" s="51" t="str">
        <f>IF(ISBLANK('3-Budget + REVISE'!B42),"",'3-Budget + REVISE'!B42)</f>
        <v/>
      </c>
      <c r="C51" s="969">
        <f>IF('3-Budget + REVISE'!AX42=1,'3-Budget + REVISE'!N42,' 13-EXPENSE 10th Period'!C51)</f>
        <v>0</v>
      </c>
      <c r="D51" s="910"/>
      <c r="E51" s="911"/>
      <c r="F51" s="900">
        <f t="shared" si="13"/>
        <v>0</v>
      </c>
      <c r="G51" s="901"/>
      <c r="H51" s="970"/>
      <c r="I51" s="969">
        <f>F51+' 13-EXPENSE 10th Period'!I51</f>
        <v>0</v>
      </c>
      <c r="J51" s="910"/>
      <c r="K51" s="911"/>
      <c r="L51" s="46" t="str">
        <f t="shared" si="2"/>
        <v/>
      </c>
      <c r="M51" s="74">
        <f t="shared" si="5"/>
        <v>0</v>
      </c>
      <c r="N51" s="43" t="str">
        <f t="shared" si="3"/>
        <v/>
      </c>
      <c r="O51" s="38">
        <f>F51</f>
        <v>0</v>
      </c>
      <c r="P51" s="806"/>
      <c r="Q51" s="807"/>
      <c r="R51" s="807"/>
      <c r="S51" s="807"/>
      <c r="T51" s="807"/>
      <c r="U51" s="807"/>
      <c r="V51" s="807"/>
      <c r="W51" s="807"/>
      <c r="X51" s="807"/>
      <c r="Y51" s="807"/>
      <c r="Z51" s="807"/>
      <c r="AA51" s="807"/>
      <c r="AB51" s="807"/>
      <c r="AC51" s="807"/>
      <c r="AD51" s="808"/>
      <c r="AE51" s="750">
        <f t="shared" si="7"/>
        <v>0</v>
      </c>
      <c r="AF51" s="749" t="str">
        <f t="shared" si="8"/>
        <v/>
      </c>
    </row>
    <row r="52" spans="2:32" s="38" customFormat="1" ht="12" customHeight="1" x14ac:dyDescent="0.25">
      <c r="B52" s="51" t="str">
        <f>IF(ISBLANK('3-Budget + REVISE'!B43),"",'3-Budget + REVISE'!B43)</f>
        <v/>
      </c>
      <c r="C52" s="969">
        <f>IF('3-Budget + REVISE'!AX43=1,'3-Budget + REVISE'!N43,' 13-EXPENSE 10th Period'!C52)</f>
        <v>0</v>
      </c>
      <c r="D52" s="910"/>
      <c r="E52" s="911"/>
      <c r="F52" s="900">
        <f t="shared" si="13"/>
        <v>0</v>
      </c>
      <c r="G52" s="901"/>
      <c r="H52" s="970"/>
      <c r="I52" s="969">
        <f>F52+' 13-EXPENSE 10th Period'!I52</f>
        <v>0</v>
      </c>
      <c r="J52" s="910"/>
      <c r="K52" s="911"/>
      <c r="L52" s="46" t="str">
        <f t="shared" si="2"/>
        <v/>
      </c>
      <c r="M52" s="74">
        <f t="shared" si="5"/>
        <v>0</v>
      </c>
      <c r="N52" s="43" t="str">
        <f t="shared" si="3"/>
        <v/>
      </c>
      <c r="O52" s="38">
        <f t="shared" si="6"/>
        <v>0</v>
      </c>
      <c r="P52" s="806"/>
      <c r="Q52" s="807"/>
      <c r="R52" s="807"/>
      <c r="S52" s="807"/>
      <c r="T52" s="807"/>
      <c r="U52" s="807"/>
      <c r="V52" s="807"/>
      <c r="W52" s="807"/>
      <c r="X52" s="807"/>
      <c r="Y52" s="807"/>
      <c r="Z52" s="807"/>
      <c r="AA52" s="807"/>
      <c r="AB52" s="807"/>
      <c r="AC52" s="807"/>
      <c r="AD52" s="808"/>
      <c r="AE52" s="750">
        <f t="shared" si="7"/>
        <v>0</v>
      </c>
      <c r="AF52" s="749" t="str">
        <f t="shared" si="8"/>
        <v/>
      </c>
    </row>
    <row r="53" spans="2:32" s="38" customFormat="1" ht="12" customHeight="1" x14ac:dyDescent="0.25">
      <c r="B53" s="51" t="str">
        <f>IF(ISBLANK('3-Budget + REVISE'!B44),"",'3-Budget + REVISE'!B44)</f>
        <v/>
      </c>
      <c r="C53" s="969">
        <f>IF('3-Budget + REVISE'!AX44=1,'3-Budget + REVISE'!N44,' 13-EXPENSE 10th Period'!C53)</f>
        <v>0</v>
      </c>
      <c r="D53" s="910"/>
      <c r="E53" s="911"/>
      <c r="F53" s="900">
        <f t="shared" si="13"/>
        <v>0</v>
      </c>
      <c r="G53" s="901"/>
      <c r="H53" s="970"/>
      <c r="I53" s="969">
        <f>F53+' 13-EXPENSE 10th Period'!I53</f>
        <v>0</v>
      </c>
      <c r="J53" s="910"/>
      <c r="K53" s="911"/>
      <c r="L53" s="46" t="str">
        <f t="shared" si="2"/>
        <v/>
      </c>
      <c r="M53" s="74">
        <f t="shared" si="5"/>
        <v>0</v>
      </c>
      <c r="N53" s="43" t="str">
        <f t="shared" si="3"/>
        <v/>
      </c>
      <c r="O53" s="38">
        <f t="shared" si="6"/>
        <v>0</v>
      </c>
      <c r="P53" s="806"/>
      <c r="Q53" s="807"/>
      <c r="R53" s="807"/>
      <c r="S53" s="807"/>
      <c r="T53" s="807"/>
      <c r="U53" s="807"/>
      <c r="V53" s="807"/>
      <c r="W53" s="807"/>
      <c r="X53" s="807"/>
      <c r="Y53" s="807"/>
      <c r="Z53" s="807"/>
      <c r="AA53" s="807"/>
      <c r="AB53" s="807"/>
      <c r="AC53" s="807"/>
      <c r="AD53" s="808"/>
      <c r="AE53" s="750">
        <f t="shared" si="7"/>
        <v>0</v>
      </c>
      <c r="AF53" s="749" t="str">
        <f t="shared" si="8"/>
        <v/>
      </c>
    </row>
    <row r="54" spans="2:32" s="38" customFormat="1" ht="12" customHeight="1" x14ac:dyDescent="0.25">
      <c r="B54" s="51" t="str">
        <f>IF(ISBLANK('3-Budget + REVISE'!B45),"",'3-Budget + REVISE'!B45)</f>
        <v/>
      </c>
      <c r="C54" s="969">
        <f>IF('3-Budget + REVISE'!AX45=1,'3-Budget + REVISE'!N45,' 13-EXPENSE 10th Period'!C54)</f>
        <v>0</v>
      </c>
      <c r="D54" s="910"/>
      <c r="E54" s="911"/>
      <c r="F54" s="900">
        <f t="shared" si="13"/>
        <v>0</v>
      </c>
      <c r="G54" s="901"/>
      <c r="H54" s="970"/>
      <c r="I54" s="969">
        <f>F54+' 13-EXPENSE 10th Period'!I54</f>
        <v>0</v>
      </c>
      <c r="J54" s="910"/>
      <c r="K54" s="911"/>
      <c r="L54" s="46" t="str">
        <f t="shared" si="2"/>
        <v/>
      </c>
      <c r="M54" s="74">
        <f t="shared" si="5"/>
        <v>0</v>
      </c>
      <c r="N54" s="43" t="str">
        <f t="shared" si="3"/>
        <v/>
      </c>
      <c r="O54" s="38">
        <f t="shared" si="6"/>
        <v>0</v>
      </c>
      <c r="P54" s="806"/>
      <c r="Q54" s="807"/>
      <c r="R54" s="807"/>
      <c r="S54" s="807"/>
      <c r="T54" s="807"/>
      <c r="U54" s="807"/>
      <c r="V54" s="807"/>
      <c r="W54" s="807"/>
      <c r="X54" s="807"/>
      <c r="Y54" s="807"/>
      <c r="Z54" s="807"/>
      <c r="AA54" s="807"/>
      <c r="AB54" s="807"/>
      <c r="AC54" s="807"/>
      <c r="AD54" s="808"/>
      <c r="AE54" s="750">
        <f t="shared" si="7"/>
        <v>0</v>
      </c>
      <c r="AF54" s="749" t="str">
        <f t="shared" si="8"/>
        <v/>
      </c>
    </row>
    <row r="55" spans="2:32" s="38" customFormat="1" ht="12" customHeight="1" x14ac:dyDescent="0.25">
      <c r="B55" s="51" t="str">
        <f>IF(ISBLANK('3-Budget + REVISE'!B46),"",'3-Budget + REVISE'!B46)</f>
        <v/>
      </c>
      <c r="C55" s="969">
        <f>IF('3-Budget + REVISE'!AX46=1,'3-Budget + REVISE'!N46,' 13-EXPENSE 10th Period'!C55)</f>
        <v>0</v>
      </c>
      <c r="D55" s="910"/>
      <c r="E55" s="911"/>
      <c r="F55" s="900">
        <f t="shared" si="13"/>
        <v>0</v>
      </c>
      <c r="G55" s="901"/>
      <c r="H55" s="970"/>
      <c r="I55" s="969">
        <f>F55+' 13-EXPENSE 10th Period'!I55</f>
        <v>0</v>
      </c>
      <c r="J55" s="910"/>
      <c r="K55" s="911"/>
      <c r="L55" s="46" t="str">
        <f t="shared" si="2"/>
        <v/>
      </c>
      <c r="M55" s="74">
        <f t="shared" si="5"/>
        <v>0</v>
      </c>
      <c r="N55" s="43" t="str">
        <f t="shared" si="3"/>
        <v/>
      </c>
      <c r="O55" s="38">
        <f t="shared" si="6"/>
        <v>0</v>
      </c>
      <c r="P55" s="806"/>
      <c r="Q55" s="807"/>
      <c r="R55" s="807"/>
      <c r="S55" s="807"/>
      <c r="T55" s="807"/>
      <c r="U55" s="807"/>
      <c r="V55" s="807"/>
      <c r="W55" s="807"/>
      <c r="X55" s="807"/>
      <c r="Y55" s="807"/>
      <c r="Z55" s="807"/>
      <c r="AA55" s="807"/>
      <c r="AB55" s="807"/>
      <c r="AC55" s="807"/>
      <c r="AD55" s="808"/>
      <c r="AE55" s="750">
        <f t="shared" si="7"/>
        <v>0</v>
      </c>
      <c r="AF55" s="749" t="str">
        <f t="shared" si="8"/>
        <v/>
      </c>
    </row>
    <row r="56" spans="2:32" s="38" customFormat="1" ht="12" customHeight="1" x14ac:dyDescent="0.25">
      <c r="B56" s="51">
        <f>IF(ISBLANK('3-Budget + REVISE'!B47),"",'3-Budget + REVISE'!B47)</f>
        <v>0</v>
      </c>
      <c r="C56" s="969">
        <f>IF('3-Budget + REVISE'!AX47=1,'3-Budget + REVISE'!N47,' 13-EXPENSE 10th Period'!C56)</f>
        <v>0</v>
      </c>
      <c r="D56" s="910"/>
      <c r="E56" s="911"/>
      <c r="F56" s="900">
        <f t="shared" si="13"/>
        <v>0</v>
      </c>
      <c r="G56" s="901"/>
      <c r="H56" s="970"/>
      <c r="I56" s="969">
        <f>F56+' 13-EXPENSE 10th Period'!I56</f>
        <v>0</v>
      </c>
      <c r="J56" s="910"/>
      <c r="K56" s="911"/>
      <c r="L56" s="46" t="str">
        <f t="shared" si="2"/>
        <v/>
      </c>
      <c r="M56" s="74">
        <f t="shared" si="5"/>
        <v>0</v>
      </c>
      <c r="N56" s="43" t="str">
        <f t="shared" si="3"/>
        <v/>
      </c>
      <c r="O56" s="38">
        <f t="shared" si="6"/>
        <v>0</v>
      </c>
      <c r="P56" s="806"/>
      <c r="Q56" s="807"/>
      <c r="R56" s="807"/>
      <c r="S56" s="807"/>
      <c r="T56" s="807"/>
      <c r="U56" s="807"/>
      <c r="V56" s="807"/>
      <c r="W56" s="807"/>
      <c r="X56" s="807"/>
      <c r="Y56" s="807"/>
      <c r="Z56" s="807"/>
      <c r="AA56" s="807"/>
      <c r="AB56" s="807"/>
      <c r="AC56" s="807"/>
      <c r="AD56" s="808"/>
      <c r="AE56" s="750">
        <f t="shared" si="7"/>
        <v>0</v>
      </c>
      <c r="AF56" s="749" t="str">
        <f t="shared" si="8"/>
        <v/>
      </c>
    </row>
    <row r="57" spans="2:32" s="38" customFormat="1" ht="12" customHeight="1" x14ac:dyDescent="0.25">
      <c r="B57" s="51">
        <f>IF(ISBLANK('3-Budget + REVISE'!B48),"",'3-Budget + REVISE'!B48)</f>
        <v>0</v>
      </c>
      <c r="C57" s="969">
        <f>IF('3-Budget + REVISE'!AX48=1,'3-Budget + REVISE'!N48,' 13-EXPENSE 10th Period'!C57)</f>
        <v>0</v>
      </c>
      <c r="D57" s="910"/>
      <c r="E57" s="911"/>
      <c r="F57" s="900">
        <f t="shared" si="13"/>
        <v>0</v>
      </c>
      <c r="G57" s="901"/>
      <c r="H57" s="970"/>
      <c r="I57" s="969">
        <f>F57+' 13-EXPENSE 10th Period'!I57</f>
        <v>0</v>
      </c>
      <c r="J57" s="910"/>
      <c r="K57" s="911"/>
      <c r="L57" s="46" t="str">
        <f t="shared" si="2"/>
        <v/>
      </c>
      <c r="M57" s="74">
        <f t="shared" si="5"/>
        <v>0</v>
      </c>
      <c r="N57" s="43" t="str">
        <f t="shared" si="3"/>
        <v/>
      </c>
      <c r="O57" s="38">
        <f t="shared" si="6"/>
        <v>0</v>
      </c>
      <c r="P57" s="806"/>
      <c r="Q57" s="807"/>
      <c r="R57" s="807"/>
      <c r="S57" s="807"/>
      <c r="T57" s="807"/>
      <c r="U57" s="807"/>
      <c r="V57" s="807"/>
      <c r="W57" s="807"/>
      <c r="X57" s="807"/>
      <c r="Y57" s="807"/>
      <c r="Z57" s="807"/>
      <c r="AA57" s="807"/>
      <c r="AB57" s="807"/>
      <c r="AC57" s="807"/>
      <c r="AD57" s="808"/>
      <c r="AE57" s="750">
        <f t="shared" si="7"/>
        <v>0</v>
      </c>
      <c r="AF57" s="749" t="str">
        <f t="shared" si="8"/>
        <v/>
      </c>
    </row>
    <row r="58" spans="2:32" s="38" customFormat="1" ht="12" customHeight="1" x14ac:dyDescent="0.25">
      <c r="B58" s="51">
        <f>IF(ISBLANK('3-Budget + REVISE'!B49),"",'3-Budget + REVISE'!B49)</f>
        <v>0</v>
      </c>
      <c r="C58" s="969">
        <f>IF('3-Budget + REVISE'!AX49=1,'3-Budget + REVISE'!N49,' 13-EXPENSE 10th Period'!C58)</f>
        <v>0</v>
      </c>
      <c r="D58" s="910"/>
      <c r="E58" s="911"/>
      <c r="F58" s="900">
        <f t="shared" si="13"/>
        <v>0</v>
      </c>
      <c r="G58" s="901"/>
      <c r="H58" s="970"/>
      <c r="I58" s="969">
        <f>F58+' 13-EXPENSE 10th Period'!I58</f>
        <v>0</v>
      </c>
      <c r="J58" s="910"/>
      <c r="K58" s="911"/>
      <c r="L58" s="46" t="str">
        <f t="shared" si="2"/>
        <v/>
      </c>
      <c r="M58" s="74">
        <f t="shared" si="5"/>
        <v>0</v>
      </c>
      <c r="N58" s="43" t="str">
        <f t="shared" si="3"/>
        <v/>
      </c>
      <c r="O58" s="38">
        <f t="shared" si="6"/>
        <v>0</v>
      </c>
      <c r="P58" s="806"/>
      <c r="Q58" s="807"/>
      <c r="R58" s="807"/>
      <c r="S58" s="807"/>
      <c r="T58" s="807"/>
      <c r="U58" s="807"/>
      <c r="V58" s="807"/>
      <c r="W58" s="807"/>
      <c r="X58" s="807"/>
      <c r="Y58" s="807"/>
      <c r="Z58" s="807"/>
      <c r="AA58" s="807"/>
      <c r="AB58" s="807"/>
      <c r="AC58" s="807"/>
      <c r="AD58" s="808"/>
      <c r="AE58" s="750">
        <f t="shared" si="7"/>
        <v>0</v>
      </c>
      <c r="AF58" s="749" t="str">
        <f t="shared" si="8"/>
        <v/>
      </c>
    </row>
    <row r="59" spans="2:32" s="38" customFormat="1" ht="12" customHeight="1" x14ac:dyDescent="0.25">
      <c r="B59" s="51">
        <f>IF(ISBLANK('3-Budget + REVISE'!B50),"",'3-Budget + REVISE'!B50)</f>
        <v>0</v>
      </c>
      <c r="C59" s="969">
        <f>IF('3-Budget + REVISE'!AX50=1,'3-Budget + REVISE'!N50,' 13-EXPENSE 10th Period'!C59)</f>
        <v>0</v>
      </c>
      <c r="D59" s="910"/>
      <c r="E59" s="911"/>
      <c r="F59" s="900">
        <f t="shared" si="13"/>
        <v>0</v>
      </c>
      <c r="G59" s="901"/>
      <c r="H59" s="970"/>
      <c r="I59" s="969">
        <f>F59+' 13-EXPENSE 10th Period'!I59</f>
        <v>0</v>
      </c>
      <c r="J59" s="910"/>
      <c r="K59" s="911"/>
      <c r="L59" s="46" t="str">
        <f t="shared" si="2"/>
        <v/>
      </c>
      <c r="M59" s="74">
        <f t="shared" si="5"/>
        <v>0</v>
      </c>
      <c r="N59" s="43" t="str">
        <f t="shared" si="3"/>
        <v/>
      </c>
      <c r="O59" s="38">
        <f t="shared" si="6"/>
        <v>0</v>
      </c>
      <c r="P59" s="806"/>
      <c r="Q59" s="807"/>
      <c r="R59" s="807"/>
      <c r="S59" s="807"/>
      <c r="T59" s="807"/>
      <c r="U59" s="807"/>
      <c r="V59" s="807"/>
      <c r="W59" s="807"/>
      <c r="X59" s="807"/>
      <c r="Y59" s="807"/>
      <c r="Z59" s="807"/>
      <c r="AA59" s="807"/>
      <c r="AB59" s="807"/>
      <c r="AC59" s="807"/>
      <c r="AD59" s="808"/>
      <c r="AE59" s="750">
        <f t="shared" si="7"/>
        <v>0</v>
      </c>
      <c r="AF59" s="749" t="str">
        <f t="shared" si="8"/>
        <v/>
      </c>
    </row>
    <row r="60" spans="2:32" s="38" customFormat="1" ht="12" customHeight="1" x14ac:dyDescent="0.25">
      <c r="B60" s="51">
        <f>IF(ISBLANK('3-Budget + REVISE'!B51),"",'3-Budget + REVISE'!B51)</f>
        <v>0</v>
      </c>
      <c r="C60" s="969">
        <f>IF('3-Budget + REVISE'!AX51=1,'3-Budget + REVISE'!N51,' 13-EXPENSE 10th Period'!C60)</f>
        <v>0</v>
      </c>
      <c r="D60" s="910"/>
      <c r="E60" s="911"/>
      <c r="F60" s="900">
        <f t="shared" si="13"/>
        <v>0</v>
      </c>
      <c r="G60" s="901"/>
      <c r="H60" s="970"/>
      <c r="I60" s="969">
        <f>F60+' 13-EXPENSE 10th Period'!I60</f>
        <v>0</v>
      </c>
      <c r="J60" s="910"/>
      <c r="K60" s="911"/>
      <c r="L60" s="46" t="str">
        <f t="shared" si="2"/>
        <v/>
      </c>
      <c r="M60" s="74">
        <f t="shared" si="5"/>
        <v>0</v>
      </c>
      <c r="N60" s="43" t="str">
        <f t="shared" si="3"/>
        <v/>
      </c>
      <c r="O60" s="38">
        <f t="shared" si="6"/>
        <v>0</v>
      </c>
      <c r="P60" s="806"/>
      <c r="Q60" s="807"/>
      <c r="R60" s="807"/>
      <c r="S60" s="807"/>
      <c r="T60" s="807"/>
      <c r="U60" s="807"/>
      <c r="V60" s="807"/>
      <c r="W60" s="807"/>
      <c r="X60" s="807"/>
      <c r="Y60" s="807"/>
      <c r="Z60" s="807"/>
      <c r="AA60" s="807"/>
      <c r="AB60" s="807"/>
      <c r="AC60" s="807"/>
      <c r="AD60" s="808"/>
      <c r="AE60" s="750">
        <f t="shared" si="7"/>
        <v>0</v>
      </c>
      <c r="AF60" s="749" t="str">
        <f t="shared" si="8"/>
        <v/>
      </c>
    </row>
    <row r="61" spans="2:32" s="38" customFormat="1" ht="12" customHeight="1" x14ac:dyDescent="0.25">
      <c r="B61" s="51">
        <f>IF(ISBLANK('3-Budget + REVISE'!B52),"",'3-Budget + REVISE'!B52)</f>
        <v>0</v>
      </c>
      <c r="C61" s="969">
        <f>IF('3-Budget + REVISE'!AX52=1,'3-Budget + REVISE'!N52,' 13-EXPENSE 10th Period'!C61)</f>
        <v>0</v>
      </c>
      <c r="D61" s="910"/>
      <c r="E61" s="911"/>
      <c r="F61" s="900">
        <f t="shared" si="13"/>
        <v>0</v>
      </c>
      <c r="G61" s="901"/>
      <c r="H61" s="970"/>
      <c r="I61" s="969">
        <f>F61+' 13-EXPENSE 10th Period'!I61</f>
        <v>0</v>
      </c>
      <c r="J61" s="910"/>
      <c r="K61" s="911"/>
      <c r="L61" s="46" t="str">
        <f t="shared" si="2"/>
        <v/>
      </c>
      <c r="M61" s="74">
        <f t="shared" si="5"/>
        <v>0</v>
      </c>
      <c r="N61" s="43" t="str">
        <f t="shared" si="3"/>
        <v/>
      </c>
      <c r="O61" s="38">
        <f t="shared" si="6"/>
        <v>0</v>
      </c>
      <c r="P61" s="806"/>
      <c r="Q61" s="807"/>
      <c r="R61" s="807"/>
      <c r="S61" s="807"/>
      <c r="T61" s="807"/>
      <c r="U61" s="807"/>
      <c r="V61" s="807"/>
      <c r="W61" s="807"/>
      <c r="X61" s="807"/>
      <c r="Y61" s="807"/>
      <c r="Z61" s="807"/>
      <c r="AA61" s="807"/>
      <c r="AB61" s="807"/>
      <c r="AC61" s="807"/>
      <c r="AD61" s="808"/>
      <c r="AE61" s="750">
        <f t="shared" si="7"/>
        <v>0</v>
      </c>
      <c r="AF61" s="749" t="str">
        <f t="shared" si="8"/>
        <v/>
      </c>
    </row>
    <row r="62" spans="2:32" s="38" customFormat="1" ht="12" customHeight="1" x14ac:dyDescent="0.25">
      <c r="B62" s="51">
        <f>IF(ISBLANK('3-Budget + REVISE'!B53),"",'3-Budget + REVISE'!B53)</f>
        <v>0</v>
      </c>
      <c r="C62" s="969">
        <f>IF('3-Budget + REVISE'!AX53=1,'3-Budget + REVISE'!N53,' 13-EXPENSE 10th Period'!C62)</f>
        <v>0</v>
      </c>
      <c r="D62" s="910"/>
      <c r="E62" s="911"/>
      <c r="F62" s="900">
        <f t="shared" si="13"/>
        <v>0</v>
      </c>
      <c r="G62" s="901"/>
      <c r="H62" s="970"/>
      <c r="I62" s="969">
        <f>F62+' 13-EXPENSE 10th Period'!I62</f>
        <v>0</v>
      </c>
      <c r="J62" s="910"/>
      <c r="K62" s="911"/>
      <c r="L62" s="46" t="str">
        <f t="shared" si="2"/>
        <v/>
      </c>
      <c r="M62" s="74">
        <f t="shared" si="5"/>
        <v>0</v>
      </c>
      <c r="N62" s="43" t="str">
        <f t="shared" si="3"/>
        <v/>
      </c>
      <c r="O62" s="38">
        <f t="shared" si="6"/>
        <v>0</v>
      </c>
      <c r="P62" s="806"/>
      <c r="Q62" s="807"/>
      <c r="R62" s="807"/>
      <c r="S62" s="807"/>
      <c r="T62" s="807"/>
      <c r="U62" s="807"/>
      <c r="V62" s="807"/>
      <c r="W62" s="807"/>
      <c r="X62" s="807"/>
      <c r="Y62" s="807"/>
      <c r="Z62" s="807"/>
      <c r="AA62" s="807"/>
      <c r="AB62" s="807"/>
      <c r="AC62" s="807"/>
      <c r="AD62" s="808"/>
      <c r="AE62" s="750">
        <f t="shared" si="7"/>
        <v>0</v>
      </c>
      <c r="AF62" s="749" t="str">
        <f t="shared" si="8"/>
        <v/>
      </c>
    </row>
    <row r="63" spans="2:32" s="38" customFormat="1" ht="12.9" customHeight="1" x14ac:dyDescent="0.25">
      <c r="B63" s="200" t="str">
        <f>IF(ISBLANK('3-Budget + REVISE'!B54),"",'3-Budget + REVISE'!B54)</f>
        <v>300 - TRAVEL</v>
      </c>
      <c r="C63" s="912">
        <f>SUM(C64:C73)</f>
        <v>0</v>
      </c>
      <c r="D63" s="912"/>
      <c r="E63" s="912"/>
      <c r="F63" s="912">
        <f t="shared" ref="F63" si="14">SUM(F64:F73)</f>
        <v>0</v>
      </c>
      <c r="G63" s="912"/>
      <c r="H63" s="912"/>
      <c r="I63" s="912">
        <f t="shared" ref="I63" si="15">SUM(I64:I73)</f>
        <v>0</v>
      </c>
      <c r="J63" s="912"/>
      <c r="K63" s="912"/>
      <c r="L63" s="208" t="str">
        <f t="shared" si="2"/>
        <v/>
      </c>
      <c r="M63" s="211">
        <f t="shared" si="5"/>
        <v>0</v>
      </c>
      <c r="N63" s="42" t="str">
        <f t="shared" si="3"/>
        <v/>
      </c>
      <c r="O63" s="38">
        <f t="shared" si="6"/>
        <v>0</v>
      </c>
      <c r="P63" s="784">
        <f>SUM(P64:P73)</f>
        <v>0</v>
      </c>
      <c r="Q63" s="785">
        <f>SUM(Q64:Q73)</f>
        <v>0</v>
      </c>
      <c r="R63" s="785">
        <f t="shared" ref="R63:AC63" si="16">SUM(R64:R73)</f>
        <v>0</v>
      </c>
      <c r="S63" s="785">
        <f t="shared" si="16"/>
        <v>0</v>
      </c>
      <c r="T63" s="785">
        <f t="shared" si="16"/>
        <v>0</v>
      </c>
      <c r="U63" s="785">
        <f t="shared" si="16"/>
        <v>0</v>
      </c>
      <c r="V63" s="785">
        <f t="shared" si="16"/>
        <v>0</v>
      </c>
      <c r="W63" s="785">
        <f t="shared" si="16"/>
        <v>0</v>
      </c>
      <c r="X63" s="785">
        <f t="shared" si="16"/>
        <v>0</v>
      </c>
      <c r="Y63" s="785">
        <f t="shared" si="16"/>
        <v>0</v>
      </c>
      <c r="Z63" s="785">
        <f t="shared" si="16"/>
        <v>0</v>
      </c>
      <c r="AA63" s="785">
        <f t="shared" si="16"/>
        <v>0</v>
      </c>
      <c r="AB63" s="785">
        <f t="shared" si="16"/>
        <v>0</v>
      </c>
      <c r="AC63" s="785">
        <f t="shared" si="16"/>
        <v>0</v>
      </c>
      <c r="AD63" s="786">
        <f>SUM(AD64:AD73)</f>
        <v>0</v>
      </c>
      <c r="AE63" s="750">
        <f t="shared" si="7"/>
        <v>0</v>
      </c>
      <c r="AF63" s="749" t="str">
        <f t="shared" si="8"/>
        <v/>
      </c>
    </row>
    <row r="64" spans="2:32" s="38" customFormat="1" ht="12" customHeight="1" x14ac:dyDescent="0.25">
      <c r="B64" s="51">
        <f>IF(ISBLANK('3-Budget + REVISE'!B55),"",'3-Budget + REVISE'!B55)</f>
        <v>0</v>
      </c>
      <c r="C64" s="969">
        <f>IF('3-Budget + REVISE'!AX55=1,'3-Budget + REVISE'!N55,' 13-EXPENSE 10th Period'!C64)</f>
        <v>0</v>
      </c>
      <c r="D64" s="910"/>
      <c r="E64" s="911"/>
      <c r="F64" s="900">
        <f>AE64</f>
        <v>0</v>
      </c>
      <c r="G64" s="901"/>
      <c r="H64" s="970"/>
      <c r="I64" s="969">
        <f>F64+' 13-EXPENSE 10th Period'!I64</f>
        <v>0</v>
      </c>
      <c r="J64" s="910"/>
      <c r="K64" s="911"/>
      <c r="L64" s="46" t="str">
        <f t="shared" si="2"/>
        <v/>
      </c>
      <c r="M64" s="74">
        <f t="shared" si="5"/>
        <v>0</v>
      </c>
      <c r="N64" s="43" t="str">
        <f t="shared" si="3"/>
        <v/>
      </c>
      <c r="O64" s="38">
        <f t="shared" si="6"/>
        <v>0</v>
      </c>
      <c r="P64" s="806"/>
      <c r="Q64" s="807"/>
      <c r="R64" s="807"/>
      <c r="S64" s="807"/>
      <c r="T64" s="807"/>
      <c r="U64" s="807"/>
      <c r="V64" s="807"/>
      <c r="W64" s="807"/>
      <c r="X64" s="807"/>
      <c r="Y64" s="807"/>
      <c r="Z64" s="807"/>
      <c r="AA64" s="807"/>
      <c r="AB64" s="807"/>
      <c r="AC64" s="807"/>
      <c r="AD64" s="808"/>
      <c r="AE64" s="750">
        <f t="shared" si="7"/>
        <v>0</v>
      </c>
      <c r="AF64" s="749" t="str">
        <f t="shared" si="8"/>
        <v/>
      </c>
    </row>
    <row r="65" spans="2:32" s="38" customFormat="1" ht="12" customHeight="1" x14ac:dyDescent="0.25">
      <c r="B65" s="53">
        <f>IF(ISBLANK('3-Budget + REVISE'!B56),"",'3-Budget + REVISE'!B56)</f>
        <v>0</v>
      </c>
      <c r="C65" s="969">
        <f>IF('3-Budget + REVISE'!AX56=1,'3-Budget + REVISE'!N56,' 13-EXPENSE 10th Period'!C65)</f>
        <v>0</v>
      </c>
      <c r="D65" s="910"/>
      <c r="E65" s="911"/>
      <c r="F65" s="900">
        <f t="shared" ref="F65:F73" si="17">AE65</f>
        <v>0</v>
      </c>
      <c r="G65" s="901"/>
      <c r="H65" s="970"/>
      <c r="I65" s="969">
        <f>F65+' 13-EXPENSE 10th Period'!I65</f>
        <v>0</v>
      </c>
      <c r="J65" s="910"/>
      <c r="K65" s="911"/>
      <c r="L65" s="52" t="str">
        <f t="shared" si="2"/>
        <v/>
      </c>
      <c r="M65" s="75">
        <f t="shared" si="5"/>
        <v>0</v>
      </c>
      <c r="N65" s="43" t="str">
        <f t="shared" si="3"/>
        <v/>
      </c>
      <c r="O65" s="38">
        <f t="shared" si="6"/>
        <v>0</v>
      </c>
      <c r="P65" s="806"/>
      <c r="Q65" s="807"/>
      <c r="R65" s="807"/>
      <c r="S65" s="807"/>
      <c r="T65" s="807"/>
      <c r="U65" s="807"/>
      <c r="V65" s="807"/>
      <c r="W65" s="807"/>
      <c r="X65" s="807"/>
      <c r="Y65" s="807"/>
      <c r="Z65" s="807"/>
      <c r="AA65" s="807"/>
      <c r="AB65" s="807"/>
      <c r="AC65" s="807"/>
      <c r="AD65" s="808"/>
      <c r="AE65" s="750">
        <f t="shared" si="7"/>
        <v>0</v>
      </c>
      <c r="AF65" s="749" t="str">
        <f t="shared" si="8"/>
        <v/>
      </c>
    </row>
    <row r="66" spans="2:32" s="38" customFormat="1" ht="12" customHeight="1" x14ac:dyDescent="0.25">
      <c r="B66" s="53">
        <f>IF(ISBLANK('3-Budget + REVISE'!B57),"",'3-Budget + REVISE'!B57)</f>
        <v>0</v>
      </c>
      <c r="C66" s="969">
        <f>IF('3-Budget + REVISE'!AX57=1,'3-Budget + REVISE'!N57,' 13-EXPENSE 10th Period'!C66)</f>
        <v>0</v>
      </c>
      <c r="D66" s="910"/>
      <c r="E66" s="911"/>
      <c r="F66" s="900">
        <f t="shared" si="17"/>
        <v>0</v>
      </c>
      <c r="G66" s="901"/>
      <c r="H66" s="970"/>
      <c r="I66" s="969">
        <f>F66+' 13-EXPENSE 10th Period'!I66</f>
        <v>0</v>
      </c>
      <c r="J66" s="910"/>
      <c r="K66" s="911"/>
      <c r="L66" s="52" t="str">
        <f t="shared" si="2"/>
        <v/>
      </c>
      <c r="M66" s="75">
        <f t="shared" si="5"/>
        <v>0</v>
      </c>
      <c r="N66" s="43" t="str">
        <f t="shared" si="3"/>
        <v/>
      </c>
      <c r="O66" s="38">
        <f t="shared" si="6"/>
        <v>0</v>
      </c>
      <c r="P66" s="806"/>
      <c r="Q66" s="807"/>
      <c r="R66" s="807"/>
      <c r="S66" s="807"/>
      <c r="T66" s="807"/>
      <c r="U66" s="807"/>
      <c r="V66" s="807"/>
      <c r="W66" s="807"/>
      <c r="X66" s="807"/>
      <c r="Y66" s="807"/>
      <c r="Z66" s="807"/>
      <c r="AA66" s="807"/>
      <c r="AB66" s="807"/>
      <c r="AC66" s="807"/>
      <c r="AD66" s="808"/>
      <c r="AE66" s="750">
        <f t="shared" si="7"/>
        <v>0</v>
      </c>
      <c r="AF66" s="749" t="str">
        <f t="shared" si="8"/>
        <v/>
      </c>
    </row>
    <row r="67" spans="2:32" s="38" customFormat="1" ht="12" customHeight="1" x14ac:dyDescent="0.25">
      <c r="B67" s="53">
        <f>IF(ISBLANK('3-Budget + REVISE'!B58),"",'3-Budget + REVISE'!B58)</f>
        <v>0</v>
      </c>
      <c r="C67" s="969">
        <f>IF('3-Budget + REVISE'!AX58=1,'3-Budget + REVISE'!N58,' 13-EXPENSE 10th Period'!C67)</f>
        <v>0</v>
      </c>
      <c r="D67" s="910"/>
      <c r="E67" s="911"/>
      <c r="F67" s="900">
        <f t="shared" si="17"/>
        <v>0</v>
      </c>
      <c r="G67" s="901"/>
      <c r="H67" s="970"/>
      <c r="I67" s="969">
        <f>F67+' 13-EXPENSE 10th Period'!I67</f>
        <v>0</v>
      </c>
      <c r="J67" s="910"/>
      <c r="K67" s="911"/>
      <c r="L67" s="52" t="str">
        <f t="shared" si="2"/>
        <v/>
      </c>
      <c r="M67" s="75">
        <f t="shared" si="5"/>
        <v>0</v>
      </c>
      <c r="N67" s="43" t="str">
        <f t="shared" si="3"/>
        <v/>
      </c>
      <c r="O67" s="38">
        <f t="shared" si="6"/>
        <v>0</v>
      </c>
      <c r="P67" s="806"/>
      <c r="Q67" s="807"/>
      <c r="R67" s="807"/>
      <c r="S67" s="807"/>
      <c r="T67" s="807"/>
      <c r="U67" s="807"/>
      <c r="V67" s="807"/>
      <c r="W67" s="807"/>
      <c r="X67" s="807"/>
      <c r="Y67" s="807"/>
      <c r="Z67" s="807"/>
      <c r="AA67" s="807"/>
      <c r="AB67" s="807"/>
      <c r="AC67" s="807"/>
      <c r="AD67" s="808"/>
      <c r="AE67" s="750">
        <f t="shared" si="7"/>
        <v>0</v>
      </c>
      <c r="AF67" s="749" t="str">
        <f t="shared" si="8"/>
        <v/>
      </c>
    </row>
    <row r="68" spans="2:32" s="38" customFormat="1" ht="12" customHeight="1" x14ac:dyDescent="0.25">
      <c r="B68" s="53">
        <f>IF(ISBLANK('3-Budget + REVISE'!B59),"",'3-Budget + REVISE'!B59)</f>
        <v>0</v>
      </c>
      <c r="C68" s="969">
        <f>IF('3-Budget + REVISE'!AX59=1,'3-Budget + REVISE'!N59,' 13-EXPENSE 10th Period'!C68)</f>
        <v>0</v>
      </c>
      <c r="D68" s="910"/>
      <c r="E68" s="911"/>
      <c r="F68" s="900">
        <f t="shared" si="17"/>
        <v>0</v>
      </c>
      <c r="G68" s="901"/>
      <c r="H68" s="970"/>
      <c r="I68" s="969">
        <f>F68+' 13-EXPENSE 10th Period'!I68</f>
        <v>0</v>
      </c>
      <c r="J68" s="910"/>
      <c r="K68" s="911"/>
      <c r="L68" s="52" t="str">
        <f t="shared" si="2"/>
        <v/>
      </c>
      <c r="M68" s="75">
        <f t="shared" si="5"/>
        <v>0</v>
      </c>
      <c r="N68" s="43" t="str">
        <f t="shared" si="3"/>
        <v/>
      </c>
      <c r="O68" s="38">
        <f t="shared" si="6"/>
        <v>0</v>
      </c>
      <c r="P68" s="806"/>
      <c r="Q68" s="807"/>
      <c r="R68" s="807"/>
      <c r="S68" s="807"/>
      <c r="T68" s="807"/>
      <c r="U68" s="807"/>
      <c r="V68" s="807"/>
      <c r="W68" s="807"/>
      <c r="X68" s="807"/>
      <c r="Y68" s="807"/>
      <c r="Z68" s="807"/>
      <c r="AA68" s="807"/>
      <c r="AB68" s="807"/>
      <c r="AC68" s="807"/>
      <c r="AD68" s="808"/>
      <c r="AE68" s="750">
        <f t="shared" si="7"/>
        <v>0</v>
      </c>
      <c r="AF68" s="749" t="str">
        <f t="shared" si="8"/>
        <v/>
      </c>
    </row>
    <row r="69" spans="2:32" s="38" customFormat="1" ht="12" customHeight="1" x14ac:dyDescent="0.25">
      <c r="B69" s="53">
        <f>IF(ISBLANK('3-Budget + REVISE'!B60),"",'3-Budget + REVISE'!B60)</f>
        <v>0</v>
      </c>
      <c r="C69" s="969">
        <f>IF('3-Budget + REVISE'!AX60=1,'3-Budget + REVISE'!N60,' 13-EXPENSE 10th Period'!C69)</f>
        <v>0</v>
      </c>
      <c r="D69" s="910"/>
      <c r="E69" s="911"/>
      <c r="F69" s="900">
        <f t="shared" si="17"/>
        <v>0</v>
      </c>
      <c r="G69" s="901"/>
      <c r="H69" s="970"/>
      <c r="I69" s="969">
        <f>F69+' 13-EXPENSE 10th Period'!I69</f>
        <v>0</v>
      </c>
      <c r="J69" s="910"/>
      <c r="K69" s="911"/>
      <c r="L69" s="52" t="str">
        <f t="shared" si="2"/>
        <v/>
      </c>
      <c r="M69" s="75">
        <f t="shared" si="5"/>
        <v>0</v>
      </c>
      <c r="N69" s="43" t="str">
        <f t="shared" si="3"/>
        <v/>
      </c>
      <c r="O69" s="38">
        <f t="shared" si="6"/>
        <v>0</v>
      </c>
      <c r="P69" s="806"/>
      <c r="Q69" s="807"/>
      <c r="R69" s="807"/>
      <c r="S69" s="807"/>
      <c r="T69" s="807"/>
      <c r="U69" s="807"/>
      <c r="V69" s="807"/>
      <c r="W69" s="807"/>
      <c r="X69" s="807"/>
      <c r="Y69" s="807"/>
      <c r="Z69" s="807"/>
      <c r="AA69" s="807"/>
      <c r="AB69" s="807"/>
      <c r="AC69" s="807"/>
      <c r="AD69" s="808"/>
      <c r="AE69" s="750">
        <f t="shared" si="7"/>
        <v>0</v>
      </c>
      <c r="AF69" s="749" t="str">
        <f t="shared" si="8"/>
        <v/>
      </c>
    </row>
    <row r="70" spans="2:32" s="38" customFormat="1" ht="12" customHeight="1" x14ac:dyDescent="0.25">
      <c r="B70" s="53">
        <f>IF(ISBLANK('3-Budget + REVISE'!B61),"",'3-Budget + REVISE'!B61)</f>
        <v>0</v>
      </c>
      <c r="C70" s="969">
        <f>IF('3-Budget + REVISE'!AX61=1,'3-Budget + REVISE'!N61,' 13-EXPENSE 10th Period'!C70)</f>
        <v>0</v>
      </c>
      <c r="D70" s="910"/>
      <c r="E70" s="911"/>
      <c r="F70" s="900">
        <f t="shared" si="17"/>
        <v>0</v>
      </c>
      <c r="G70" s="901"/>
      <c r="H70" s="970"/>
      <c r="I70" s="969">
        <f>F70+' 13-EXPENSE 10th Period'!I70</f>
        <v>0</v>
      </c>
      <c r="J70" s="910"/>
      <c r="K70" s="911"/>
      <c r="L70" s="52" t="str">
        <f t="shared" si="2"/>
        <v/>
      </c>
      <c r="M70" s="75">
        <f t="shared" si="5"/>
        <v>0</v>
      </c>
      <c r="N70" s="43" t="str">
        <f t="shared" si="3"/>
        <v/>
      </c>
      <c r="O70" s="38">
        <f t="shared" si="6"/>
        <v>0</v>
      </c>
      <c r="P70" s="806"/>
      <c r="Q70" s="807"/>
      <c r="R70" s="807"/>
      <c r="S70" s="807"/>
      <c r="T70" s="807"/>
      <c r="U70" s="807"/>
      <c r="V70" s="807"/>
      <c r="W70" s="807"/>
      <c r="X70" s="807"/>
      <c r="Y70" s="807"/>
      <c r="Z70" s="807"/>
      <c r="AA70" s="807"/>
      <c r="AB70" s="807"/>
      <c r="AC70" s="807"/>
      <c r="AD70" s="808"/>
      <c r="AE70" s="750">
        <f t="shared" si="7"/>
        <v>0</v>
      </c>
      <c r="AF70" s="749" t="str">
        <f t="shared" si="8"/>
        <v/>
      </c>
    </row>
    <row r="71" spans="2:32" s="38" customFormat="1" ht="12" customHeight="1" x14ac:dyDescent="0.25">
      <c r="B71" s="53">
        <f>IF(ISBLANK('3-Budget + REVISE'!B62),"",'3-Budget + REVISE'!B62)</f>
        <v>0</v>
      </c>
      <c r="C71" s="969">
        <f>IF('3-Budget + REVISE'!AX62=1,'3-Budget + REVISE'!N62,' 13-EXPENSE 10th Period'!C71)</f>
        <v>0</v>
      </c>
      <c r="D71" s="910"/>
      <c r="E71" s="911"/>
      <c r="F71" s="900">
        <f t="shared" si="17"/>
        <v>0</v>
      </c>
      <c r="G71" s="901"/>
      <c r="H71" s="970"/>
      <c r="I71" s="969">
        <f>F71+' 13-EXPENSE 10th Period'!I71</f>
        <v>0</v>
      </c>
      <c r="J71" s="910"/>
      <c r="K71" s="911"/>
      <c r="L71" s="52" t="str">
        <f t="shared" si="2"/>
        <v/>
      </c>
      <c r="M71" s="75">
        <f t="shared" si="5"/>
        <v>0</v>
      </c>
      <c r="N71" s="43" t="str">
        <f t="shared" si="3"/>
        <v/>
      </c>
      <c r="O71" s="38">
        <f t="shared" si="6"/>
        <v>0</v>
      </c>
      <c r="P71" s="806"/>
      <c r="Q71" s="807"/>
      <c r="R71" s="807"/>
      <c r="S71" s="807"/>
      <c r="T71" s="807"/>
      <c r="U71" s="807"/>
      <c r="V71" s="807"/>
      <c r="W71" s="807"/>
      <c r="X71" s="807"/>
      <c r="Y71" s="807"/>
      <c r="Z71" s="807"/>
      <c r="AA71" s="807"/>
      <c r="AB71" s="807"/>
      <c r="AC71" s="807"/>
      <c r="AD71" s="808"/>
      <c r="AE71" s="750">
        <f t="shared" si="7"/>
        <v>0</v>
      </c>
      <c r="AF71" s="749" t="str">
        <f t="shared" si="8"/>
        <v/>
      </c>
    </row>
    <row r="72" spans="2:32" s="38" customFormat="1" ht="12" customHeight="1" x14ac:dyDescent="0.25">
      <c r="B72" s="53">
        <f>IF(ISBLANK('3-Budget + REVISE'!B63),"",'3-Budget + REVISE'!B63)</f>
        <v>0</v>
      </c>
      <c r="C72" s="969">
        <f>IF('3-Budget + REVISE'!AX63=1,'3-Budget + REVISE'!N63,' 13-EXPENSE 10th Period'!C72)</f>
        <v>0</v>
      </c>
      <c r="D72" s="910"/>
      <c r="E72" s="911"/>
      <c r="F72" s="900">
        <f t="shared" si="17"/>
        <v>0</v>
      </c>
      <c r="G72" s="901"/>
      <c r="H72" s="970"/>
      <c r="I72" s="969">
        <f>F72+' 13-EXPENSE 10th Period'!I72</f>
        <v>0</v>
      </c>
      <c r="J72" s="910"/>
      <c r="K72" s="911"/>
      <c r="L72" s="52" t="str">
        <f t="shared" si="2"/>
        <v/>
      </c>
      <c r="M72" s="75">
        <f t="shared" si="5"/>
        <v>0</v>
      </c>
      <c r="N72" s="43" t="str">
        <f t="shared" si="3"/>
        <v/>
      </c>
      <c r="O72" s="38">
        <f t="shared" si="6"/>
        <v>0</v>
      </c>
      <c r="P72" s="806"/>
      <c r="Q72" s="807"/>
      <c r="R72" s="807"/>
      <c r="S72" s="807"/>
      <c r="T72" s="807"/>
      <c r="U72" s="807"/>
      <c r="V72" s="807"/>
      <c r="W72" s="807"/>
      <c r="X72" s="807"/>
      <c r="Y72" s="807"/>
      <c r="Z72" s="807"/>
      <c r="AA72" s="807"/>
      <c r="AB72" s="807"/>
      <c r="AC72" s="807"/>
      <c r="AD72" s="808"/>
      <c r="AE72" s="750">
        <f t="shared" si="7"/>
        <v>0</v>
      </c>
      <c r="AF72" s="749" t="str">
        <f t="shared" si="8"/>
        <v/>
      </c>
    </row>
    <row r="73" spans="2:32" s="38" customFormat="1" ht="12" customHeight="1" x14ac:dyDescent="0.25">
      <c r="B73" s="48">
        <f>IF(ISBLANK('3-Budget + REVISE'!B64),"",'3-Budget + REVISE'!B64)</f>
        <v>0</v>
      </c>
      <c r="C73" s="969">
        <f>IF('3-Budget + REVISE'!AX64=1,'3-Budget + REVISE'!N64,' 13-EXPENSE 10th Period'!C73)</f>
        <v>0</v>
      </c>
      <c r="D73" s="910"/>
      <c r="E73" s="911"/>
      <c r="F73" s="900">
        <f t="shared" si="17"/>
        <v>0</v>
      </c>
      <c r="G73" s="901"/>
      <c r="H73" s="970"/>
      <c r="I73" s="969">
        <f>F73+' 13-EXPENSE 10th Period'!I73</f>
        <v>0</v>
      </c>
      <c r="J73" s="910"/>
      <c r="K73" s="911"/>
      <c r="L73" s="54" t="str">
        <f t="shared" si="2"/>
        <v/>
      </c>
      <c r="M73" s="76">
        <f t="shared" si="5"/>
        <v>0</v>
      </c>
      <c r="N73" s="43" t="str">
        <f t="shared" si="3"/>
        <v/>
      </c>
      <c r="O73" s="38">
        <f t="shared" si="6"/>
        <v>0</v>
      </c>
      <c r="P73" s="806"/>
      <c r="Q73" s="807"/>
      <c r="R73" s="807"/>
      <c r="S73" s="807"/>
      <c r="T73" s="807"/>
      <c r="U73" s="807"/>
      <c r="V73" s="807"/>
      <c r="W73" s="807"/>
      <c r="X73" s="807"/>
      <c r="Y73" s="807"/>
      <c r="Z73" s="807"/>
      <c r="AA73" s="807"/>
      <c r="AB73" s="807"/>
      <c r="AC73" s="807"/>
      <c r="AD73" s="808"/>
      <c r="AE73" s="750">
        <f t="shared" si="7"/>
        <v>0</v>
      </c>
      <c r="AF73" s="749" t="str">
        <f t="shared" si="8"/>
        <v/>
      </c>
    </row>
    <row r="74" spans="2:32" s="56" customFormat="1" ht="12.9" customHeight="1" x14ac:dyDescent="0.25">
      <c r="B74" s="200" t="str">
        <f>IF(ISBLANK('3-Budget + REVISE'!B65),"",'3-Budget + REVISE'!B65)</f>
        <v>400 - SUPPLIES</v>
      </c>
      <c r="C74" s="912">
        <f>SUM(C75:C84)</f>
        <v>0</v>
      </c>
      <c r="D74" s="912"/>
      <c r="E74" s="912"/>
      <c r="F74" s="912">
        <f t="shared" ref="F74" si="18">SUM(F75:F84)</f>
        <v>0</v>
      </c>
      <c r="G74" s="912"/>
      <c r="H74" s="912"/>
      <c r="I74" s="912">
        <f t="shared" ref="I74" si="19">SUM(I75:I84)</f>
        <v>0</v>
      </c>
      <c r="J74" s="912"/>
      <c r="K74" s="912"/>
      <c r="L74" s="208" t="str">
        <f t="shared" si="2"/>
        <v/>
      </c>
      <c r="M74" s="211">
        <f t="shared" si="5"/>
        <v>0</v>
      </c>
      <c r="N74" s="42" t="str">
        <f t="shared" si="3"/>
        <v/>
      </c>
      <c r="O74" s="38">
        <f t="shared" si="6"/>
        <v>0</v>
      </c>
      <c r="P74" s="784">
        <f>SUM(P75:P84)</f>
        <v>0</v>
      </c>
      <c r="Q74" s="785">
        <f>SUM(Q75:Q84)</f>
        <v>0</v>
      </c>
      <c r="R74" s="785">
        <f t="shared" ref="R74:AC74" si="20">SUM(R75:R84)</f>
        <v>0</v>
      </c>
      <c r="S74" s="785">
        <f t="shared" si="20"/>
        <v>0</v>
      </c>
      <c r="T74" s="785">
        <f t="shared" si="20"/>
        <v>0</v>
      </c>
      <c r="U74" s="785">
        <f t="shared" si="20"/>
        <v>0</v>
      </c>
      <c r="V74" s="785">
        <f t="shared" si="20"/>
        <v>0</v>
      </c>
      <c r="W74" s="785">
        <f t="shared" si="20"/>
        <v>0</v>
      </c>
      <c r="X74" s="785">
        <f t="shared" si="20"/>
        <v>0</v>
      </c>
      <c r="Y74" s="785">
        <f t="shared" si="20"/>
        <v>0</v>
      </c>
      <c r="Z74" s="785">
        <f t="shared" si="20"/>
        <v>0</v>
      </c>
      <c r="AA74" s="785">
        <f t="shared" si="20"/>
        <v>0</v>
      </c>
      <c r="AB74" s="785">
        <f t="shared" si="20"/>
        <v>0</v>
      </c>
      <c r="AC74" s="785">
        <f t="shared" si="20"/>
        <v>0</v>
      </c>
      <c r="AD74" s="786">
        <f>SUM(AD75:AD84)</f>
        <v>0</v>
      </c>
      <c r="AE74" s="750">
        <f t="shared" si="7"/>
        <v>0</v>
      </c>
      <c r="AF74" s="749" t="str">
        <f t="shared" si="8"/>
        <v/>
      </c>
    </row>
    <row r="75" spans="2:32" s="38" customFormat="1" ht="12" customHeight="1" x14ac:dyDescent="0.25">
      <c r="B75" s="51">
        <f>IF(ISBLANK('3-Budget + REVISE'!B66),"",'3-Budget + REVISE'!B66)</f>
        <v>0</v>
      </c>
      <c r="C75" s="969">
        <f>IF('3-Budget + REVISE'!AX66=1,'3-Budget + REVISE'!N66,' 13-EXPENSE 10th Period'!C75)</f>
        <v>0</v>
      </c>
      <c r="D75" s="910"/>
      <c r="E75" s="911"/>
      <c r="F75" s="900">
        <f>AE75</f>
        <v>0</v>
      </c>
      <c r="G75" s="901"/>
      <c r="H75" s="970"/>
      <c r="I75" s="969">
        <f>F75+' 13-EXPENSE 10th Period'!I75</f>
        <v>0</v>
      </c>
      <c r="J75" s="910"/>
      <c r="K75" s="911"/>
      <c r="L75" s="46" t="str">
        <f t="shared" si="2"/>
        <v/>
      </c>
      <c r="M75" s="74">
        <f t="shared" si="5"/>
        <v>0</v>
      </c>
      <c r="N75" s="43" t="str">
        <f t="shared" si="3"/>
        <v/>
      </c>
      <c r="O75" s="38">
        <f t="shared" si="6"/>
        <v>0</v>
      </c>
      <c r="P75" s="806"/>
      <c r="Q75" s="807"/>
      <c r="R75" s="807"/>
      <c r="S75" s="807"/>
      <c r="T75" s="807"/>
      <c r="U75" s="807"/>
      <c r="V75" s="807"/>
      <c r="W75" s="807"/>
      <c r="X75" s="807"/>
      <c r="Y75" s="807"/>
      <c r="Z75" s="807"/>
      <c r="AA75" s="807"/>
      <c r="AB75" s="807"/>
      <c r="AC75" s="807"/>
      <c r="AD75" s="808"/>
      <c r="AE75" s="750">
        <f t="shared" si="7"/>
        <v>0</v>
      </c>
      <c r="AF75" s="749" t="str">
        <f t="shared" si="8"/>
        <v/>
      </c>
    </row>
    <row r="76" spans="2:32" s="38" customFormat="1" ht="12" customHeight="1" x14ac:dyDescent="0.25">
      <c r="B76" s="53">
        <f>IF(ISBLANK('3-Budget + REVISE'!B67),"",'3-Budget + REVISE'!B67)</f>
        <v>0</v>
      </c>
      <c r="C76" s="969">
        <f>IF('3-Budget + REVISE'!AX67=1,'3-Budget + REVISE'!N67,' 13-EXPENSE 10th Period'!C76)</f>
        <v>0</v>
      </c>
      <c r="D76" s="910"/>
      <c r="E76" s="911"/>
      <c r="F76" s="900">
        <f t="shared" ref="F76:F84" si="21">AE76</f>
        <v>0</v>
      </c>
      <c r="G76" s="901"/>
      <c r="H76" s="970"/>
      <c r="I76" s="969">
        <f>F76+' 13-EXPENSE 10th Period'!I76</f>
        <v>0</v>
      </c>
      <c r="J76" s="910"/>
      <c r="K76" s="911"/>
      <c r="L76" s="52" t="str">
        <f t="shared" si="2"/>
        <v/>
      </c>
      <c r="M76" s="75">
        <f t="shared" si="5"/>
        <v>0</v>
      </c>
      <c r="N76" s="43" t="str">
        <f t="shared" si="3"/>
        <v/>
      </c>
      <c r="O76" s="38">
        <f t="shared" si="6"/>
        <v>0</v>
      </c>
      <c r="P76" s="806"/>
      <c r="Q76" s="807"/>
      <c r="R76" s="807"/>
      <c r="S76" s="807"/>
      <c r="T76" s="807"/>
      <c r="U76" s="807"/>
      <c r="V76" s="807"/>
      <c r="W76" s="807"/>
      <c r="X76" s="807"/>
      <c r="Y76" s="807"/>
      <c r="Z76" s="807"/>
      <c r="AA76" s="807"/>
      <c r="AB76" s="807"/>
      <c r="AC76" s="807"/>
      <c r="AD76" s="808"/>
      <c r="AE76" s="750">
        <f t="shared" si="7"/>
        <v>0</v>
      </c>
      <c r="AF76" s="749" t="str">
        <f t="shared" si="8"/>
        <v/>
      </c>
    </row>
    <row r="77" spans="2:32" s="38" customFormat="1" ht="12" customHeight="1" x14ac:dyDescent="0.25">
      <c r="B77" s="53">
        <f>IF(ISBLANK('3-Budget + REVISE'!B68),"",'3-Budget + REVISE'!B68)</f>
        <v>0</v>
      </c>
      <c r="C77" s="969">
        <f>IF('3-Budget + REVISE'!AX68=1,'3-Budget + REVISE'!N68,' 13-EXPENSE 10th Period'!C77)</f>
        <v>0</v>
      </c>
      <c r="D77" s="910"/>
      <c r="E77" s="911"/>
      <c r="F77" s="900">
        <f t="shared" si="21"/>
        <v>0</v>
      </c>
      <c r="G77" s="901"/>
      <c r="H77" s="970"/>
      <c r="I77" s="969">
        <f>F77+' 13-EXPENSE 10th Period'!I77</f>
        <v>0</v>
      </c>
      <c r="J77" s="910"/>
      <c r="K77" s="911"/>
      <c r="L77" s="52" t="str">
        <f t="shared" si="2"/>
        <v/>
      </c>
      <c r="M77" s="75">
        <f t="shared" si="5"/>
        <v>0</v>
      </c>
      <c r="N77" s="43" t="str">
        <f t="shared" si="3"/>
        <v/>
      </c>
      <c r="O77" s="38">
        <f t="shared" si="6"/>
        <v>0</v>
      </c>
      <c r="P77" s="806"/>
      <c r="Q77" s="807"/>
      <c r="R77" s="807"/>
      <c r="S77" s="807"/>
      <c r="T77" s="807"/>
      <c r="U77" s="807"/>
      <c r="V77" s="807"/>
      <c r="W77" s="807"/>
      <c r="X77" s="807"/>
      <c r="Y77" s="807"/>
      <c r="Z77" s="807"/>
      <c r="AA77" s="807"/>
      <c r="AB77" s="807"/>
      <c r="AC77" s="807"/>
      <c r="AD77" s="808"/>
      <c r="AE77" s="750">
        <f t="shared" si="7"/>
        <v>0</v>
      </c>
      <c r="AF77" s="749" t="str">
        <f t="shared" si="8"/>
        <v/>
      </c>
    </row>
    <row r="78" spans="2:32" s="38" customFormat="1" ht="12" customHeight="1" x14ac:dyDescent="0.25">
      <c r="B78" s="53">
        <f>IF(ISBLANK('3-Budget + REVISE'!B69),"",'3-Budget + REVISE'!B69)</f>
        <v>0</v>
      </c>
      <c r="C78" s="969">
        <f>IF('3-Budget + REVISE'!AX69=1,'3-Budget + REVISE'!N69,' 13-EXPENSE 10th Period'!C78)</f>
        <v>0</v>
      </c>
      <c r="D78" s="910"/>
      <c r="E78" s="911"/>
      <c r="F78" s="900">
        <f t="shared" si="21"/>
        <v>0</v>
      </c>
      <c r="G78" s="901"/>
      <c r="H78" s="970"/>
      <c r="I78" s="969">
        <f>F78+' 13-EXPENSE 10th Period'!I78</f>
        <v>0</v>
      </c>
      <c r="J78" s="910"/>
      <c r="K78" s="911"/>
      <c r="L78" s="52" t="str">
        <f t="shared" si="2"/>
        <v/>
      </c>
      <c r="M78" s="75">
        <f t="shared" si="5"/>
        <v>0</v>
      </c>
      <c r="N78" s="43" t="str">
        <f t="shared" si="3"/>
        <v/>
      </c>
      <c r="O78" s="38">
        <f t="shared" si="6"/>
        <v>0</v>
      </c>
      <c r="P78" s="806"/>
      <c r="Q78" s="807"/>
      <c r="R78" s="807"/>
      <c r="S78" s="807"/>
      <c r="T78" s="807"/>
      <c r="U78" s="807"/>
      <c r="V78" s="807"/>
      <c r="W78" s="807"/>
      <c r="X78" s="807"/>
      <c r="Y78" s="807"/>
      <c r="Z78" s="807"/>
      <c r="AA78" s="807"/>
      <c r="AB78" s="807"/>
      <c r="AC78" s="807"/>
      <c r="AD78" s="808"/>
      <c r="AE78" s="750">
        <f t="shared" si="7"/>
        <v>0</v>
      </c>
      <c r="AF78" s="749" t="str">
        <f t="shared" si="8"/>
        <v/>
      </c>
    </row>
    <row r="79" spans="2:32" s="38" customFormat="1" ht="12" customHeight="1" x14ac:dyDescent="0.25">
      <c r="B79" s="53">
        <f>IF(ISBLANK('3-Budget + REVISE'!B70),"",'3-Budget + REVISE'!B70)</f>
        <v>0</v>
      </c>
      <c r="C79" s="969">
        <f>IF('3-Budget + REVISE'!AX70=1,'3-Budget + REVISE'!N70,' 13-EXPENSE 10th Period'!C79)</f>
        <v>0</v>
      </c>
      <c r="D79" s="910"/>
      <c r="E79" s="911"/>
      <c r="F79" s="900">
        <f t="shared" si="21"/>
        <v>0</v>
      </c>
      <c r="G79" s="901"/>
      <c r="H79" s="970"/>
      <c r="I79" s="969">
        <f>F79+' 13-EXPENSE 10th Period'!I79</f>
        <v>0</v>
      </c>
      <c r="J79" s="910"/>
      <c r="K79" s="911"/>
      <c r="L79" s="52" t="str">
        <f t="shared" si="2"/>
        <v/>
      </c>
      <c r="M79" s="75">
        <f t="shared" si="5"/>
        <v>0</v>
      </c>
      <c r="N79" s="43" t="str">
        <f t="shared" si="3"/>
        <v/>
      </c>
      <c r="O79" s="38">
        <f t="shared" si="6"/>
        <v>0</v>
      </c>
      <c r="P79" s="806"/>
      <c r="Q79" s="807"/>
      <c r="R79" s="807"/>
      <c r="S79" s="807"/>
      <c r="T79" s="807"/>
      <c r="U79" s="807"/>
      <c r="V79" s="807"/>
      <c r="W79" s="807"/>
      <c r="X79" s="807"/>
      <c r="Y79" s="807"/>
      <c r="Z79" s="807"/>
      <c r="AA79" s="807"/>
      <c r="AB79" s="807"/>
      <c r="AC79" s="807"/>
      <c r="AD79" s="808"/>
      <c r="AE79" s="750">
        <f t="shared" si="7"/>
        <v>0</v>
      </c>
      <c r="AF79" s="749" t="str">
        <f t="shared" si="8"/>
        <v/>
      </c>
    </row>
    <row r="80" spans="2:32" s="38" customFormat="1" ht="12" customHeight="1" x14ac:dyDescent="0.25">
      <c r="B80" s="53">
        <f>IF(ISBLANK('3-Budget + REVISE'!B71),"",'3-Budget + REVISE'!B71)</f>
        <v>0</v>
      </c>
      <c r="C80" s="969">
        <f>IF('3-Budget + REVISE'!AX71=1,'3-Budget + REVISE'!N71,' 13-EXPENSE 10th Period'!C80)</f>
        <v>0</v>
      </c>
      <c r="D80" s="910"/>
      <c r="E80" s="911"/>
      <c r="F80" s="900">
        <f t="shared" si="21"/>
        <v>0</v>
      </c>
      <c r="G80" s="901"/>
      <c r="H80" s="970"/>
      <c r="I80" s="969">
        <f>F80+' 13-EXPENSE 10th Period'!I80</f>
        <v>0</v>
      </c>
      <c r="J80" s="910"/>
      <c r="K80" s="911"/>
      <c r="L80" s="52" t="str">
        <f t="shared" si="2"/>
        <v/>
      </c>
      <c r="M80" s="75">
        <f t="shared" si="5"/>
        <v>0</v>
      </c>
      <c r="N80" s="43" t="str">
        <f t="shared" si="3"/>
        <v/>
      </c>
      <c r="O80" s="38">
        <f t="shared" si="6"/>
        <v>0</v>
      </c>
      <c r="P80" s="806"/>
      <c r="Q80" s="807"/>
      <c r="R80" s="807"/>
      <c r="S80" s="807"/>
      <c r="T80" s="807"/>
      <c r="U80" s="807"/>
      <c r="V80" s="807"/>
      <c r="W80" s="807"/>
      <c r="X80" s="807"/>
      <c r="Y80" s="807"/>
      <c r="Z80" s="807"/>
      <c r="AA80" s="807"/>
      <c r="AB80" s="807"/>
      <c r="AC80" s="807"/>
      <c r="AD80" s="808"/>
      <c r="AE80" s="750">
        <f t="shared" si="7"/>
        <v>0</v>
      </c>
      <c r="AF80" s="749" t="str">
        <f t="shared" si="8"/>
        <v/>
      </c>
    </row>
    <row r="81" spans="2:32" s="38" customFormat="1" ht="12" customHeight="1" x14ac:dyDescent="0.25">
      <c r="B81" s="53">
        <f>IF(ISBLANK('3-Budget + REVISE'!B72),"",'3-Budget + REVISE'!B72)</f>
        <v>0</v>
      </c>
      <c r="C81" s="969">
        <f>IF('3-Budget + REVISE'!AX72=1,'3-Budget + REVISE'!N72,' 13-EXPENSE 10th Period'!C81)</f>
        <v>0</v>
      </c>
      <c r="D81" s="910"/>
      <c r="E81" s="911"/>
      <c r="F81" s="900">
        <f t="shared" si="21"/>
        <v>0</v>
      </c>
      <c r="G81" s="901"/>
      <c r="H81" s="970"/>
      <c r="I81" s="969">
        <f>F81+' 13-EXPENSE 10th Period'!I81</f>
        <v>0</v>
      </c>
      <c r="J81" s="910"/>
      <c r="K81" s="911"/>
      <c r="L81" s="52" t="str">
        <f t="shared" si="2"/>
        <v/>
      </c>
      <c r="M81" s="75">
        <f t="shared" si="5"/>
        <v>0</v>
      </c>
      <c r="N81" s="43" t="str">
        <f t="shared" ref="N81:N129" si="22">IF(M81&lt;0, "!", "")</f>
        <v/>
      </c>
      <c r="O81" s="38">
        <f t="shared" si="6"/>
        <v>0</v>
      </c>
      <c r="P81" s="806"/>
      <c r="Q81" s="807"/>
      <c r="R81" s="807"/>
      <c r="S81" s="807"/>
      <c r="T81" s="807"/>
      <c r="U81" s="807"/>
      <c r="V81" s="807"/>
      <c r="W81" s="807"/>
      <c r="X81" s="807"/>
      <c r="Y81" s="807"/>
      <c r="Z81" s="807"/>
      <c r="AA81" s="807"/>
      <c r="AB81" s="807"/>
      <c r="AC81" s="807"/>
      <c r="AD81" s="808"/>
      <c r="AE81" s="750">
        <f t="shared" si="7"/>
        <v>0</v>
      </c>
      <c r="AF81" s="749" t="str">
        <f t="shared" si="8"/>
        <v/>
      </c>
    </row>
    <row r="82" spans="2:32" s="38" customFormat="1" ht="12" customHeight="1" x14ac:dyDescent="0.25">
      <c r="B82" s="53">
        <f>IF(ISBLANK('3-Budget + REVISE'!B73),"",'3-Budget + REVISE'!B73)</f>
        <v>0</v>
      </c>
      <c r="C82" s="969">
        <f>IF('3-Budget + REVISE'!AX73=1,'3-Budget + REVISE'!N73,' 13-EXPENSE 10th Period'!C82)</f>
        <v>0</v>
      </c>
      <c r="D82" s="910"/>
      <c r="E82" s="911"/>
      <c r="F82" s="900">
        <f t="shared" si="21"/>
        <v>0</v>
      </c>
      <c r="G82" s="901"/>
      <c r="H82" s="970"/>
      <c r="I82" s="969">
        <f>F82+' 13-EXPENSE 10th Period'!I82</f>
        <v>0</v>
      </c>
      <c r="J82" s="910"/>
      <c r="K82" s="911"/>
      <c r="L82" s="52" t="str">
        <f t="shared" si="2"/>
        <v/>
      </c>
      <c r="M82" s="75">
        <f t="shared" si="5"/>
        <v>0</v>
      </c>
      <c r="N82" s="43" t="str">
        <f t="shared" si="22"/>
        <v/>
      </c>
      <c r="O82" s="38">
        <f t="shared" ref="O82:O130" si="23">F82</f>
        <v>0</v>
      </c>
      <c r="P82" s="806"/>
      <c r="Q82" s="807"/>
      <c r="R82" s="807"/>
      <c r="S82" s="807"/>
      <c r="T82" s="807"/>
      <c r="U82" s="807"/>
      <c r="V82" s="807"/>
      <c r="W82" s="807"/>
      <c r="X82" s="807"/>
      <c r="Y82" s="807"/>
      <c r="Z82" s="807"/>
      <c r="AA82" s="807"/>
      <c r="AB82" s="807"/>
      <c r="AC82" s="807"/>
      <c r="AD82" s="808"/>
      <c r="AE82" s="750">
        <f t="shared" ref="AE82:AE131" si="24">SUM(P82:AB82)</f>
        <v>0</v>
      </c>
      <c r="AF82" s="749" t="str">
        <f t="shared" ref="AF82:AF131" si="25">IF(AE82=F82,"","!!! CHECK TOTALS")</f>
        <v/>
      </c>
    </row>
    <row r="83" spans="2:32" s="38" customFormat="1" ht="12" customHeight="1" x14ac:dyDescent="0.25">
      <c r="B83" s="53">
        <f>IF(ISBLANK('3-Budget + REVISE'!B74),"",'3-Budget + REVISE'!B74)</f>
        <v>0</v>
      </c>
      <c r="C83" s="969">
        <f>IF('3-Budget + REVISE'!AX74=1,'3-Budget + REVISE'!N74,' 13-EXPENSE 10th Period'!C83)</f>
        <v>0</v>
      </c>
      <c r="D83" s="910"/>
      <c r="E83" s="911"/>
      <c r="F83" s="900">
        <f t="shared" si="21"/>
        <v>0</v>
      </c>
      <c r="G83" s="901"/>
      <c r="H83" s="970"/>
      <c r="I83" s="969">
        <f>F83+' 13-EXPENSE 10th Period'!I83</f>
        <v>0</v>
      </c>
      <c r="J83" s="910"/>
      <c r="K83" s="911"/>
      <c r="L83" s="52" t="str">
        <f t="shared" si="2"/>
        <v/>
      </c>
      <c r="M83" s="75">
        <f t="shared" si="5"/>
        <v>0</v>
      </c>
      <c r="N83" s="43" t="str">
        <f t="shared" si="22"/>
        <v/>
      </c>
      <c r="O83" s="38">
        <f t="shared" si="23"/>
        <v>0</v>
      </c>
      <c r="P83" s="806"/>
      <c r="Q83" s="807"/>
      <c r="R83" s="807"/>
      <c r="S83" s="807"/>
      <c r="T83" s="807"/>
      <c r="U83" s="807"/>
      <c r="V83" s="807"/>
      <c r="W83" s="807"/>
      <c r="X83" s="807"/>
      <c r="Y83" s="807"/>
      <c r="Z83" s="807"/>
      <c r="AA83" s="807"/>
      <c r="AB83" s="807"/>
      <c r="AC83" s="807"/>
      <c r="AD83" s="808"/>
      <c r="AE83" s="750">
        <f t="shared" si="24"/>
        <v>0</v>
      </c>
      <c r="AF83" s="749" t="str">
        <f t="shared" si="25"/>
        <v/>
      </c>
    </row>
    <row r="84" spans="2:32" s="38" customFormat="1" ht="12" customHeight="1" x14ac:dyDescent="0.25">
      <c r="B84" s="48">
        <f>IF(ISBLANK('3-Budget + REVISE'!B75),"",'3-Budget + REVISE'!B75)</f>
        <v>0</v>
      </c>
      <c r="C84" s="969">
        <f>IF('3-Budget + REVISE'!AX75=1,'3-Budget + REVISE'!N75,' 13-EXPENSE 10th Period'!C84)</f>
        <v>0</v>
      </c>
      <c r="D84" s="910"/>
      <c r="E84" s="911"/>
      <c r="F84" s="900">
        <f t="shared" si="21"/>
        <v>0</v>
      </c>
      <c r="G84" s="901"/>
      <c r="H84" s="970"/>
      <c r="I84" s="969">
        <f>F84+' 13-EXPENSE 10th Period'!I84</f>
        <v>0</v>
      </c>
      <c r="J84" s="910"/>
      <c r="K84" s="911"/>
      <c r="L84" s="54" t="str">
        <f t="shared" si="2"/>
        <v/>
      </c>
      <c r="M84" s="76">
        <f t="shared" si="5"/>
        <v>0</v>
      </c>
      <c r="N84" s="43" t="str">
        <f t="shared" si="22"/>
        <v/>
      </c>
      <c r="O84" s="38">
        <f t="shared" si="23"/>
        <v>0</v>
      </c>
      <c r="P84" s="806"/>
      <c r="Q84" s="807"/>
      <c r="R84" s="807"/>
      <c r="S84" s="807"/>
      <c r="T84" s="807"/>
      <c r="U84" s="807"/>
      <c r="V84" s="807"/>
      <c r="W84" s="807"/>
      <c r="X84" s="807"/>
      <c r="Y84" s="807"/>
      <c r="Z84" s="807"/>
      <c r="AA84" s="807"/>
      <c r="AB84" s="807"/>
      <c r="AC84" s="807"/>
      <c r="AD84" s="808"/>
      <c r="AE84" s="750">
        <f t="shared" si="24"/>
        <v>0</v>
      </c>
      <c r="AF84" s="749" t="str">
        <f t="shared" si="25"/>
        <v/>
      </c>
    </row>
    <row r="85" spans="2:32" s="38" customFormat="1" ht="12.9" customHeight="1" x14ac:dyDescent="0.25">
      <c r="B85" s="200" t="str">
        <f>IF(ISBLANK('3-Budget + REVISE'!B76),"",'3-Budget + REVISE'!B76)</f>
        <v>500 - EQUIPMENT</v>
      </c>
      <c r="C85" s="1016">
        <f>SUM(C86:C95)</f>
        <v>0</v>
      </c>
      <c r="D85" s="1016"/>
      <c r="E85" s="1016"/>
      <c r="F85" s="1016">
        <f t="shared" ref="F85" si="26">SUM(F86:F95)</f>
        <v>0</v>
      </c>
      <c r="G85" s="1016"/>
      <c r="H85" s="1016"/>
      <c r="I85" s="1016">
        <f t="shared" ref="I85" si="27">SUM(I86:I95)</f>
        <v>0</v>
      </c>
      <c r="J85" s="1016"/>
      <c r="K85" s="1016"/>
      <c r="L85" s="212" t="str">
        <f t="shared" si="2"/>
        <v/>
      </c>
      <c r="M85" s="211">
        <f t="shared" si="5"/>
        <v>0</v>
      </c>
      <c r="N85" s="42" t="str">
        <f t="shared" si="22"/>
        <v/>
      </c>
      <c r="O85" s="38">
        <f t="shared" si="23"/>
        <v>0</v>
      </c>
      <c r="P85" s="784">
        <f>SUM(P86:P95)</f>
        <v>0</v>
      </c>
      <c r="Q85" s="785">
        <f>SUM(Q86:Q95)</f>
        <v>0</v>
      </c>
      <c r="R85" s="785">
        <f t="shared" ref="R85:AC85" si="28">SUM(R86:R95)</f>
        <v>0</v>
      </c>
      <c r="S85" s="785">
        <f t="shared" si="28"/>
        <v>0</v>
      </c>
      <c r="T85" s="785">
        <f t="shared" si="28"/>
        <v>0</v>
      </c>
      <c r="U85" s="785">
        <f t="shared" si="28"/>
        <v>0</v>
      </c>
      <c r="V85" s="785">
        <f t="shared" si="28"/>
        <v>0</v>
      </c>
      <c r="W85" s="785">
        <f t="shared" si="28"/>
        <v>0</v>
      </c>
      <c r="X85" s="785">
        <f t="shared" si="28"/>
        <v>0</v>
      </c>
      <c r="Y85" s="785">
        <f t="shared" si="28"/>
        <v>0</v>
      </c>
      <c r="Z85" s="785">
        <f t="shared" si="28"/>
        <v>0</v>
      </c>
      <c r="AA85" s="785">
        <f t="shared" si="28"/>
        <v>0</v>
      </c>
      <c r="AB85" s="785">
        <f t="shared" si="28"/>
        <v>0</v>
      </c>
      <c r="AC85" s="785">
        <f t="shared" si="28"/>
        <v>0</v>
      </c>
      <c r="AD85" s="786">
        <f>SUM(AD86:AD95)</f>
        <v>0</v>
      </c>
      <c r="AE85" s="750">
        <f t="shared" si="24"/>
        <v>0</v>
      </c>
      <c r="AF85" s="749" t="str">
        <f t="shared" si="25"/>
        <v/>
      </c>
    </row>
    <row r="86" spans="2:32" s="38" customFormat="1" ht="12" customHeight="1" x14ac:dyDescent="0.25">
      <c r="B86" s="51">
        <f>IF(ISBLANK('3-Budget + REVISE'!B77),"",'3-Budget + REVISE'!B77)</f>
        <v>0</v>
      </c>
      <c r="C86" s="969">
        <f>IF('3-Budget + REVISE'!AX77=1,'3-Budget + REVISE'!N77,' 13-EXPENSE 10th Period'!C86)</f>
        <v>0</v>
      </c>
      <c r="D86" s="910"/>
      <c r="E86" s="911"/>
      <c r="F86" s="900">
        <f>AE86</f>
        <v>0</v>
      </c>
      <c r="G86" s="901"/>
      <c r="H86" s="970"/>
      <c r="I86" s="969">
        <f>F86+' 13-EXPENSE 10th Period'!I86</f>
        <v>0</v>
      </c>
      <c r="J86" s="910"/>
      <c r="K86" s="911"/>
      <c r="L86" s="46" t="str">
        <f t="shared" si="2"/>
        <v/>
      </c>
      <c r="M86" s="74">
        <f t="shared" si="5"/>
        <v>0</v>
      </c>
      <c r="N86" s="43" t="str">
        <f t="shared" si="22"/>
        <v/>
      </c>
      <c r="O86" s="38">
        <f t="shared" si="23"/>
        <v>0</v>
      </c>
      <c r="P86" s="806"/>
      <c r="Q86" s="807"/>
      <c r="R86" s="807"/>
      <c r="S86" s="807"/>
      <c r="T86" s="807"/>
      <c r="U86" s="807"/>
      <c r="V86" s="807"/>
      <c r="W86" s="807"/>
      <c r="X86" s="807"/>
      <c r="Y86" s="807"/>
      <c r="Z86" s="807"/>
      <c r="AA86" s="807"/>
      <c r="AB86" s="807"/>
      <c r="AC86" s="807"/>
      <c r="AD86" s="808"/>
      <c r="AE86" s="750">
        <f t="shared" si="24"/>
        <v>0</v>
      </c>
      <c r="AF86" s="749" t="str">
        <f t="shared" si="25"/>
        <v/>
      </c>
    </row>
    <row r="87" spans="2:32" s="38" customFormat="1" ht="12" customHeight="1" x14ac:dyDescent="0.25">
      <c r="B87" s="53">
        <f>IF(ISBLANK('3-Budget + REVISE'!B78),"",'3-Budget + REVISE'!B78)</f>
        <v>0</v>
      </c>
      <c r="C87" s="969">
        <f>IF('3-Budget + REVISE'!AX78=1,'3-Budget + REVISE'!N78,' 13-EXPENSE 10th Period'!C87)</f>
        <v>0</v>
      </c>
      <c r="D87" s="910"/>
      <c r="E87" s="911"/>
      <c r="F87" s="900">
        <f t="shared" ref="F87:F95" si="29">AE87</f>
        <v>0</v>
      </c>
      <c r="G87" s="901"/>
      <c r="H87" s="970"/>
      <c r="I87" s="969">
        <f>F87+' 13-EXPENSE 10th Period'!I87</f>
        <v>0</v>
      </c>
      <c r="J87" s="910"/>
      <c r="K87" s="911"/>
      <c r="L87" s="52" t="str">
        <f t="shared" si="2"/>
        <v/>
      </c>
      <c r="M87" s="75">
        <f t="shared" si="5"/>
        <v>0</v>
      </c>
      <c r="N87" s="43" t="str">
        <f t="shared" si="22"/>
        <v/>
      </c>
      <c r="O87" s="38">
        <f t="shared" si="23"/>
        <v>0</v>
      </c>
      <c r="P87" s="806"/>
      <c r="Q87" s="807"/>
      <c r="R87" s="807"/>
      <c r="S87" s="807"/>
      <c r="T87" s="807"/>
      <c r="U87" s="807"/>
      <c r="V87" s="807"/>
      <c r="W87" s="807"/>
      <c r="X87" s="807"/>
      <c r="Y87" s="807"/>
      <c r="Z87" s="807"/>
      <c r="AA87" s="807"/>
      <c r="AB87" s="807"/>
      <c r="AC87" s="807"/>
      <c r="AD87" s="808"/>
      <c r="AE87" s="750">
        <f t="shared" si="24"/>
        <v>0</v>
      </c>
      <c r="AF87" s="749" t="str">
        <f t="shared" si="25"/>
        <v/>
      </c>
    </row>
    <row r="88" spans="2:32" s="38" customFormat="1" ht="12" customHeight="1" x14ac:dyDescent="0.25">
      <c r="B88" s="53">
        <f>IF(ISBLANK('3-Budget + REVISE'!B79),"",'3-Budget + REVISE'!B79)</f>
        <v>0</v>
      </c>
      <c r="C88" s="969">
        <f>IF('3-Budget + REVISE'!AX79=1,'3-Budget + REVISE'!N79,' 13-EXPENSE 10th Period'!C88)</f>
        <v>0</v>
      </c>
      <c r="D88" s="910"/>
      <c r="E88" s="911"/>
      <c r="F88" s="900">
        <f t="shared" si="29"/>
        <v>0</v>
      </c>
      <c r="G88" s="901"/>
      <c r="H88" s="970"/>
      <c r="I88" s="969">
        <f>F88+' 13-EXPENSE 10th Period'!I88</f>
        <v>0</v>
      </c>
      <c r="J88" s="910"/>
      <c r="K88" s="911"/>
      <c r="L88" s="52" t="str">
        <f t="shared" si="2"/>
        <v/>
      </c>
      <c r="M88" s="75">
        <f t="shared" si="5"/>
        <v>0</v>
      </c>
      <c r="N88" s="43" t="str">
        <f t="shared" si="22"/>
        <v/>
      </c>
      <c r="O88" s="38">
        <f t="shared" si="23"/>
        <v>0</v>
      </c>
      <c r="P88" s="806"/>
      <c r="Q88" s="807"/>
      <c r="R88" s="807"/>
      <c r="S88" s="807"/>
      <c r="T88" s="807"/>
      <c r="U88" s="807"/>
      <c r="V88" s="807"/>
      <c r="W88" s="807"/>
      <c r="X88" s="807"/>
      <c r="Y88" s="807"/>
      <c r="Z88" s="807"/>
      <c r="AA88" s="807"/>
      <c r="AB88" s="807"/>
      <c r="AC88" s="807"/>
      <c r="AD88" s="808"/>
      <c r="AE88" s="750">
        <f t="shared" si="24"/>
        <v>0</v>
      </c>
      <c r="AF88" s="749" t="str">
        <f t="shared" si="25"/>
        <v/>
      </c>
    </row>
    <row r="89" spans="2:32" s="38" customFormat="1" ht="12" customHeight="1" x14ac:dyDescent="0.25">
      <c r="B89" s="53">
        <f>IF(ISBLANK('3-Budget + REVISE'!B80),"",'3-Budget + REVISE'!B80)</f>
        <v>0</v>
      </c>
      <c r="C89" s="969">
        <f>IF('3-Budget + REVISE'!AX80=1,'3-Budget + REVISE'!N80,' 13-EXPENSE 10th Period'!C89)</f>
        <v>0</v>
      </c>
      <c r="D89" s="910"/>
      <c r="E89" s="911"/>
      <c r="F89" s="900">
        <f t="shared" si="29"/>
        <v>0</v>
      </c>
      <c r="G89" s="901"/>
      <c r="H89" s="970"/>
      <c r="I89" s="969">
        <f>F89+' 13-EXPENSE 10th Period'!I89</f>
        <v>0</v>
      </c>
      <c r="J89" s="910"/>
      <c r="K89" s="911"/>
      <c r="L89" s="52" t="str">
        <f t="shared" si="2"/>
        <v/>
      </c>
      <c r="M89" s="75">
        <f t="shared" si="5"/>
        <v>0</v>
      </c>
      <c r="N89" s="43" t="str">
        <f t="shared" si="22"/>
        <v/>
      </c>
      <c r="O89" s="38">
        <f t="shared" si="23"/>
        <v>0</v>
      </c>
      <c r="P89" s="806"/>
      <c r="Q89" s="807"/>
      <c r="R89" s="807"/>
      <c r="S89" s="807"/>
      <c r="T89" s="807"/>
      <c r="U89" s="807"/>
      <c r="V89" s="807"/>
      <c r="W89" s="807"/>
      <c r="X89" s="807"/>
      <c r="Y89" s="807"/>
      <c r="Z89" s="807"/>
      <c r="AA89" s="807"/>
      <c r="AB89" s="807"/>
      <c r="AC89" s="807"/>
      <c r="AD89" s="808"/>
      <c r="AE89" s="750">
        <f t="shared" si="24"/>
        <v>0</v>
      </c>
      <c r="AF89" s="749" t="str">
        <f t="shared" si="25"/>
        <v/>
      </c>
    </row>
    <row r="90" spans="2:32" s="38" customFormat="1" ht="12" customHeight="1" x14ac:dyDescent="0.25">
      <c r="B90" s="53">
        <f>IF(ISBLANK('3-Budget + REVISE'!B81),"",'3-Budget + REVISE'!B81)</f>
        <v>0</v>
      </c>
      <c r="C90" s="969">
        <f>IF('3-Budget + REVISE'!AX81=1,'3-Budget + REVISE'!N81,' 13-EXPENSE 10th Period'!C90)</f>
        <v>0</v>
      </c>
      <c r="D90" s="910"/>
      <c r="E90" s="911"/>
      <c r="F90" s="900">
        <f t="shared" si="29"/>
        <v>0</v>
      </c>
      <c r="G90" s="901"/>
      <c r="H90" s="970"/>
      <c r="I90" s="969">
        <f>F90+' 13-EXPENSE 10th Period'!I90</f>
        <v>0</v>
      </c>
      <c r="J90" s="910"/>
      <c r="K90" s="911"/>
      <c r="L90" s="52" t="str">
        <f t="shared" si="2"/>
        <v/>
      </c>
      <c r="M90" s="75">
        <f t="shared" si="5"/>
        <v>0</v>
      </c>
      <c r="N90" s="43" t="str">
        <f t="shared" si="22"/>
        <v/>
      </c>
      <c r="O90" s="38">
        <f t="shared" si="23"/>
        <v>0</v>
      </c>
      <c r="P90" s="806"/>
      <c r="Q90" s="807"/>
      <c r="R90" s="807"/>
      <c r="S90" s="807"/>
      <c r="T90" s="807"/>
      <c r="U90" s="807"/>
      <c r="V90" s="807"/>
      <c r="W90" s="807"/>
      <c r="X90" s="807"/>
      <c r="Y90" s="807"/>
      <c r="Z90" s="807"/>
      <c r="AA90" s="807"/>
      <c r="AB90" s="807"/>
      <c r="AC90" s="807"/>
      <c r="AD90" s="808"/>
      <c r="AE90" s="750">
        <f t="shared" si="24"/>
        <v>0</v>
      </c>
      <c r="AF90" s="749" t="str">
        <f t="shared" si="25"/>
        <v/>
      </c>
    </row>
    <row r="91" spans="2:32" s="38" customFormat="1" ht="12" customHeight="1" x14ac:dyDescent="0.25">
      <c r="B91" s="53">
        <f>IF(ISBLANK('3-Budget + REVISE'!B82),"",'3-Budget + REVISE'!B82)</f>
        <v>0</v>
      </c>
      <c r="C91" s="969">
        <f>IF('3-Budget + REVISE'!AX82=1,'3-Budget + REVISE'!N82,' 13-EXPENSE 10th Period'!C91)</f>
        <v>0</v>
      </c>
      <c r="D91" s="910"/>
      <c r="E91" s="911"/>
      <c r="F91" s="900">
        <f t="shared" si="29"/>
        <v>0</v>
      </c>
      <c r="G91" s="901"/>
      <c r="H91" s="970"/>
      <c r="I91" s="969">
        <f>F91+' 13-EXPENSE 10th Period'!I91</f>
        <v>0</v>
      </c>
      <c r="J91" s="910"/>
      <c r="K91" s="911"/>
      <c r="L91" s="52" t="str">
        <f t="shared" si="2"/>
        <v/>
      </c>
      <c r="M91" s="75">
        <f t="shared" si="5"/>
        <v>0</v>
      </c>
      <c r="N91" s="43" t="str">
        <f t="shared" si="22"/>
        <v/>
      </c>
      <c r="O91" s="38">
        <f t="shared" si="23"/>
        <v>0</v>
      </c>
      <c r="P91" s="806"/>
      <c r="Q91" s="807"/>
      <c r="R91" s="807"/>
      <c r="S91" s="807"/>
      <c r="T91" s="807"/>
      <c r="U91" s="807"/>
      <c r="V91" s="807"/>
      <c r="W91" s="807"/>
      <c r="X91" s="807"/>
      <c r="Y91" s="807"/>
      <c r="Z91" s="807"/>
      <c r="AA91" s="807"/>
      <c r="AB91" s="807"/>
      <c r="AC91" s="807"/>
      <c r="AD91" s="808"/>
      <c r="AE91" s="750">
        <f t="shared" si="24"/>
        <v>0</v>
      </c>
      <c r="AF91" s="749" t="str">
        <f t="shared" si="25"/>
        <v/>
      </c>
    </row>
    <row r="92" spans="2:32" s="38" customFormat="1" ht="12" customHeight="1" x14ac:dyDescent="0.25">
      <c r="B92" s="53">
        <f>IF(ISBLANK('3-Budget + REVISE'!B83),"",'3-Budget + REVISE'!B83)</f>
        <v>0</v>
      </c>
      <c r="C92" s="969">
        <f>IF('3-Budget + REVISE'!AX83=1,'3-Budget + REVISE'!N83,' 13-EXPENSE 10th Period'!C92)</f>
        <v>0</v>
      </c>
      <c r="D92" s="910"/>
      <c r="E92" s="911"/>
      <c r="F92" s="900">
        <f t="shared" si="29"/>
        <v>0</v>
      </c>
      <c r="G92" s="901"/>
      <c r="H92" s="970"/>
      <c r="I92" s="969">
        <f>F92+' 13-EXPENSE 10th Period'!I92</f>
        <v>0</v>
      </c>
      <c r="J92" s="910"/>
      <c r="K92" s="911"/>
      <c r="L92" s="52" t="str">
        <f t="shared" si="2"/>
        <v/>
      </c>
      <c r="M92" s="75">
        <f t="shared" si="5"/>
        <v>0</v>
      </c>
      <c r="N92" s="43" t="str">
        <f t="shared" si="22"/>
        <v/>
      </c>
      <c r="O92" s="38">
        <f t="shared" si="23"/>
        <v>0</v>
      </c>
      <c r="P92" s="806"/>
      <c r="Q92" s="807"/>
      <c r="R92" s="807"/>
      <c r="S92" s="807"/>
      <c r="T92" s="807"/>
      <c r="U92" s="807"/>
      <c r="V92" s="807"/>
      <c r="W92" s="807"/>
      <c r="X92" s="807"/>
      <c r="Y92" s="807"/>
      <c r="Z92" s="807"/>
      <c r="AA92" s="807"/>
      <c r="AB92" s="807"/>
      <c r="AC92" s="807"/>
      <c r="AD92" s="808"/>
      <c r="AE92" s="750">
        <f t="shared" si="24"/>
        <v>0</v>
      </c>
      <c r="AF92" s="749" t="str">
        <f t="shared" si="25"/>
        <v/>
      </c>
    </row>
    <row r="93" spans="2:32" s="38" customFormat="1" ht="12" customHeight="1" x14ac:dyDescent="0.25">
      <c r="B93" s="53">
        <f>IF(ISBLANK('3-Budget + REVISE'!B84),"",'3-Budget + REVISE'!B84)</f>
        <v>0</v>
      </c>
      <c r="C93" s="969">
        <f>IF('3-Budget + REVISE'!AX84=1,'3-Budget + REVISE'!N84,' 13-EXPENSE 10th Period'!C93)</f>
        <v>0</v>
      </c>
      <c r="D93" s="910"/>
      <c r="E93" s="911"/>
      <c r="F93" s="900">
        <f t="shared" si="29"/>
        <v>0</v>
      </c>
      <c r="G93" s="901"/>
      <c r="H93" s="970"/>
      <c r="I93" s="969">
        <f>F93+' 13-EXPENSE 10th Period'!I93</f>
        <v>0</v>
      </c>
      <c r="J93" s="910"/>
      <c r="K93" s="911"/>
      <c r="L93" s="52" t="str">
        <f t="shared" si="2"/>
        <v/>
      </c>
      <c r="M93" s="75">
        <f t="shared" si="5"/>
        <v>0</v>
      </c>
      <c r="N93" s="43" t="str">
        <f t="shared" si="22"/>
        <v/>
      </c>
      <c r="O93" s="38">
        <f t="shared" si="23"/>
        <v>0</v>
      </c>
      <c r="P93" s="806"/>
      <c r="Q93" s="807"/>
      <c r="R93" s="807"/>
      <c r="S93" s="807"/>
      <c r="T93" s="807"/>
      <c r="U93" s="807"/>
      <c r="V93" s="807"/>
      <c r="W93" s="807"/>
      <c r="X93" s="807"/>
      <c r="Y93" s="807"/>
      <c r="Z93" s="807"/>
      <c r="AA93" s="807"/>
      <c r="AB93" s="807"/>
      <c r="AC93" s="807"/>
      <c r="AD93" s="808"/>
      <c r="AE93" s="750">
        <f t="shared" si="24"/>
        <v>0</v>
      </c>
      <c r="AF93" s="749" t="str">
        <f t="shared" si="25"/>
        <v/>
      </c>
    </row>
    <row r="94" spans="2:32" s="38" customFormat="1" ht="12" customHeight="1" x14ac:dyDescent="0.25">
      <c r="B94" s="53">
        <f>IF(ISBLANK('3-Budget + REVISE'!B85),"",'3-Budget + REVISE'!B85)</f>
        <v>0</v>
      </c>
      <c r="C94" s="969">
        <f>IF('3-Budget + REVISE'!AX85=1,'3-Budget + REVISE'!N85,' 13-EXPENSE 10th Period'!C94)</f>
        <v>0</v>
      </c>
      <c r="D94" s="910"/>
      <c r="E94" s="911"/>
      <c r="F94" s="900">
        <f t="shared" si="29"/>
        <v>0</v>
      </c>
      <c r="G94" s="901"/>
      <c r="H94" s="970"/>
      <c r="I94" s="969">
        <f>F94+' 13-EXPENSE 10th Period'!I94</f>
        <v>0</v>
      </c>
      <c r="J94" s="910"/>
      <c r="K94" s="911"/>
      <c r="L94" s="52" t="str">
        <f t="shared" si="2"/>
        <v/>
      </c>
      <c r="M94" s="75">
        <f t="shared" si="5"/>
        <v>0</v>
      </c>
      <c r="N94" s="43" t="str">
        <f t="shared" si="22"/>
        <v/>
      </c>
      <c r="O94" s="38">
        <f t="shared" si="23"/>
        <v>0</v>
      </c>
      <c r="P94" s="806"/>
      <c r="Q94" s="807"/>
      <c r="R94" s="807"/>
      <c r="S94" s="807"/>
      <c r="T94" s="807"/>
      <c r="U94" s="807"/>
      <c r="V94" s="807"/>
      <c r="W94" s="807"/>
      <c r="X94" s="807"/>
      <c r="Y94" s="807"/>
      <c r="Z94" s="807"/>
      <c r="AA94" s="807"/>
      <c r="AB94" s="807"/>
      <c r="AC94" s="807"/>
      <c r="AD94" s="808"/>
      <c r="AE94" s="750">
        <f t="shared" si="24"/>
        <v>0</v>
      </c>
      <c r="AF94" s="749" t="str">
        <f t="shared" si="25"/>
        <v/>
      </c>
    </row>
    <row r="95" spans="2:32" s="38" customFormat="1" ht="12" customHeight="1" x14ac:dyDescent="0.25">
      <c r="B95" s="48">
        <f>IF(ISBLANK('3-Budget + REVISE'!B86),"",'3-Budget + REVISE'!B86)</f>
        <v>0</v>
      </c>
      <c r="C95" s="969">
        <f>IF('3-Budget + REVISE'!AX86=1,'3-Budget + REVISE'!N86,' 13-EXPENSE 10th Period'!C95)</f>
        <v>0</v>
      </c>
      <c r="D95" s="910"/>
      <c r="E95" s="911"/>
      <c r="F95" s="900">
        <f t="shared" si="29"/>
        <v>0</v>
      </c>
      <c r="G95" s="901"/>
      <c r="H95" s="970"/>
      <c r="I95" s="969">
        <f>F95+' 13-EXPENSE 10th Period'!I95</f>
        <v>0</v>
      </c>
      <c r="J95" s="910"/>
      <c r="K95" s="911"/>
      <c r="L95" s="54" t="str">
        <f t="shared" si="2"/>
        <v/>
      </c>
      <c r="M95" s="76">
        <f t="shared" si="5"/>
        <v>0</v>
      </c>
      <c r="N95" s="43" t="str">
        <f t="shared" si="22"/>
        <v/>
      </c>
      <c r="O95" s="38">
        <f t="shared" si="23"/>
        <v>0</v>
      </c>
      <c r="P95" s="806"/>
      <c r="Q95" s="807"/>
      <c r="R95" s="807"/>
      <c r="S95" s="807"/>
      <c r="T95" s="807"/>
      <c r="U95" s="807"/>
      <c r="V95" s="807"/>
      <c r="W95" s="807"/>
      <c r="X95" s="807"/>
      <c r="Y95" s="807"/>
      <c r="Z95" s="807"/>
      <c r="AA95" s="807"/>
      <c r="AB95" s="807"/>
      <c r="AC95" s="807"/>
      <c r="AD95" s="808"/>
      <c r="AE95" s="750">
        <f t="shared" si="24"/>
        <v>0</v>
      </c>
      <c r="AF95" s="749" t="str">
        <f t="shared" si="25"/>
        <v/>
      </c>
    </row>
    <row r="96" spans="2:32" s="38" customFormat="1" ht="12.9" customHeight="1" x14ac:dyDescent="0.25">
      <c r="B96" s="200" t="str">
        <f>IF(ISBLANK('3-Budget + REVISE'!B87),"",'3-Budget + REVISE'!B87)</f>
        <v>600 - CONTRACTUAL</v>
      </c>
      <c r="C96" s="1016">
        <f>SUM(C97:C106)</f>
        <v>0</v>
      </c>
      <c r="D96" s="1016"/>
      <c r="E96" s="1016"/>
      <c r="F96" s="1016">
        <f t="shared" ref="F96" si="30">SUM(F97:F106)</f>
        <v>0</v>
      </c>
      <c r="G96" s="1016"/>
      <c r="H96" s="1016"/>
      <c r="I96" s="1016">
        <f t="shared" ref="I96" si="31">SUM(I97:I106)</f>
        <v>0</v>
      </c>
      <c r="J96" s="1016"/>
      <c r="K96" s="1016"/>
      <c r="L96" s="208" t="str">
        <f t="shared" si="2"/>
        <v/>
      </c>
      <c r="M96" s="211">
        <f t="shared" si="5"/>
        <v>0</v>
      </c>
      <c r="N96" s="42" t="str">
        <f t="shared" si="22"/>
        <v/>
      </c>
      <c r="O96" s="38">
        <f t="shared" si="23"/>
        <v>0</v>
      </c>
      <c r="P96" s="784">
        <f>SUM(P97:P106)</f>
        <v>0</v>
      </c>
      <c r="Q96" s="785">
        <f>SUM(Q97:Q106)</f>
        <v>0</v>
      </c>
      <c r="R96" s="785">
        <f t="shared" ref="R96:AC96" si="32">SUM(R97:R106)</f>
        <v>0</v>
      </c>
      <c r="S96" s="785">
        <f t="shared" si="32"/>
        <v>0</v>
      </c>
      <c r="T96" s="785">
        <f t="shared" si="32"/>
        <v>0</v>
      </c>
      <c r="U96" s="785">
        <f t="shared" si="32"/>
        <v>0</v>
      </c>
      <c r="V96" s="785">
        <f t="shared" si="32"/>
        <v>0</v>
      </c>
      <c r="W96" s="785">
        <f t="shared" si="32"/>
        <v>0</v>
      </c>
      <c r="X96" s="785">
        <f t="shared" si="32"/>
        <v>0</v>
      </c>
      <c r="Y96" s="785">
        <f t="shared" si="32"/>
        <v>0</v>
      </c>
      <c r="Z96" s="785">
        <f t="shared" si="32"/>
        <v>0</v>
      </c>
      <c r="AA96" s="785">
        <f t="shared" si="32"/>
        <v>0</v>
      </c>
      <c r="AB96" s="785">
        <f t="shared" si="32"/>
        <v>0</v>
      </c>
      <c r="AC96" s="785">
        <f t="shared" si="32"/>
        <v>0</v>
      </c>
      <c r="AD96" s="786">
        <f>SUM(AD97:AD106)</f>
        <v>0</v>
      </c>
      <c r="AE96" s="750">
        <f t="shared" si="24"/>
        <v>0</v>
      </c>
      <c r="AF96" s="749" t="str">
        <f t="shared" si="25"/>
        <v/>
      </c>
    </row>
    <row r="97" spans="2:32" s="38" customFormat="1" ht="12" customHeight="1" x14ac:dyDescent="0.25">
      <c r="B97" s="51">
        <f>IF(ISBLANK('3-Budget + REVISE'!B88),"",'3-Budget + REVISE'!B88)</f>
        <v>0</v>
      </c>
      <c r="C97" s="969">
        <f>IF('3-Budget + REVISE'!AX88=1,'3-Budget + REVISE'!N88,' 13-EXPENSE 10th Period'!C97)</f>
        <v>0</v>
      </c>
      <c r="D97" s="910"/>
      <c r="E97" s="911"/>
      <c r="F97" s="900">
        <f>AE97</f>
        <v>0</v>
      </c>
      <c r="G97" s="901"/>
      <c r="H97" s="970"/>
      <c r="I97" s="969">
        <f>F97+' 13-EXPENSE 10th Period'!I97</f>
        <v>0</v>
      </c>
      <c r="J97" s="910"/>
      <c r="K97" s="911"/>
      <c r="L97" s="46" t="str">
        <f t="shared" si="2"/>
        <v/>
      </c>
      <c r="M97" s="74">
        <f t="shared" si="5"/>
        <v>0</v>
      </c>
      <c r="N97" s="43" t="str">
        <f t="shared" si="22"/>
        <v/>
      </c>
      <c r="O97" s="38">
        <f t="shared" si="23"/>
        <v>0</v>
      </c>
      <c r="P97" s="806"/>
      <c r="Q97" s="807"/>
      <c r="R97" s="807"/>
      <c r="S97" s="807"/>
      <c r="T97" s="807"/>
      <c r="U97" s="807"/>
      <c r="V97" s="807"/>
      <c r="W97" s="807"/>
      <c r="X97" s="807"/>
      <c r="Y97" s="807"/>
      <c r="Z97" s="807"/>
      <c r="AA97" s="807"/>
      <c r="AB97" s="807"/>
      <c r="AC97" s="807"/>
      <c r="AD97" s="808"/>
      <c r="AE97" s="750">
        <f t="shared" si="24"/>
        <v>0</v>
      </c>
      <c r="AF97" s="749" t="str">
        <f t="shared" si="25"/>
        <v/>
      </c>
    </row>
    <row r="98" spans="2:32" s="38" customFormat="1" ht="12" customHeight="1" x14ac:dyDescent="0.25">
      <c r="B98" s="53">
        <f>IF(ISBLANK('3-Budget + REVISE'!B89),"",'3-Budget + REVISE'!B89)</f>
        <v>0</v>
      </c>
      <c r="C98" s="969">
        <f>IF('3-Budget + REVISE'!AX89=1,'3-Budget + REVISE'!N89,' 13-EXPENSE 10th Period'!C98)</f>
        <v>0</v>
      </c>
      <c r="D98" s="910"/>
      <c r="E98" s="911"/>
      <c r="F98" s="900">
        <f t="shared" ref="F98:F106" si="33">AE98</f>
        <v>0</v>
      </c>
      <c r="G98" s="901"/>
      <c r="H98" s="970"/>
      <c r="I98" s="969">
        <f>F98+' 13-EXPENSE 10th Period'!I98</f>
        <v>0</v>
      </c>
      <c r="J98" s="910"/>
      <c r="K98" s="911"/>
      <c r="L98" s="52" t="str">
        <f t="shared" si="2"/>
        <v/>
      </c>
      <c r="M98" s="75">
        <f t="shared" si="5"/>
        <v>0</v>
      </c>
      <c r="N98" s="43" t="str">
        <f t="shared" si="22"/>
        <v/>
      </c>
      <c r="O98" s="38">
        <f t="shared" si="23"/>
        <v>0</v>
      </c>
      <c r="P98" s="806"/>
      <c r="Q98" s="807"/>
      <c r="R98" s="807"/>
      <c r="S98" s="807"/>
      <c r="T98" s="807"/>
      <c r="U98" s="807"/>
      <c r="V98" s="807"/>
      <c r="W98" s="807"/>
      <c r="X98" s="807"/>
      <c r="Y98" s="807"/>
      <c r="Z98" s="807"/>
      <c r="AA98" s="807"/>
      <c r="AB98" s="807"/>
      <c r="AC98" s="807"/>
      <c r="AD98" s="808"/>
      <c r="AE98" s="750">
        <f t="shared" si="24"/>
        <v>0</v>
      </c>
      <c r="AF98" s="749" t="str">
        <f t="shared" si="25"/>
        <v/>
      </c>
    </row>
    <row r="99" spans="2:32" s="38" customFormat="1" ht="12" customHeight="1" x14ac:dyDescent="0.25">
      <c r="B99" s="53">
        <f>IF(ISBLANK('3-Budget + REVISE'!B90),"",'3-Budget + REVISE'!B90)</f>
        <v>0</v>
      </c>
      <c r="C99" s="969">
        <f>IF('3-Budget + REVISE'!AX90=1,'3-Budget + REVISE'!N90,' 13-EXPENSE 10th Period'!C99)</f>
        <v>0</v>
      </c>
      <c r="D99" s="910"/>
      <c r="E99" s="911"/>
      <c r="F99" s="900">
        <f t="shared" si="33"/>
        <v>0</v>
      </c>
      <c r="G99" s="901"/>
      <c r="H99" s="970"/>
      <c r="I99" s="969">
        <f>F99+' 13-EXPENSE 10th Period'!I99</f>
        <v>0</v>
      </c>
      <c r="J99" s="910"/>
      <c r="K99" s="911"/>
      <c r="L99" s="52" t="str">
        <f t="shared" si="2"/>
        <v/>
      </c>
      <c r="M99" s="75">
        <f t="shared" si="5"/>
        <v>0</v>
      </c>
      <c r="N99" s="43" t="str">
        <f t="shared" si="22"/>
        <v/>
      </c>
      <c r="O99" s="38">
        <f t="shared" si="23"/>
        <v>0</v>
      </c>
      <c r="P99" s="806"/>
      <c r="Q99" s="807"/>
      <c r="R99" s="807"/>
      <c r="S99" s="807"/>
      <c r="T99" s="807"/>
      <c r="U99" s="807"/>
      <c r="V99" s="807"/>
      <c r="W99" s="807"/>
      <c r="X99" s="807"/>
      <c r="Y99" s="807"/>
      <c r="Z99" s="807"/>
      <c r="AA99" s="807"/>
      <c r="AB99" s="807"/>
      <c r="AC99" s="807"/>
      <c r="AD99" s="808"/>
      <c r="AE99" s="750">
        <f t="shared" si="24"/>
        <v>0</v>
      </c>
      <c r="AF99" s="749" t="str">
        <f t="shared" si="25"/>
        <v/>
      </c>
    </row>
    <row r="100" spans="2:32" s="38" customFormat="1" ht="12" customHeight="1" x14ac:dyDescent="0.25">
      <c r="B100" s="53">
        <f>IF(ISBLANK('3-Budget + REVISE'!B91),"",'3-Budget + REVISE'!B91)</f>
        <v>0</v>
      </c>
      <c r="C100" s="969">
        <f>IF('3-Budget + REVISE'!AX91=1,'3-Budget + REVISE'!N91,' 13-EXPENSE 10th Period'!C100)</f>
        <v>0</v>
      </c>
      <c r="D100" s="910"/>
      <c r="E100" s="911"/>
      <c r="F100" s="900">
        <f t="shared" si="33"/>
        <v>0</v>
      </c>
      <c r="G100" s="901"/>
      <c r="H100" s="970"/>
      <c r="I100" s="969">
        <f>F100+' 13-EXPENSE 10th Period'!I100</f>
        <v>0</v>
      </c>
      <c r="J100" s="910"/>
      <c r="K100" s="911"/>
      <c r="L100" s="52" t="str">
        <f t="shared" si="2"/>
        <v/>
      </c>
      <c r="M100" s="75">
        <f t="shared" si="5"/>
        <v>0</v>
      </c>
      <c r="N100" s="43" t="str">
        <f t="shared" si="22"/>
        <v/>
      </c>
      <c r="O100" s="38">
        <f t="shared" si="23"/>
        <v>0</v>
      </c>
      <c r="P100" s="806"/>
      <c r="Q100" s="807"/>
      <c r="R100" s="807"/>
      <c r="S100" s="807"/>
      <c r="T100" s="807"/>
      <c r="U100" s="807"/>
      <c r="V100" s="807"/>
      <c r="W100" s="807"/>
      <c r="X100" s="807"/>
      <c r="Y100" s="807"/>
      <c r="Z100" s="807"/>
      <c r="AA100" s="807"/>
      <c r="AB100" s="807"/>
      <c r="AC100" s="807"/>
      <c r="AD100" s="808"/>
      <c r="AE100" s="750">
        <f t="shared" si="24"/>
        <v>0</v>
      </c>
      <c r="AF100" s="749" t="str">
        <f t="shared" si="25"/>
        <v/>
      </c>
    </row>
    <row r="101" spans="2:32" s="38" customFormat="1" ht="12" customHeight="1" x14ac:dyDescent="0.25">
      <c r="B101" s="53">
        <f>IF(ISBLANK('3-Budget + REVISE'!B92),"",'3-Budget + REVISE'!B92)</f>
        <v>0</v>
      </c>
      <c r="C101" s="969">
        <f>IF('3-Budget + REVISE'!AX92=1,'3-Budget + REVISE'!N92,' 13-EXPENSE 10th Period'!C101)</f>
        <v>0</v>
      </c>
      <c r="D101" s="910"/>
      <c r="E101" s="911"/>
      <c r="F101" s="900">
        <f t="shared" si="33"/>
        <v>0</v>
      </c>
      <c r="G101" s="901"/>
      <c r="H101" s="970"/>
      <c r="I101" s="969">
        <f>F101+' 13-EXPENSE 10th Period'!I101</f>
        <v>0</v>
      </c>
      <c r="J101" s="910"/>
      <c r="K101" s="911"/>
      <c r="L101" s="52" t="str">
        <f t="shared" si="2"/>
        <v/>
      </c>
      <c r="M101" s="75">
        <f t="shared" si="5"/>
        <v>0</v>
      </c>
      <c r="N101" s="43" t="str">
        <f t="shared" si="22"/>
        <v/>
      </c>
      <c r="O101" s="38">
        <f t="shared" si="23"/>
        <v>0</v>
      </c>
      <c r="P101" s="806"/>
      <c r="Q101" s="807"/>
      <c r="R101" s="807"/>
      <c r="S101" s="807"/>
      <c r="T101" s="807"/>
      <c r="U101" s="807"/>
      <c r="V101" s="807"/>
      <c r="W101" s="807"/>
      <c r="X101" s="807"/>
      <c r="Y101" s="807"/>
      <c r="Z101" s="807"/>
      <c r="AA101" s="807"/>
      <c r="AB101" s="807"/>
      <c r="AC101" s="807"/>
      <c r="AD101" s="808"/>
      <c r="AE101" s="750">
        <f t="shared" si="24"/>
        <v>0</v>
      </c>
      <c r="AF101" s="749" t="str">
        <f t="shared" si="25"/>
        <v/>
      </c>
    </row>
    <row r="102" spans="2:32" s="38" customFormat="1" ht="12" customHeight="1" x14ac:dyDescent="0.25">
      <c r="B102" s="53">
        <f>IF(ISBLANK('3-Budget + REVISE'!B93),"",'3-Budget + REVISE'!B93)</f>
        <v>0</v>
      </c>
      <c r="C102" s="969">
        <f>IF('3-Budget + REVISE'!AX93=1,'3-Budget + REVISE'!N93,' 13-EXPENSE 10th Period'!C102)</f>
        <v>0</v>
      </c>
      <c r="D102" s="910"/>
      <c r="E102" s="911"/>
      <c r="F102" s="900">
        <f t="shared" si="33"/>
        <v>0</v>
      </c>
      <c r="G102" s="901"/>
      <c r="H102" s="970"/>
      <c r="I102" s="969">
        <f>F102+' 13-EXPENSE 10th Period'!I102</f>
        <v>0</v>
      </c>
      <c r="J102" s="910"/>
      <c r="K102" s="911"/>
      <c r="L102" s="52" t="str">
        <f t="shared" si="2"/>
        <v/>
      </c>
      <c r="M102" s="75">
        <f t="shared" si="5"/>
        <v>0</v>
      </c>
      <c r="N102" s="43" t="str">
        <f t="shared" si="22"/>
        <v/>
      </c>
      <c r="O102" s="38">
        <f t="shared" si="23"/>
        <v>0</v>
      </c>
      <c r="P102" s="806"/>
      <c r="Q102" s="807"/>
      <c r="R102" s="807"/>
      <c r="S102" s="807"/>
      <c r="T102" s="807"/>
      <c r="U102" s="807"/>
      <c r="V102" s="807"/>
      <c r="W102" s="807"/>
      <c r="X102" s="807"/>
      <c r="Y102" s="807"/>
      <c r="Z102" s="807"/>
      <c r="AA102" s="807"/>
      <c r="AB102" s="807"/>
      <c r="AC102" s="807"/>
      <c r="AD102" s="808"/>
      <c r="AE102" s="750">
        <f t="shared" si="24"/>
        <v>0</v>
      </c>
      <c r="AF102" s="749" t="str">
        <f t="shared" si="25"/>
        <v/>
      </c>
    </row>
    <row r="103" spans="2:32" s="38" customFormat="1" ht="12" customHeight="1" x14ac:dyDescent="0.25">
      <c r="B103" s="53">
        <f>IF(ISBLANK('3-Budget + REVISE'!B94),"",'3-Budget + REVISE'!B94)</f>
        <v>0</v>
      </c>
      <c r="C103" s="969">
        <f>IF('3-Budget + REVISE'!AX94=1,'3-Budget + REVISE'!N94,' 13-EXPENSE 10th Period'!C103)</f>
        <v>0</v>
      </c>
      <c r="D103" s="910"/>
      <c r="E103" s="911"/>
      <c r="F103" s="900">
        <f t="shared" si="33"/>
        <v>0</v>
      </c>
      <c r="G103" s="901"/>
      <c r="H103" s="970"/>
      <c r="I103" s="969">
        <f>F103+' 13-EXPENSE 10th Period'!I103</f>
        <v>0</v>
      </c>
      <c r="J103" s="910"/>
      <c r="K103" s="911"/>
      <c r="L103" s="52" t="str">
        <f t="shared" si="2"/>
        <v/>
      </c>
      <c r="M103" s="75">
        <f t="shared" si="5"/>
        <v>0</v>
      </c>
      <c r="N103" s="43" t="str">
        <f t="shared" si="22"/>
        <v/>
      </c>
      <c r="O103" s="38">
        <f t="shared" si="23"/>
        <v>0</v>
      </c>
      <c r="P103" s="806"/>
      <c r="Q103" s="807"/>
      <c r="R103" s="807"/>
      <c r="S103" s="807"/>
      <c r="T103" s="807"/>
      <c r="U103" s="807"/>
      <c r="V103" s="807"/>
      <c r="W103" s="807"/>
      <c r="X103" s="807"/>
      <c r="Y103" s="807"/>
      <c r="Z103" s="807"/>
      <c r="AA103" s="807"/>
      <c r="AB103" s="807"/>
      <c r="AC103" s="807"/>
      <c r="AD103" s="808"/>
      <c r="AE103" s="750">
        <f t="shared" si="24"/>
        <v>0</v>
      </c>
      <c r="AF103" s="749" t="str">
        <f t="shared" si="25"/>
        <v/>
      </c>
    </row>
    <row r="104" spans="2:32" s="38" customFormat="1" ht="12" customHeight="1" x14ac:dyDescent="0.25">
      <c r="B104" s="53">
        <f>IF(ISBLANK('3-Budget + REVISE'!B95),"",'3-Budget + REVISE'!B95)</f>
        <v>0</v>
      </c>
      <c r="C104" s="969">
        <f>IF('3-Budget + REVISE'!AX95=1,'3-Budget + REVISE'!N95,' 13-EXPENSE 10th Period'!C104)</f>
        <v>0</v>
      </c>
      <c r="D104" s="910"/>
      <c r="E104" s="911"/>
      <c r="F104" s="900">
        <f t="shared" si="33"/>
        <v>0</v>
      </c>
      <c r="G104" s="901"/>
      <c r="H104" s="970"/>
      <c r="I104" s="969">
        <f>F104+' 13-EXPENSE 10th Period'!I104</f>
        <v>0</v>
      </c>
      <c r="J104" s="910"/>
      <c r="K104" s="911"/>
      <c r="L104" s="52" t="str">
        <f t="shared" si="2"/>
        <v/>
      </c>
      <c r="M104" s="75">
        <f t="shared" si="5"/>
        <v>0</v>
      </c>
      <c r="N104" s="43" t="str">
        <f t="shared" si="22"/>
        <v/>
      </c>
      <c r="O104" s="38">
        <f t="shared" si="23"/>
        <v>0</v>
      </c>
      <c r="P104" s="806"/>
      <c r="Q104" s="807"/>
      <c r="R104" s="807"/>
      <c r="S104" s="807"/>
      <c r="T104" s="807"/>
      <c r="U104" s="807"/>
      <c r="V104" s="807"/>
      <c r="W104" s="807"/>
      <c r="X104" s="807"/>
      <c r="Y104" s="807"/>
      <c r="Z104" s="807"/>
      <c r="AA104" s="807"/>
      <c r="AB104" s="807"/>
      <c r="AC104" s="807"/>
      <c r="AD104" s="808"/>
      <c r="AE104" s="750">
        <f t="shared" si="24"/>
        <v>0</v>
      </c>
      <c r="AF104" s="749" t="str">
        <f t="shared" si="25"/>
        <v/>
      </c>
    </row>
    <row r="105" spans="2:32" s="38" customFormat="1" ht="12" customHeight="1" x14ac:dyDescent="0.25">
      <c r="B105" s="53">
        <f>IF(ISBLANK('3-Budget + REVISE'!B96),"",'3-Budget + REVISE'!B96)</f>
        <v>0</v>
      </c>
      <c r="C105" s="969">
        <f>IF('3-Budget + REVISE'!AX96=1,'3-Budget + REVISE'!N96,' 13-EXPENSE 10th Period'!C105)</f>
        <v>0</v>
      </c>
      <c r="D105" s="910"/>
      <c r="E105" s="911"/>
      <c r="F105" s="900">
        <f t="shared" si="33"/>
        <v>0</v>
      </c>
      <c r="G105" s="901"/>
      <c r="H105" s="970"/>
      <c r="I105" s="969">
        <f>F105+' 13-EXPENSE 10th Period'!I105</f>
        <v>0</v>
      </c>
      <c r="J105" s="910"/>
      <c r="K105" s="911"/>
      <c r="L105" s="52" t="str">
        <f t="shared" ref="L105:L128" si="34">IF(C105&gt;0,I105/C105,"")</f>
        <v/>
      </c>
      <c r="M105" s="75">
        <f t="shared" si="5"/>
        <v>0</v>
      </c>
      <c r="N105" s="43" t="str">
        <f t="shared" si="22"/>
        <v/>
      </c>
      <c r="O105" s="38">
        <f t="shared" si="23"/>
        <v>0</v>
      </c>
      <c r="P105" s="806"/>
      <c r="Q105" s="807"/>
      <c r="R105" s="807"/>
      <c r="S105" s="807"/>
      <c r="T105" s="807"/>
      <c r="U105" s="807"/>
      <c r="V105" s="807"/>
      <c r="W105" s="807"/>
      <c r="X105" s="807"/>
      <c r="Y105" s="807"/>
      <c r="Z105" s="807"/>
      <c r="AA105" s="807"/>
      <c r="AB105" s="807"/>
      <c r="AC105" s="807"/>
      <c r="AD105" s="808"/>
      <c r="AE105" s="750">
        <f t="shared" si="24"/>
        <v>0</v>
      </c>
      <c r="AF105" s="749" t="str">
        <f t="shared" si="25"/>
        <v/>
      </c>
    </row>
    <row r="106" spans="2:32" s="38" customFormat="1" ht="12" customHeight="1" x14ac:dyDescent="0.25">
      <c r="B106" s="48">
        <f>IF(ISBLANK('3-Budget + REVISE'!B97),"",'3-Budget + REVISE'!B97)</f>
        <v>0</v>
      </c>
      <c r="C106" s="969">
        <f>IF('3-Budget + REVISE'!AX97=1,'3-Budget + REVISE'!N97,' 13-EXPENSE 10th Period'!C106)</f>
        <v>0</v>
      </c>
      <c r="D106" s="910"/>
      <c r="E106" s="911"/>
      <c r="F106" s="900">
        <f t="shared" si="33"/>
        <v>0</v>
      </c>
      <c r="G106" s="901"/>
      <c r="H106" s="970"/>
      <c r="I106" s="969">
        <f>F106+' 13-EXPENSE 10th Period'!I106</f>
        <v>0</v>
      </c>
      <c r="J106" s="910"/>
      <c r="K106" s="911"/>
      <c r="L106" s="54" t="str">
        <f t="shared" si="34"/>
        <v/>
      </c>
      <c r="M106" s="76">
        <f t="shared" ref="M106:M129" si="35">C106-I106</f>
        <v>0</v>
      </c>
      <c r="N106" s="43" t="str">
        <f t="shared" si="22"/>
        <v/>
      </c>
      <c r="O106" s="38">
        <f t="shared" si="23"/>
        <v>0</v>
      </c>
      <c r="P106" s="806"/>
      <c r="Q106" s="807"/>
      <c r="R106" s="807"/>
      <c r="S106" s="807"/>
      <c r="T106" s="807"/>
      <c r="U106" s="807"/>
      <c r="V106" s="807"/>
      <c r="W106" s="807"/>
      <c r="X106" s="807"/>
      <c r="Y106" s="807"/>
      <c r="Z106" s="807"/>
      <c r="AA106" s="807"/>
      <c r="AB106" s="807"/>
      <c r="AC106" s="807"/>
      <c r="AD106" s="808"/>
      <c r="AE106" s="750">
        <f t="shared" si="24"/>
        <v>0</v>
      </c>
      <c r="AF106" s="749" t="str">
        <f t="shared" si="25"/>
        <v/>
      </c>
    </row>
    <row r="107" spans="2:32" s="38" customFormat="1" ht="12.9" customHeight="1" x14ac:dyDescent="0.25">
      <c r="B107" s="200" t="str">
        <f>IF(ISBLANK('3-Budget + REVISE'!B98),"",'3-Budget + REVISE'!B98)</f>
        <v>700 - OPERATIONAL</v>
      </c>
      <c r="C107" s="1016">
        <f>SUM(C108:C117)</f>
        <v>0</v>
      </c>
      <c r="D107" s="1016"/>
      <c r="E107" s="1016"/>
      <c r="F107" s="1016">
        <f t="shared" ref="F107" si="36">SUM(F108:F117)</f>
        <v>0</v>
      </c>
      <c r="G107" s="1016"/>
      <c r="H107" s="1016"/>
      <c r="I107" s="1016">
        <f t="shared" ref="I107" si="37">SUM(I108:I117)</f>
        <v>0</v>
      </c>
      <c r="J107" s="1016"/>
      <c r="K107" s="1016"/>
      <c r="L107" s="208" t="str">
        <f t="shared" si="34"/>
        <v/>
      </c>
      <c r="M107" s="211">
        <f t="shared" si="35"/>
        <v>0</v>
      </c>
      <c r="N107" s="42" t="str">
        <f t="shared" si="22"/>
        <v/>
      </c>
      <c r="O107" s="38">
        <f t="shared" si="23"/>
        <v>0</v>
      </c>
      <c r="P107" s="784">
        <f>SUM(P108:P117)</f>
        <v>0</v>
      </c>
      <c r="Q107" s="785">
        <f>SUM(Q108:Q117)</f>
        <v>0</v>
      </c>
      <c r="R107" s="785">
        <f t="shared" ref="R107:AC107" si="38">SUM(R108:R117)</f>
        <v>0</v>
      </c>
      <c r="S107" s="785">
        <f t="shared" si="38"/>
        <v>0</v>
      </c>
      <c r="T107" s="785">
        <f t="shared" si="38"/>
        <v>0</v>
      </c>
      <c r="U107" s="785">
        <f t="shared" si="38"/>
        <v>0</v>
      </c>
      <c r="V107" s="785">
        <f t="shared" si="38"/>
        <v>0</v>
      </c>
      <c r="W107" s="785">
        <f t="shared" si="38"/>
        <v>0</v>
      </c>
      <c r="X107" s="785">
        <f t="shared" si="38"/>
        <v>0</v>
      </c>
      <c r="Y107" s="785">
        <f t="shared" si="38"/>
        <v>0</v>
      </c>
      <c r="Z107" s="785">
        <f t="shared" si="38"/>
        <v>0</v>
      </c>
      <c r="AA107" s="785">
        <f t="shared" si="38"/>
        <v>0</v>
      </c>
      <c r="AB107" s="785">
        <f t="shared" si="38"/>
        <v>0</v>
      </c>
      <c r="AC107" s="785">
        <f t="shared" si="38"/>
        <v>0</v>
      </c>
      <c r="AD107" s="786">
        <f>SUM(AD108:AD117)</f>
        <v>0</v>
      </c>
      <c r="AE107" s="750">
        <f t="shared" si="24"/>
        <v>0</v>
      </c>
      <c r="AF107" s="749" t="str">
        <f t="shared" si="25"/>
        <v/>
      </c>
    </row>
    <row r="108" spans="2:32" s="38" customFormat="1" ht="12" customHeight="1" x14ac:dyDescent="0.25">
      <c r="B108" s="51">
        <f>IF(ISBLANK('3-Budget + REVISE'!B99),"",'3-Budget + REVISE'!B99)</f>
        <v>0</v>
      </c>
      <c r="C108" s="969">
        <f>IF('3-Budget + REVISE'!AX99=1,'3-Budget + REVISE'!N99,' 13-EXPENSE 10th Period'!C108)</f>
        <v>0</v>
      </c>
      <c r="D108" s="910"/>
      <c r="E108" s="911"/>
      <c r="F108" s="900">
        <f>AE108</f>
        <v>0</v>
      </c>
      <c r="G108" s="901"/>
      <c r="H108" s="970"/>
      <c r="I108" s="969">
        <f>F108+' 13-EXPENSE 10th Period'!I108</f>
        <v>0</v>
      </c>
      <c r="J108" s="910"/>
      <c r="K108" s="911"/>
      <c r="L108" s="46" t="str">
        <f t="shared" si="34"/>
        <v/>
      </c>
      <c r="M108" s="74">
        <f t="shared" si="35"/>
        <v>0</v>
      </c>
      <c r="N108" s="43" t="str">
        <f t="shared" si="22"/>
        <v/>
      </c>
      <c r="O108" s="38">
        <f t="shared" si="23"/>
        <v>0</v>
      </c>
      <c r="P108" s="806"/>
      <c r="Q108" s="807"/>
      <c r="R108" s="807"/>
      <c r="S108" s="807"/>
      <c r="T108" s="807"/>
      <c r="U108" s="807"/>
      <c r="V108" s="807"/>
      <c r="W108" s="807"/>
      <c r="X108" s="807"/>
      <c r="Y108" s="807"/>
      <c r="Z108" s="807"/>
      <c r="AA108" s="807"/>
      <c r="AB108" s="807"/>
      <c r="AC108" s="807"/>
      <c r="AD108" s="808"/>
      <c r="AE108" s="750">
        <f t="shared" si="24"/>
        <v>0</v>
      </c>
      <c r="AF108" s="749" t="str">
        <f t="shared" si="25"/>
        <v/>
      </c>
    </row>
    <row r="109" spans="2:32" s="38" customFormat="1" ht="12" customHeight="1" x14ac:dyDescent="0.25">
      <c r="B109" s="53">
        <f>IF(ISBLANK('3-Budget + REVISE'!B100),"",'3-Budget + REVISE'!B100)</f>
        <v>0</v>
      </c>
      <c r="C109" s="969">
        <f>IF('3-Budget + REVISE'!AX100=1,'3-Budget + REVISE'!N100,' 13-EXPENSE 10th Period'!C109)</f>
        <v>0</v>
      </c>
      <c r="D109" s="910"/>
      <c r="E109" s="911"/>
      <c r="F109" s="900">
        <f t="shared" ref="F109:F117" si="39">AE109</f>
        <v>0</v>
      </c>
      <c r="G109" s="901"/>
      <c r="H109" s="970"/>
      <c r="I109" s="969">
        <f>F109+' 13-EXPENSE 10th Period'!I109</f>
        <v>0</v>
      </c>
      <c r="J109" s="910"/>
      <c r="K109" s="911"/>
      <c r="L109" s="52" t="str">
        <f t="shared" si="34"/>
        <v/>
      </c>
      <c r="M109" s="75">
        <f t="shared" si="35"/>
        <v>0</v>
      </c>
      <c r="N109" s="43" t="str">
        <f t="shared" si="22"/>
        <v/>
      </c>
      <c r="O109" s="38">
        <f t="shared" si="23"/>
        <v>0</v>
      </c>
      <c r="P109" s="806"/>
      <c r="Q109" s="807"/>
      <c r="R109" s="807"/>
      <c r="S109" s="807"/>
      <c r="T109" s="807"/>
      <c r="U109" s="807"/>
      <c r="V109" s="807"/>
      <c r="W109" s="807"/>
      <c r="X109" s="807"/>
      <c r="Y109" s="807"/>
      <c r="Z109" s="807"/>
      <c r="AA109" s="807"/>
      <c r="AB109" s="807"/>
      <c r="AC109" s="807"/>
      <c r="AD109" s="808"/>
      <c r="AE109" s="750">
        <f t="shared" si="24"/>
        <v>0</v>
      </c>
      <c r="AF109" s="749" t="str">
        <f t="shared" si="25"/>
        <v/>
      </c>
    </row>
    <row r="110" spans="2:32" s="38" customFormat="1" ht="12" customHeight="1" x14ac:dyDescent="0.25">
      <c r="B110" s="53">
        <f>IF(ISBLANK('3-Budget + REVISE'!B101),"",'3-Budget + REVISE'!B101)</f>
        <v>0</v>
      </c>
      <c r="C110" s="969">
        <f>IF('3-Budget + REVISE'!AX101=1,'3-Budget + REVISE'!N101,' 13-EXPENSE 10th Period'!C110)</f>
        <v>0</v>
      </c>
      <c r="D110" s="910"/>
      <c r="E110" s="911"/>
      <c r="F110" s="900">
        <f t="shared" si="39"/>
        <v>0</v>
      </c>
      <c r="G110" s="901"/>
      <c r="H110" s="970"/>
      <c r="I110" s="969">
        <f>F110+' 13-EXPENSE 10th Period'!I110</f>
        <v>0</v>
      </c>
      <c r="J110" s="910"/>
      <c r="K110" s="911"/>
      <c r="L110" s="52" t="str">
        <f t="shared" si="34"/>
        <v/>
      </c>
      <c r="M110" s="75">
        <f t="shared" si="35"/>
        <v>0</v>
      </c>
      <c r="N110" s="43" t="str">
        <f t="shared" si="22"/>
        <v/>
      </c>
      <c r="O110" s="38">
        <f t="shared" si="23"/>
        <v>0</v>
      </c>
      <c r="P110" s="806"/>
      <c r="Q110" s="807"/>
      <c r="R110" s="807"/>
      <c r="S110" s="807"/>
      <c r="T110" s="807"/>
      <c r="U110" s="807"/>
      <c r="V110" s="807"/>
      <c r="W110" s="807"/>
      <c r="X110" s="807"/>
      <c r="Y110" s="807"/>
      <c r="Z110" s="807"/>
      <c r="AA110" s="807"/>
      <c r="AB110" s="807"/>
      <c r="AC110" s="807"/>
      <c r="AD110" s="808"/>
      <c r="AE110" s="750">
        <f t="shared" si="24"/>
        <v>0</v>
      </c>
      <c r="AF110" s="749" t="str">
        <f t="shared" si="25"/>
        <v/>
      </c>
    </row>
    <row r="111" spans="2:32" s="38" customFormat="1" ht="12" customHeight="1" x14ac:dyDescent="0.25">
      <c r="B111" s="53">
        <f>IF(ISBLANK('3-Budget + REVISE'!B102),"",'3-Budget + REVISE'!B102)</f>
        <v>0</v>
      </c>
      <c r="C111" s="969">
        <f>IF('3-Budget + REVISE'!AX102=1,'3-Budget + REVISE'!N102,' 13-EXPENSE 10th Period'!C111)</f>
        <v>0</v>
      </c>
      <c r="D111" s="910"/>
      <c r="E111" s="911"/>
      <c r="F111" s="900">
        <f t="shared" si="39"/>
        <v>0</v>
      </c>
      <c r="G111" s="901"/>
      <c r="H111" s="970"/>
      <c r="I111" s="969">
        <f>F111+' 13-EXPENSE 10th Period'!I111</f>
        <v>0</v>
      </c>
      <c r="J111" s="910"/>
      <c r="K111" s="911"/>
      <c r="L111" s="52" t="str">
        <f t="shared" si="34"/>
        <v/>
      </c>
      <c r="M111" s="75">
        <f t="shared" si="35"/>
        <v>0</v>
      </c>
      <c r="N111" s="43" t="str">
        <f t="shared" si="22"/>
        <v/>
      </c>
      <c r="O111" s="38">
        <f t="shared" si="23"/>
        <v>0</v>
      </c>
      <c r="P111" s="806"/>
      <c r="Q111" s="807"/>
      <c r="R111" s="807"/>
      <c r="S111" s="807"/>
      <c r="T111" s="807"/>
      <c r="U111" s="807"/>
      <c r="V111" s="807"/>
      <c r="W111" s="807"/>
      <c r="X111" s="807"/>
      <c r="Y111" s="807"/>
      <c r="Z111" s="807"/>
      <c r="AA111" s="807"/>
      <c r="AB111" s="807"/>
      <c r="AC111" s="807"/>
      <c r="AD111" s="808"/>
      <c r="AE111" s="750">
        <f t="shared" si="24"/>
        <v>0</v>
      </c>
      <c r="AF111" s="749" t="str">
        <f t="shared" si="25"/>
        <v/>
      </c>
    </row>
    <row r="112" spans="2:32" s="38" customFormat="1" ht="12" customHeight="1" x14ac:dyDescent="0.25">
      <c r="B112" s="53">
        <f>IF(ISBLANK('3-Budget + REVISE'!B103),"",'3-Budget + REVISE'!B103)</f>
        <v>0</v>
      </c>
      <c r="C112" s="969">
        <f>IF('3-Budget + REVISE'!AX103=1,'3-Budget + REVISE'!N103,' 13-EXPENSE 10th Period'!C112)</f>
        <v>0</v>
      </c>
      <c r="D112" s="910"/>
      <c r="E112" s="911"/>
      <c r="F112" s="900">
        <f t="shared" si="39"/>
        <v>0</v>
      </c>
      <c r="G112" s="901"/>
      <c r="H112" s="970"/>
      <c r="I112" s="969">
        <f>F112+' 13-EXPENSE 10th Period'!I112</f>
        <v>0</v>
      </c>
      <c r="J112" s="910"/>
      <c r="K112" s="911"/>
      <c r="L112" s="52" t="str">
        <f t="shared" si="34"/>
        <v/>
      </c>
      <c r="M112" s="75">
        <f t="shared" si="35"/>
        <v>0</v>
      </c>
      <c r="N112" s="43" t="str">
        <f t="shared" si="22"/>
        <v/>
      </c>
      <c r="O112" s="38">
        <f t="shared" si="23"/>
        <v>0</v>
      </c>
      <c r="P112" s="806"/>
      <c r="Q112" s="807"/>
      <c r="R112" s="807"/>
      <c r="S112" s="807"/>
      <c r="T112" s="807"/>
      <c r="U112" s="807"/>
      <c r="V112" s="807"/>
      <c r="W112" s="807"/>
      <c r="X112" s="807"/>
      <c r="Y112" s="807"/>
      <c r="Z112" s="807"/>
      <c r="AA112" s="807"/>
      <c r="AB112" s="807"/>
      <c r="AC112" s="807"/>
      <c r="AD112" s="808"/>
      <c r="AE112" s="750">
        <f t="shared" si="24"/>
        <v>0</v>
      </c>
      <c r="AF112" s="749" t="str">
        <f t="shared" si="25"/>
        <v/>
      </c>
    </row>
    <row r="113" spans="2:32" s="38" customFormat="1" ht="12" customHeight="1" x14ac:dyDescent="0.25">
      <c r="B113" s="53">
        <f>IF(ISBLANK('3-Budget + REVISE'!B104),"",'3-Budget + REVISE'!B104)</f>
        <v>0</v>
      </c>
      <c r="C113" s="969">
        <f>IF('3-Budget + REVISE'!AX104=1,'3-Budget + REVISE'!N104,' 13-EXPENSE 10th Period'!C113)</f>
        <v>0</v>
      </c>
      <c r="D113" s="910"/>
      <c r="E113" s="911"/>
      <c r="F113" s="900">
        <f t="shared" si="39"/>
        <v>0</v>
      </c>
      <c r="G113" s="901"/>
      <c r="H113" s="970"/>
      <c r="I113" s="969">
        <f>F113+' 13-EXPENSE 10th Period'!I113</f>
        <v>0</v>
      </c>
      <c r="J113" s="910"/>
      <c r="K113" s="911"/>
      <c r="L113" s="52" t="str">
        <f t="shared" si="34"/>
        <v/>
      </c>
      <c r="M113" s="75">
        <f t="shared" si="35"/>
        <v>0</v>
      </c>
      <c r="N113" s="43" t="str">
        <f t="shared" si="22"/>
        <v/>
      </c>
      <c r="O113" s="38">
        <f t="shared" si="23"/>
        <v>0</v>
      </c>
      <c r="P113" s="806"/>
      <c r="Q113" s="807"/>
      <c r="R113" s="807"/>
      <c r="S113" s="807"/>
      <c r="T113" s="807"/>
      <c r="U113" s="807"/>
      <c r="V113" s="807"/>
      <c r="W113" s="807"/>
      <c r="X113" s="807"/>
      <c r="Y113" s="807"/>
      <c r="Z113" s="807"/>
      <c r="AA113" s="807"/>
      <c r="AB113" s="807"/>
      <c r="AC113" s="807"/>
      <c r="AD113" s="808"/>
      <c r="AE113" s="750">
        <f t="shared" si="24"/>
        <v>0</v>
      </c>
      <c r="AF113" s="749" t="str">
        <f t="shared" si="25"/>
        <v/>
      </c>
    </row>
    <row r="114" spans="2:32" s="38" customFormat="1" ht="12" customHeight="1" x14ac:dyDescent="0.25">
      <c r="B114" s="53">
        <f>IF(ISBLANK('3-Budget + REVISE'!B105),"",'3-Budget + REVISE'!B105)</f>
        <v>0</v>
      </c>
      <c r="C114" s="969">
        <f>IF('3-Budget + REVISE'!AX105=1,'3-Budget + REVISE'!N105,' 13-EXPENSE 10th Period'!C114)</f>
        <v>0</v>
      </c>
      <c r="D114" s="910"/>
      <c r="E114" s="911"/>
      <c r="F114" s="900">
        <f t="shared" si="39"/>
        <v>0</v>
      </c>
      <c r="G114" s="901"/>
      <c r="H114" s="970"/>
      <c r="I114" s="969">
        <f>F114+' 13-EXPENSE 10th Period'!I114</f>
        <v>0</v>
      </c>
      <c r="J114" s="910"/>
      <c r="K114" s="911"/>
      <c r="L114" s="52" t="str">
        <f t="shared" si="34"/>
        <v/>
      </c>
      <c r="M114" s="75">
        <f t="shared" si="35"/>
        <v>0</v>
      </c>
      <c r="N114" s="43" t="str">
        <f t="shared" si="22"/>
        <v/>
      </c>
      <c r="O114" s="38">
        <f t="shared" si="23"/>
        <v>0</v>
      </c>
      <c r="P114" s="806"/>
      <c r="Q114" s="807"/>
      <c r="R114" s="807"/>
      <c r="S114" s="807"/>
      <c r="T114" s="807"/>
      <c r="U114" s="807"/>
      <c r="V114" s="807"/>
      <c r="W114" s="807"/>
      <c r="X114" s="807"/>
      <c r="Y114" s="807"/>
      <c r="Z114" s="807"/>
      <c r="AA114" s="807"/>
      <c r="AB114" s="807"/>
      <c r="AC114" s="807"/>
      <c r="AD114" s="808"/>
      <c r="AE114" s="750">
        <f t="shared" si="24"/>
        <v>0</v>
      </c>
      <c r="AF114" s="749" t="str">
        <f t="shared" si="25"/>
        <v/>
      </c>
    </row>
    <row r="115" spans="2:32" s="38" customFormat="1" ht="12" customHeight="1" x14ac:dyDescent="0.25">
      <c r="B115" s="53">
        <f>IF(ISBLANK('3-Budget + REVISE'!B106),"",'3-Budget + REVISE'!B106)</f>
        <v>0</v>
      </c>
      <c r="C115" s="969">
        <f>IF('3-Budget + REVISE'!AX106=1,'3-Budget + REVISE'!N106,' 13-EXPENSE 10th Period'!C115)</f>
        <v>0</v>
      </c>
      <c r="D115" s="910"/>
      <c r="E115" s="911"/>
      <c r="F115" s="900">
        <f t="shared" si="39"/>
        <v>0</v>
      </c>
      <c r="G115" s="901"/>
      <c r="H115" s="970"/>
      <c r="I115" s="969">
        <f>F115+' 13-EXPENSE 10th Period'!I115</f>
        <v>0</v>
      </c>
      <c r="J115" s="910"/>
      <c r="K115" s="911"/>
      <c r="L115" s="52" t="str">
        <f t="shared" si="34"/>
        <v/>
      </c>
      <c r="M115" s="75">
        <f t="shared" si="35"/>
        <v>0</v>
      </c>
      <c r="N115" s="43" t="str">
        <f t="shared" si="22"/>
        <v/>
      </c>
      <c r="O115" s="38">
        <f t="shared" si="23"/>
        <v>0</v>
      </c>
      <c r="P115" s="806"/>
      <c r="Q115" s="807"/>
      <c r="R115" s="807"/>
      <c r="S115" s="807"/>
      <c r="T115" s="807"/>
      <c r="U115" s="807"/>
      <c r="V115" s="807"/>
      <c r="W115" s="807"/>
      <c r="X115" s="807"/>
      <c r="Y115" s="807"/>
      <c r="Z115" s="807"/>
      <c r="AA115" s="807"/>
      <c r="AB115" s="807"/>
      <c r="AC115" s="807"/>
      <c r="AD115" s="808"/>
      <c r="AE115" s="750">
        <f t="shared" si="24"/>
        <v>0</v>
      </c>
      <c r="AF115" s="749" t="str">
        <f t="shared" si="25"/>
        <v/>
      </c>
    </row>
    <row r="116" spans="2:32" s="38" customFormat="1" ht="12" customHeight="1" x14ac:dyDescent="0.25">
      <c r="B116" s="53">
        <f>IF(ISBLANK('3-Budget + REVISE'!B107),"",'3-Budget + REVISE'!B107)</f>
        <v>0</v>
      </c>
      <c r="C116" s="969">
        <f>IF('3-Budget + REVISE'!AX107=1,'3-Budget + REVISE'!N107,' 13-EXPENSE 10th Period'!C116)</f>
        <v>0</v>
      </c>
      <c r="D116" s="910"/>
      <c r="E116" s="911"/>
      <c r="F116" s="900">
        <f t="shared" si="39"/>
        <v>0</v>
      </c>
      <c r="G116" s="901"/>
      <c r="H116" s="970"/>
      <c r="I116" s="969">
        <f>F116+' 13-EXPENSE 10th Period'!I116</f>
        <v>0</v>
      </c>
      <c r="J116" s="910"/>
      <c r="K116" s="911"/>
      <c r="L116" s="52" t="str">
        <f t="shared" si="34"/>
        <v/>
      </c>
      <c r="M116" s="75">
        <f t="shared" si="35"/>
        <v>0</v>
      </c>
      <c r="N116" s="43" t="str">
        <f t="shared" si="22"/>
        <v/>
      </c>
      <c r="O116" s="38">
        <f t="shared" si="23"/>
        <v>0</v>
      </c>
      <c r="P116" s="806"/>
      <c r="Q116" s="807"/>
      <c r="R116" s="807"/>
      <c r="S116" s="807"/>
      <c r="T116" s="807"/>
      <c r="U116" s="807"/>
      <c r="V116" s="807"/>
      <c r="W116" s="807"/>
      <c r="X116" s="807"/>
      <c r="Y116" s="807"/>
      <c r="Z116" s="807"/>
      <c r="AA116" s="807"/>
      <c r="AB116" s="807"/>
      <c r="AC116" s="807"/>
      <c r="AD116" s="808"/>
      <c r="AE116" s="750">
        <f t="shared" si="24"/>
        <v>0</v>
      </c>
      <c r="AF116" s="749" t="str">
        <f t="shared" si="25"/>
        <v/>
      </c>
    </row>
    <row r="117" spans="2:32" s="38" customFormat="1" ht="12" customHeight="1" x14ac:dyDescent="0.25">
      <c r="B117" s="83">
        <f>IF(ISBLANK('3-Budget + REVISE'!B108),"",'3-Budget + REVISE'!B108)</f>
        <v>0</v>
      </c>
      <c r="C117" s="969">
        <f>IF('3-Budget + REVISE'!AX108=1,'3-Budget + REVISE'!N108,' 13-EXPENSE 10th Period'!C117)</f>
        <v>0</v>
      </c>
      <c r="D117" s="910"/>
      <c r="E117" s="911"/>
      <c r="F117" s="900">
        <f t="shared" si="39"/>
        <v>0</v>
      </c>
      <c r="G117" s="901"/>
      <c r="H117" s="970"/>
      <c r="I117" s="969">
        <f>F117+' 13-EXPENSE 10th Period'!I117</f>
        <v>0</v>
      </c>
      <c r="J117" s="910"/>
      <c r="K117" s="911"/>
      <c r="L117" s="84" t="str">
        <f t="shared" si="34"/>
        <v/>
      </c>
      <c r="M117" s="76">
        <f t="shared" si="35"/>
        <v>0</v>
      </c>
      <c r="N117" s="43" t="str">
        <f t="shared" si="22"/>
        <v/>
      </c>
      <c r="O117" s="38">
        <f t="shared" si="23"/>
        <v>0</v>
      </c>
      <c r="P117" s="806"/>
      <c r="Q117" s="807"/>
      <c r="R117" s="807"/>
      <c r="S117" s="807"/>
      <c r="T117" s="807"/>
      <c r="U117" s="807"/>
      <c r="V117" s="807"/>
      <c r="W117" s="807"/>
      <c r="X117" s="807"/>
      <c r="Y117" s="807"/>
      <c r="Z117" s="807"/>
      <c r="AA117" s="807"/>
      <c r="AB117" s="807"/>
      <c r="AC117" s="807"/>
      <c r="AD117" s="808"/>
      <c r="AE117" s="750">
        <f t="shared" si="24"/>
        <v>0</v>
      </c>
      <c r="AF117" s="749" t="str">
        <f t="shared" si="25"/>
        <v/>
      </c>
    </row>
    <row r="118" spans="2:32" s="38" customFormat="1" ht="12.9" customHeight="1" x14ac:dyDescent="0.25">
      <c r="B118" s="200" t="str">
        <f>IF(ISBLANK('3-Budget + REVISE'!B109),"",'3-Budget + REVISE'!B109)</f>
        <v>800 - (identify category)</v>
      </c>
      <c r="C118" s="1016">
        <f>SUM(C119:C128)</f>
        <v>0</v>
      </c>
      <c r="D118" s="1016"/>
      <c r="E118" s="1016"/>
      <c r="F118" s="1016">
        <f t="shared" ref="F118" si="40">SUM(F119:F128)</f>
        <v>0</v>
      </c>
      <c r="G118" s="1016"/>
      <c r="H118" s="1016"/>
      <c r="I118" s="1016">
        <f t="shared" ref="I118" si="41">SUM(I119:I128)</f>
        <v>0</v>
      </c>
      <c r="J118" s="1016"/>
      <c r="K118" s="1016"/>
      <c r="L118" s="208" t="str">
        <f t="shared" si="34"/>
        <v/>
      </c>
      <c r="M118" s="211">
        <f t="shared" si="35"/>
        <v>0</v>
      </c>
      <c r="N118" s="42" t="str">
        <f t="shared" si="22"/>
        <v/>
      </c>
      <c r="O118" s="38">
        <f t="shared" si="23"/>
        <v>0</v>
      </c>
      <c r="P118" s="784">
        <f>SUM(P119:P128)</f>
        <v>0</v>
      </c>
      <c r="Q118" s="785">
        <f>SUM(Q119:Q128)</f>
        <v>0</v>
      </c>
      <c r="R118" s="785">
        <f t="shared" ref="R118:AC118" si="42">SUM(R119:R128)</f>
        <v>0</v>
      </c>
      <c r="S118" s="785">
        <f t="shared" si="42"/>
        <v>0</v>
      </c>
      <c r="T118" s="785">
        <f t="shared" si="42"/>
        <v>0</v>
      </c>
      <c r="U118" s="785">
        <f t="shared" si="42"/>
        <v>0</v>
      </c>
      <c r="V118" s="785">
        <f t="shared" si="42"/>
        <v>0</v>
      </c>
      <c r="W118" s="785">
        <f t="shared" si="42"/>
        <v>0</v>
      </c>
      <c r="X118" s="785">
        <f t="shared" si="42"/>
        <v>0</v>
      </c>
      <c r="Y118" s="785">
        <f t="shared" si="42"/>
        <v>0</v>
      </c>
      <c r="Z118" s="785">
        <f t="shared" si="42"/>
        <v>0</v>
      </c>
      <c r="AA118" s="785">
        <f t="shared" si="42"/>
        <v>0</v>
      </c>
      <c r="AB118" s="785">
        <f t="shared" si="42"/>
        <v>0</v>
      </c>
      <c r="AC118" s="785">
        <f t="shared" si="42"/>
        <v>0</v>
      </c>
      <c r="AD118" s="786">
        <f>SUM(AD119:AD128)</f>
        <v>0</v>
      </c>
      <c r="AE118" s="750">
        <f t="shared" si="24"/>
        <v>0</v>
      </c>
      <c r="AF118" s="749" t="str">
        <f t="shared" si="25"/>
        <v/>
      </c>
    </row>
    <row r="119" spans="2:32" s="38" customFormat="1" ht="12" customHeight="1" x14ac:dyDescent="0.25">
      <c r="B119" s="51">
        <f>IF(ISBLANK('3-Budget + REVISE'!B110),"",'3-Budget + REVISE'!B110)</f>
        <v>0</v>
      </c>
      <c r="C119" s="969">
        <f>IF('3-Budget + REVISE'!AX110=1,'3-Budget + REVISE'!N110,' 13-EXPENSE 10th Period'!C119)</f>
        <v>0</v>
      </c>
      <c r="D119" s="910"/>
      <c r="E119" s="911"/>
      <c r="F119" s="900">
        <f>AE119</f>
        <v>0</v>
      </c>
      <c r="G119" s="901"/>
      <c r="H119" s="970"/>
      <c r="I119" s="969">
        <f>F119+' 13-EXPENSE 10th Period'!I119</f>
        <v>0</v>
      </c>
      <c r="J119" s="910"/>
      <c r="K119" s="911"/>
      <c r="L119" s="46" t="str">
        <f t="shared" si="34"/>
        <v/>
      </c>
      <c r="M119" s="74">
        <f t="shared" si="35"/>
        <v>0</v>
      </c>
      <c r="N119" s="43" t="str">
        <f t="shared" si="22"/>
        <v/>
      </c>
      <c r="O119" s="38">
        <f t="shared" si="23"/>
        <v>0</v>
      </c>
      <c r="P119" s="806"/>
      <c r="Q119" s="807"/>
      <c r="R119" s="807"/>
      <c r="S119" s="807"/>
      <c r="T119" s="807"/>
      <c r="U119" s="807"/>
      <c r="V119" s="807"/>
      <c r="W119" s="807"/>
      <c r="X119" s="807"/>
      <c r="Y119" s="807"/>
      <c r="Z119" s="807"/>
      <c r="AA119" s="807"/>
      <c r="AB119" s="807"/>
      <c r="AC119" s="807"/>
      <c r="AD119" s="808"/>
      <c r="AE119" s="750">
        <f t="shared" si="24"/>
        <v>0</v>
      </c>
      <c r="AF119" s="749" t="str">
        <f t="shared" si="25"/>
        <v/>
      </c>
    </row>
    <row r="120" spans="2:32" s="38" customFormat="1" ht="12" customHeight="1" x14ac:dyDescent="0.25">
      <c r="B120" s="53">
        <f>IF(ISBLANK('3-Budget + REVISE'!B111),"",'3-Budget + REVISE'!B111)</f>
        <v>0</v>
      </c>
      <c r="C120" s="969">
        <f>IF('3-Budget + REVISE'!AX111=1,'3-Budget + REVISE'!N111,' 13-EXPENSE 10th Period'!C120)</f>
        <v>0</v>
      </c>
      <c r="D120" s="910"/>
      <c r="E120" s="911"/>
      <c r="F120" s="900">
        <f t="shared" ref="F120:F128" si="43">AE120</f>
        <v>0</v>
      </c>
      <c r="G120" s="901"/>
      <c r="H120" s="970"/>
      <c r="I120" s="969">
        <f>F120+' 13-EXPENSE 10th Period'!I120</f>
        <v>0</v>
      </c>
      <c r="J120" s="910"/>
      <c r="K120" s="911"/>
      <c r="L120" s="52" t="str">
        <f t="shared" si="34"/>
        <v/>
      </c>
      <c r="M120" s="75">
        <f t="shared" si="35"/>
        <v>0</v>
      </c>
      <c r="N120" s="43" t="str">
        <f t="shared" si="22"/>
        <v/>
      </c>
      <c r="O120" s="38">
        <f t="shared" si="23"/>
        <v>0</v>
      </c>
      <c r="P120" s="806"/>
      <c r="Q120" s="807"/>
      <c r="R120" s="807"/>
      <c r="S120" s="807"/>
      <c r="T120" s="807"/>
      <c r="U120" s="807"/>
      <c r="V120" s="807"/>
      <c r="W120" s="807"/>
      <c r="X120" s="807"/>
      <c r="Y120" s="807"/>
      <c r="Z120" s="807"/>
      <c r="AA120" s="807"/>
      <c r="AB120" s="807"/>
      <c r="AC120" s="807"/>
      <c r="AD120" s="808"/>
      <c r="AE120" s="750">
        <f t="shared" si="24"/>
        <v>0</v>
      </c>
      <c r="AF120" s="749" t="str">
        <f t="shared" si="25"/>
        <v/>
      </c>
    </row>
    <row r="121" spans="2:32" s="38" customFormat="1" ht="12" customHeight="1" x14ac:dyDescent="0.25">
      <c r="B121" s="53">
        <f>IF(ISBLANK('3-Budget + REVISE'!B112),"",'3-Budget + REVISE'!B112)</f>
        <v>0</v>
      </c>
      <c r="C121" s="969">
        <f>IF('3-Budget + REVISE'!AX112=1,'3-Budget + REVISE'!N112,' 13-EXPENSE 10th Period'!C121)</f>
        <v>0</v>
      </c>
      <c r="D121" s="910"/>
      <c r="E121" s="911"/>
      <c r="F121" s="900">
        <f t="shared" si="43"/>
        <v>0</v>
      </c>
      <c r="G121" s="901"/>
      <c r="H121" s="970"/>
      <c r="I121" s="969">
        <f>F121+' 13-EXPENSE 10th Period'!I121</f>
        <v>0</v>
      </c>
      <c r="J121" s="910"/>
      <c r="K121" s="911"/>
      <c r="L121" s="52" t="str">
        <f t="shared" si="34"/>
        <v/>
      </c>
      <c r="M121" s="75">
        <f t="shared" si="35"/>
        <v>0</v>
      </c>
      <c r="N121" s="43" t="str">
        <f t="shared" si="22"/>
        <v/>
      </c>
      <c r="O121" s="38">
        <f t="shared" si="23"/>
        <v>0</v>
      </c>
      <c r="P121" s="806"/>
      <c r="Q121" s="807"/>
      <c r="R121" s="807"/>
      <c r="S121" s="807"/>
      <c r="T121" s="807"/>
      <c r="U121" s="807"/>
      <c r="V121" s="807"/>
      <c r="W121" s="807"/>
      <c r="X121" s="807"/>
      <c r="Y121" s="807"/>
      <c r="Z121" s="807"/>
      <c r="AA121" s="807"/>
      <c r="AB121" s="807"/>
      <c r="AC121" s="807"/>
      <c r="AD121" s="808"/>
      <c r="AE121" s="750">
        <f t="shared" si="24"/>
        <v>0</v>
      </c>
      <c r="AF121" s="749" t="str">
        <f t="shared" si="25"/>
        <v/>
      </c>
    </row>
    <row r="122" spans="2:32" s="38" customFormat="1" ht="12" customHeight="1" x14ac:dyDescent="0.25">
      <c r="B122" s="53">
        <f>IF(ISBLANK('3-Budget + REVISE'!B113),"",'3-Budget + REVISE'!B113)</f>
        <v>0</v>
      </c>
      <c r="C122" s="969">
        <f>IF('3-Budget + REVISE'!AX113=1,'3-Budget + REVISE'!N113,' 13-EXPENSE 10th Period'!C122)</f>
        <v>0</v>
      </c>
      <c r="D122" s="910"/>
      <c r="E122" s="911"/>
      <c r="F122" s="900">
        <f t="shared" si="43"/>
        <v>0</v>
      </c>
      <c r="G122" s="901"/>
      <c r="H122" s="970"/>
      <c r="I122" s="969">
        <f>F122+' 13-EXPENSE 10th Period'!I122</f>
        <v>0</v>
      </c>
      <c r="J122" s="910"/>
      <c r="K122" s="911"/>
      <c r="L122" s="52" t="str">
        <f t="shared" si="34"/>
        <v/>
      </c>
      <c r="M122" s="75">
        <f t="shared" si="35"/>
        <v>0</v>
      </c>
      <c r="N122" s="43" t="str">
        <f t="shared" si="22"/>
        <v/>
      </c>
      <c r="O122" s="38">
        <f t="shared" si="23"/>
        <v>0</v>
      </c>
      <c r="P122" s="806"/>
      <c r="Q122" s="807"/>
      <c r="R122" s="807"/>
      <c r="S122" s="807"/>
      <c r="T122" s="807"/>
      <c r="U122" s="807"/>
      <c r="V122" s="807"/>
      <c r="W122" s="807"/>
      <c r="X122" s="807"/>
      <c r="Y122" s="807"/>
      <c r="Z122" s="807"/>
      <c r="AA122" s="807"/>
      <c r="AB122" s="807"/>
      <c r="AC122" s="807"/>
      <c r="AD122" s="808"/>
      <c r="AE122" s="750">
        <f t="shared" si="24"/>
        <v>0</v>
      </c>
      <c r="AF122" s="749" t="str">
        <f t="shared" si="25"/>
        <v/>
      </c>
    </row>
    <row r="123" spans="2:32" s="38" customFormat="1" ht="12" customHeight="1" x14ac:dyDescent="0.25">
      <c r="B123" s="53">
        <f>IF(ISBLANK('3-Budget + REVISE'!B114),"",'3-Budget + REVISE'!B114)</f>
        <v>0</v>
      </c>
      <c r="C123" s="969">
        <f>IF('3-Budget + REVISE'!AX114=1,'3-Budget + REVISE'!N114,' 13-EXPENSE 10th Period'!C123)</f>
        <v>0</v>
      </c>
      <c r="D123" s="910"/>
      <c r="E123" s="911"/>
      <c r="F123" s="900">
        <f t="shared" si="43"/>
        <v>0</v>
      </c>
      <c r="G123" s="901"/>
      <c r="H123" s="970"/>
      <c r="I123" s="969">
        <f>F123+' 13-EXPENSE 10th Period'!I123</f>
        <v>0</v>
      </c>
      <c r="J123" s="910"/>
      <c r="K123" s="911"/>
      <c r="L123" s="52" t="str">
        <f t="shared" si="34"/>
        <v/>
      </c>
      <c r="M123" s="75">
        <f t="shared" si="35"/>
        <v>0</v>
      </c>
      <c r="N123" s="43" t="str">
        <f t="shared" si="22"/>
        <v/>
      </c>
      <c r="O123" s="38">
        <f t="shared" si="23"/>
        <v>0</v>
      </c>
      <c r="P123" s="806"/>
      <c r="Q123" s="807"/>
      <c r="R123" s="807"/>
      <c r="S123" s="807"/>
      <c r="T123" s="807"/>
      <c r="U123" s="807"/>
      <c r="V123" s="807"/>
      <c r="W123" s="807"/>
      <c r="X123" s="807"/>
      <c r="Y123" s="807"/>
      <c r="Z123" s="807"/>
      <c r="AA123" s="807"/>
      <c r="AB123" s="807"/>
      <c r="AC123" s="807"/>
      <c r="AD123" s="808"/>
      <c r="AE123" s="750">
        <f t="shared" si="24"/>
        <v>0</v>
      </c>
      <c r="AF123" s="749" t="str">
        <f t="shared" si="25"/>
        <v/>
      </c>
    </row>
    <row r="124" spans="2:32" s="38" customFormat="1" ht="12" customHeight="1" x14ac:dyDescent="0.25">
      <c r="B124" s="53">
        <f>IF(ISBLANK('3-Budget + REVISE'!B115),"",'3-Budget + REVISE'!B115)</f>
        <v>0</v>
      </c>
      <c r="C124" s="969">
        <f>IF('3-Budget + REVISE'!AX115=1,'3-Budget + REVISE'!N115,' 13-EXPENSE 10th Period'!C124)</f>
        <v>0</v>
      </c>
      <c r="D124" s="910"/>
      <c r="E124" s="911"/>
      <c r="F124" s="900">
        <f t="shared" si="43"/>
        <v>0</v>
      </c>
      <c r="G124" s="901"/>
      <c r="H124" s="970"/>
      <c r="I124" s="969">
        <f>F124+' 13-EXPENSE 10th Period'!I124</f>
        <v>0</v>
      </c>
      <c r="J124" s="910"/>
      <c r="K124" s="911"/>
      <c r="L124" s="52" t="str">
        <f t="shared" si="34"/>
        <v/>
      </c>
      <c r="M124" s="75">
        <f t="shared" si="35"/>
        <v>0</v>
      </c>
      <c r="N124" s="43" t="str">
        <f t="shared" si="22"/>
        <v/>
      </c>
      <c r="O124" s="38">
        <f t="shared" si="23"/>
        <v>0</v>
      </c>
      <c r="P124" s="806"/>
      <c r="Q124" s="807"/>
      <c r="R124" s="807"/>
      <c r="S124" s="807"/>
      <c r="T124" s="807"/>
      <c r="U124" s="807"/>
      <c r="V124" s="807"/>
      <c r="W124" s="807"/>
      <c r="X124" s="807"/>
      <c r="Y124" s="807"/>
      <c r="Z124" s="807"/>
      <c r="AA124" s="807"/>
      <c r="AB124" s="807"/>
      <c r="AC124" s="807"/>
      <c r="AD124" s="808"/>
      <c r="AE124" s="750">
        <f t="shared" si="24"/>
        <v>0</v>
      </c>
      <c r="AF124" s="749" t="str">
        <f t="shared" si="25"/>
        <v/>
      </c>
    </row>
    <row r="125" spans="2:32" s="38" customFormat="1" ht="12" customHeight="1" x14ac:dyDescent="0.25">
      <c r="B125" s="53">
        <f>IF(ISBLANK('3-Budget + REVISE'!B116),"",'3-Budget + REVISE'!B116)</f>
        <v>0</v>
      </c>
      <c r="C125" s="969">
        <f>IF('3-Budget + REVISE'!AX116=1,'3-Budget + REVISE'!N116,' 13-EXPENSE 10th Period'!C125)</f>
        <v>0</v>
      </c>
      <c r="D125" s="910"/>
      <c r="E125" s="911"/>
      <c r="F125" s="900">
        <f t="shared" si="43"/>
        <v>0</v>
      </c>
      <c r="G125" s="901"/>
      <c r="H125" s="970"/>
      <c r="I125" s="969">
        <f>F125+' 13-EXPENSE 10th Period'!I125</f>
        <v>0</v>
      </c>
      <c r="J125" s="910"/>
      <c r="K125" s="911"/>
      <c r="L125" s="52" t="str">
        <f t="shared" si="34"/>
        <v/>
      </c>
      <c r="M125" s="75">
        <f t="shared" si="35"/>
        <v>0</v>
      </c>
      <c r="N125" s="43" t="str">
        <f t="shared" si="22"/>
        <v/>
      </c>
      <c r="O125" s="38">
        <f t="shared" si="23"/>
        <v>0</v>
      </c>
      <c r="P125" s="806"/>
      <c r="Q125" s="807"/>
      <c r="R125" s="807"/>
      <c r="S125" s="807"/>
      <c r="T125" s="807"/>
      <c r="U125" s="807"/>
      <c r="V125" s="807"/>
      <c r="W125" s="807"/>
      <c r="X125" s="807"/>
      <c r="Y125" s="807"/>
      <c r="Z125" s="807"/>
      <c r="AA125" s="807"/>
      <c r="AB125" s="807"/>
      <c r="AC125" s="807"/>
      <c r="AD125" s="808"/>
      <c r="AE125" s="750">
        <f t="shared" si="24"/>
        <v>0</v>
      </c>
      <c r="AF125" s="749" t="str">
        <f t="shared" si="25"/>
        <v/>
      </c>
    </row>
    <row r="126" spans="2:32" s="38" customFormat="1" ht="12" customHeight="1" x14ac:dyDescent="0.25">
      <c r="B126" s="53">
        <f>IF(ISBLANK('3-Budget + REVISE'!B117),"",'3-Budget + REVISE'!B117)</f>
        <v>0</v>
      </c>
      <c r="C126" s="969">
        <f>IF('3-Budget + REVISE'!AX117=1,'3-Budget + REVISE'!N117,' 13-EXPENSE 10th Period'!C126)</f>
        <v>0</v>
      </c>
      <c r="D126" s="910"/>
      <c r="E126" s="911"/>
      <c r="F126" s="900">
        <f t="shared" si="43"/>
        <v>0</v>
      </c>
      <c r="G126" s="901"/>
      <c r="H126" s="970"/>
      <c r="I126" s="969">
        <f>F126+' 13-EXPENSE 10th Period'!I126</f>
        <v>0</v>
      </c>
      <c r="J126" s="910"/>
      <c r="K126" s="911"/>
      <c r="L126" s="52" t="str">
        <f t="shared" si="34"/>
        <v/>
      </c>
      <c r="M126" s="75">
        <f t="shared" si="35"/>
        <v>0</v>
      </c>
      <c r="N126" s="43" t="str">
        <f t="shared" si="22"/>
        <v/>
      </c>
      <c r="O126" s="38">
        <f t="shared" si="23"/>
        <v>0</v>
      </c>
      <c r="P126" s="806"/>
      <c r="Q126" s="807"/>
      <c r="R126" s="807"/>
      <c r="S126" s="807"/>
      <c r="T126" s="807"/>
      <c r="U126" s="807"/>
      <c r="V126" s="807"/>
      <c r="W126" s="807"/>
      <c r="X126" s="807"/>
      <c r="Y126" s="807"/>
      <c r="Z126" s="807"/>
      <c r="AA126" s="807"/>
      <c r="AB126" s="807"/>
      <c r="AC126" s="807"/>
      <c r="AD126" s="808"/>
      <c r="AE126" s="750">
        <f t="shared" si="24"/>
        <v>0</v>
      </c>
      <c r="AF126" s="749" t="str">
        <f t="shared" si="25"/>
        <v/>
      </c>
    </row>
    <row r="127" spans="2:32" s="38" customFormat="1" ht="12" customHeight="1" x14ac:dyDescent="0.25">
      <c r="B127" s="53">
        <f>IF(ISBLANK('3-Budget + REVISE'!B118),"",'3-Budget + REVISE'!B118)</f>
        <v>0</v>
      </c>
      <c r="C127" s="969">
        <f>IF('3-Budget + REVISE'!AX118=1,'3-Budget + REVISE'!N118,' 13-EXPENSE 10th Period'!C127)</f>
        <v>0</v>
      </c>
      <c r="D127" s="910"/>
      <c r="E127" s="911"/>
      <c r="F127" s="900">
        <f t="shared" si="43"/>
        <v>0</v>
      </c>
      <c r="G127" s="901"/>
      <c r="H127" s="970"/>
      <c r="I127" s="969">
        <f>F127+' 13-EXPENSE 10th Period'!I127</f>
        <v>0</v>
      </c>
      <c r="J127" s="910"/>
      <c r="K127" s="911"/>
      <c r="L127" s="52" t="str">
        <f t="shared" si="34"/>
        <v/>
      </c>
      <c r="M127" s="75">
        <f t="shared" si="35"/>
        <v>0</v>
      </c>
      <c r="N127" s="43" t="str">
        <f t="shared" si="22"/>
        <v/>
      </c>
      <c r="O127" s="38">
        <f t="shared" si="23"/>
        <v>0</v>
      </c>
      <c r="P127" s="806"/>
      <c r="Q127" s="807"/>
      <c r="R127" s="807"/>
      <c r="S127" s="807"/>
      <c r="T127" s="807"/>
      <c r="U127" s="807"/>
      <c r="V127" s="807"/>
      <c r="W127" s="807"/>
      <c r="X127" s="807"/>
      <c r="Y127" s="807"/>
      <c r="Z127" s="807"/>
      <c r="AA127" s="807"/>
      <c r="AB127" s="807"/>
      <c r="AC127" s="807"/>
      <c r="AD127" s="808"/>
      <c r="AE127" s="750">
        <f t="shared" si="24"/>
        <v>0</v>
      </c>
      <c r="AF127" s="749" t="str">
        <f t="shared" si="25"/>
        <v/>
      </c>
    </row>
    <row r="128" spans="2:32" s="38" customFormat="1" ht="12" customHeight="1" x14ac:dyDescent="0.25">
      <c r="B128" s="48">
        <f>IF(ISBLANK('3-Budget + REVISE'!B119),"",'3-Budget + REVISE'!B119)</f>
        <v>0</v>
      </c>
      <c r="C128" s="969">
        <f>IF('3-Budget + REVISE'!AX119=1,'3-Budget + REVISE'!N119,' 13-EXPENSE 10th Period'!C128)</f>
        <v>0</v>
      </c>
      <c r="D128" s="910"/>
      <c r="E128" s="911"/>
      <c r="F128" s="900">
        <f t="shared" si="43"/>
        <v>0</v>
      </c>
      <c r="G128" s="901"/>
      <c r="H128" s="970"/>
      <c r="I128" s="969">
        <f>F128+' 13-EXPENSE 10th Period'!I128</f>
        <v>0</v>
      </c>
      <c r="J128" s="910"/>
      <c r="K128" s="911"/>
      <c r="L128" s="54" t="str">
        <f t="shared" si="34"/>
        <v/>
      </c>
      <c r="M128" s="76">
        <f t="shared" si="35"/>
        <v>0</v>
      </c>
      <c r="N128" s="43" t="str">
        <f t="shared" si="22"/>
        <v/>
      </c>
      <c r="O128" s="38">
        <f t="shared" si="23"/>
        <v>0</v>
      </c>
      <c r="P128" s="806"/>
      <c r="Q128" s="807"/>
      <c r="R128" s="807"/>
      <c r="S128" s="807"/>
      <c r="T128" s="807"/>
      <c r="U128" s="807"/>
      <c r="V128" s="807"/>
      <c r="W128" s="807"/>
      <c r="X128" s="807"/>
      <c r="Y128" s="807"/>
      <c r="Z128" s="807"/>
      <c r="AA128" s="807"/>
      <c r="AB128" s="807"/>
      <c r="AC128" s="807"/>
      <c r="AD128" s="808"/>
      <c r="AE128" s="750">
        <f t="shared" si="24"/>
        <v>0</v>
      </c>
      <c r="AF128" s="749" t="str">
        <f t="shared" si="25"/>
        <v/>
      </c>
    </row>
    <row r="129" spans="2:32" s="38" customFormat="1" ht="12.9" customHeight="1" x14ac:dyDescent="0.25">
      <c r="B129" s="200" t="str">
        <f>IF(ISBLANK('3-Budget + REVISE'!B120),"",'3-Budget + REVISE'!B120)</f>
        <v>900 - Indirect Costs</v>
      </c>
      <c r="C129" s="1016">
        <f>SUM(C130)</f>
        <v>0</v>
      </c>
      <c r="D129" s="1016"/>
      <c r="E129" s="1016"/>
      <c r="F129" s="1016">
        <f t="shared" ref="F129" si="44">SUM(F130)</f>
        <v>0</v>
      </c>
      <c r="G129" s="1016"/>
      <c r="H129" s="1016"/>
      <c r="I129" s="1016">
        <f t="shared" ref="I129" si="45">SUM(I130)</f>
        <v>0</v>
      </c>
      <c r="J129" s="1016"/>
      <c r="K129" s="1016"/>
      <c r="L129" s="208" t="str">
        <f>IF(C129&gt;0,I129/C129,"")</f>
        <v/>
      </c>
      <c r="M129" s="211">
        <f t="shared" si="35"/>
        <v>0</v>
      </c>
      <c r="N129" s="42" t="str">
        <f t="shared" si="22"/>
        <v/>
      </c>
      <c r="O129" s="38">
        <f t="shared" si="23"/>
        <v>0</v>
      </c>
      <c r="P129" s="784">
        <f>P130</f>
        <v>0</v>
      </c>
      <c r="Q129" s="785">
        <f>Q130</f>
        <v>0</v>
      </c>
      <c r="R129" s="785">
        <f t="shared" ref="R129:AC129" si="46">R130</f>
        <v>0</v>
      </c>
      <c r="S129" s="785">
        <f t="shared" si="46"/>
        <v>0</v>
      </c>
      <c r="T129" s="785">
        <f t="shared" si="46"/>
        <v>0</v>
      </c>
      <c r="U129" s="785">
        <f t="shared" si="46"/>
        <v>0</v>
      </c>
      <c r="V129" s="785">
        <f t="shared" si="46"/>
        <v>0</v>
      </c>
      <c r="W129" s="785">
        <f t="shared" si="46"/>
        <v>0</v>
      </c>
      <c r="X129" s="785">
        <f t="shared" si="46"/>
        <v>0</v>
      </c>
      <c r="Y129" s="785">
        <f t="shared" si="46"/>
        <v>0</v>
      </c>
      <c r="Z129" s="785">
        <f t="shared" si="46"/>
        <v>0</v>
      </c>
      <c r="AA129" s="785">
        <f t="shared" si="46"/>
        <v>0</v>
      </c>
      <c r="AB129" s="785">
        <f t="shared" si="46"/>
        <v>0</v>
      </c>
      <c r="AC129" s="785">
        <f t="shared" si="46"/>
        <v>0</v>
      </c>
      <c r="AD129" s="786">
        <f>AD130</f>
        <v>0</v>
      </c>
      <c r="AE129" s="750">
        <f t="shared" si="24"/>
        <v>0</v>
      </c>
      <c r="AF129" s="749" t="str">
        <f t="shared" si="25"/>
        <v/>
      </c>
    </row>
    <row r="130" spans="2:32" s="38" customFormat="1" ht="12" customHeight="1" x14ac:dyDescent="0.25">
      <c r="B130" s="51" t="str">
        <f>IF(ISBLANK('3-Budget + REVISE'!B121),"",'3-Budget + REVISE'!B121)</f>
        <v>use "Indirect Cost Calculator"</v>
      </c>
      <c r="C130" s="969">
        <f>IF('3-Budget + REVISE'!AX121=1,'3-Budget + REVISE'!N121,' 13-EXPENSE 10th Period'!C130)</f>
        <v>0</v>
      </c>
      <c r="D130" s="910"/>
      <c r="E130" s="911"/>
      <c r="F130" s="900">
        <f>AE130</f>
        <v>0</v>
      </c>
      <c r="G130" s="901"/>
      <c r="H130" s="970"/>
      <c r="I130" s="969">
        <f>F130+' 13-EXPENSE 10th Period'!I130</f>
        <v>0</v>
      </c>
      <c r="J130" s="910"/>
      <c r="K130" s="911"/>
      <c r="L130" s="46" t="str">
        <f>IF(C130&gt;0,I130/C130,"")</f>
        <v/>
      </c>
      <c r="M130" s="74">
        <f>C130-I130</f>
        <v>0</v>
      </c>
      <c r="N130" s="43" t="str">
        <f>IF(M130&lt;0, "!", "")</f>
        <v/>
      </c>
      <c r="O130" s="38">
        <f t="shared" si="23"/>
        <v>0</v>
      </c>
      <c r="P130" s="809"/>
      <c r="Q130" s="810"/>
      <c r="R130" s="810"/>
      <c r="S130" s="810"/>
      <c r="T130" s="810"/>
      <c r="U130" s="810"/>
      <c r="V130" s="810"/>
      <c r="W130" s="810"/>
      <c r="X130" s="810"/>
      <c r="Y130" s="810"/>
      <c r="Z130" s="810"/>
      <c r="AA130" s="810"/>
      <c r="AB130" s="810"/>
      <c r="AC130" s="810"/>
      <c r="AD130" s="811"/>
      <c r="AE130" s="750">
        <f t="shared" si="24"/>
        <v>0</v>
      </c>
      <c r="AF130" s="749" t="str">
        <f t="shared" si="25"/>
        <v/>
      </c>
    </row>
    <row r="131" spans="2:32" s="38" customFormat="1" ht="12.75" customHeight="1" thickBot="1" x14ac:dyDescent="0.3">
      <c r="B131" s="57" t="s">
        <v>69</v>
      </c>
      <c r="C131" s="928">
        <f>C17+C40++C63+C74+C85+C96+C107+C118+C129</f>
        <v>0</v>
      </c>
      <c r="D131" s="929"/>
      <c r="E131" s="930"/>
      <c r="F131" s="960">
        <f>F17+F40+F63+F74+F85+F96+F107+F118+F129</f>
        <v>0</v>
      </c>
      <c r="G131" s="961"/>
      <c r="H131" s="962"/>
      <c r="I131" s="928">
        <f>F131+' 13-EXPENSE 10th Period'!I131</f>
        <v>0</v>
      </c>
      <c r="J131" s="929"/>
      <c r="K131" s="930"/>
      <c r="L131" s="58" t="str">
        <f>IF(C131&gt;0,I131/C131,"")</f>
        <v/>
      </c>
      <c r="M131" s="77">
        <f>C131-I131</f>
        <v>0</v>
      </c>
      <c r="N131" s="43" t="str">
        <f>IF(M131&lt;0, "!", "")</f>
        <v/>
      </c>
      <c r="P131" s="750">
        <f>P17+P40+P63+P74+P85+P96+P107+P118+P129</f>
        <v>0</v>
      </c>
      <c r="Q131" s="750">
        <f t="shared" ref="Q131:AD131" si="47">Q17+Q40+Q63+Q74+Q85+Q96+Q107+Q118+Q129</f>
        <v>0</v>
      </c>
      <c r="R131" s="750">
        <f t="shared" si="47"/>
        <v>0</v>
      </c>
      <c r="S131" s="750">
        <f t="shared" si="47"/>
        <v>0</v>
      </c>
      <c r="T131" s="750">
        <f t="shared" si="47"/>
        <v>0</v>
      </c>
      <c r="U131" s="750">
        <f t="shared" si="47"/>
        <v>0</v>
      </c>
      <c r="V131" s="750">
        <f t="shared" si="47"/>
        <v>0</v>
      </c>
      <c r="W131" s="750">
        <f t="shared" si="47"/>
        <v>0</v>
      </c>
      <c r="X131" s="750">
        <f t="shared" si="47"/>
        <v>0</v>
      </c>
      <c r="Y131" s="750">
        <f t="shared" si="47"/>
        <v>0</v>
      </c>
      <c r="Z131" s="750">
        <f t="shared" si="47"/>
        <v>0</v>
      </c>
      <c r="AA131" s="750">
        <f t="shared" si="47"/>
        <v>0</v>
      </c>
      <c r="AB131" s="750">
        <f t="shared" si="47"/>
        <v>0</v>
      </c>
      <c r="AC131" s="750">
        <f t="shared" si="47"/>
        <v>0</v>
      </c>
      <c r="AD131" s="750">
        <f t="shared" si="47"/>
        <v>0</v>
      </c>
      <c r="AE131" s="750">
        <f t="shared" si="24"/>
        <v>0</v>
      </c>
      <c r="AF131" s="749" t="str">
        <f t="shared" si="25"/>
        <v/>
      </c>
    </row>
    <row r="132" spans="2:32" ht="16.5" customHeight="1" x14ac:dyDescent="0.3">
      <c r="B132" s="60" t="s">
        <v>19</v>
      </c>
      <c r="C132" s="927" t="str">
        <f>IF(C131&gt;0,IF(C131&gt;'3-Budget + REVISE'!C122,"OVER award",IF(C131&lt;'3-Budget + REVISE'!C122,"UNDER award",""))," ")</f>
        <v xml:space="preserve"> </v>
      </c>
      <c r="D132" s="927"/>
      <c r="E132" s="927"/>
      <c r="F132" s="61"/>
      <c r="G132" s="61"/>
      <c r="H132" s="61"/>
      <c r="I132" s="61"/>
      <c r="J132" s="10" t="str">
        <f>J6</f>
        <v>11th Period</v>
      </c>
      <c r="K132" s="925" t="s">
        <v>13</v>
      </c>
      <c r="L132" s="926"/>
      <c r="M132" s="926"/>
    </row>
    <row r="133" spans="2:32" x14ac:dyDescent="0.3">
      <c r="B133" s="978"/>
      <c r="C133" s="979"/>
      <c r="D133" s="979"/>
      <c r="E133" s="979"/>
      <c r="F133" s="979"/>
      <c r="G133" s="979"/>
      <c r="H133" s="979"/>
      <c r="I133" s="979"/>
      <c r="J133" s="979"/>
      <c r="K133" s="979"/>
      <c r="L133" s="979"/>
      <c r="M133" s="980"/>
    </row>
    <row r="134" spans="2:32" x14ac:dyDescent="0.3">
      <c r="B134" s="981"/>
      <c r="C134" s="982"/>
      <c r="D134" s="982"/>
      <c r="E134" s="982"/>
      <c r="F134" s="982"/>
      <c r="G134" s="982"/>
      <c r="H134" s="982"/>
      <c r="I134" s="982"/>
      <c r="J134" s="982"/>
      <c r="K134" s="982"/>
      <c r="L134" s="982"/>
      <c r="M134" s="983"/>
    </row>
    <row r="135" spans="2:32" x14ac:dyDescent="0.3">
      <c r="B135" s="981"/>
      <c r="C135" s="982"/>
      <c r="D135" s="982"/>
      <c r="E135" s="982"/>
      <c r="F135" s="982"/>
      <c r="G135" s="982"/>
      <c r="H135" s="982"/>
      <c r="I135" s="982"/>
      <c r="J135" s="982"/>
      <c r="K135" s="982"/>
      <c r="L135" s="982"/>
      <c r="M135" s="983"/>
    </row>
    <row r="136" spans="2:32" x14ac:dyDescent="0.3">
      <c r="B136" s="984"/>
      <c r="C136" s="985"/>
      <c r="D136" s="985"/>
      <c r="E136" s="985"/>
      <c r="F136" s="985"/>
      <c r="G136" s="985"/>
      <c r="H136" s="985"/>
      <c r="I136" s="985"/>
      <c r="J136" s="985"/>
      <c r="K136" s="985"/>
      <c r="L136" s="985"/>
      <c r="M136" s="986"/>
    </row>
  </sheetData>
  <sheetProtection algorithmName="SHA-512" hashValue="fQmtZhlVI0ypgr0H5y3GZEBr6eRX52vemSMZH1tDhiCXqGr18lWrjq+hBQ6EUqpIipDvt0w8UaVywFcJgKlhpA==" saltValue="agguF8VXo0DjCctj+PXQmA==" spinCount="100000" sheet="1" formatRows="0"/>
  <mergeCells count="380">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52:E52"/>
    <mergeCell ref="F52:H52"/>
    <mergeCell ref="I52:K52"/>
    <mergeCell ref="C53:E53"/>
    <mergeCell ref="F53:H53"/>
    <mergeCell ref="I53:K53"/>
    <mergeCell ref="C50:E50"/>
    <mergeCell ref="F50:H50"/>
    <mergeCell ref="I50:K50"/>
    <mergeCell ref="C51:E51"/>
    <mergeCell ref="F51:H51"/>
    <mergeCell ref="I51:K51"/>
    <mergeCell ref="C48:E48"/>
    <mergeCell ref="F48:H48"/>
    <mergeCell ref="I48:K48"/>
    <mergeCell ref="C49:E49"/>
    <mergeCell ref="F49:H49"/>
    <mergeCell ref="I49:K49"/>
    <mergeCell ref="C46:E46"/>
    <mergeCell ref="F46:H46"/>
    <mergeCell ref="I46:K46"/>
    <mergeCell ref="C47:E47"/>
    <mergeCell ref="F47:H47"/>
    <mergeCell ref="I47:K47"/>
    <mergeCell ref="C44:E44"/>
    <mergeCell ref="F44:H44"/>
    <mergeCell ref="I44:K44"/>
    <mergeCell ref="C45:E45"/>
    <mergeCell ref="F45:H45"/>
    <mergeCell ref="I45:K45"/>
    <mergeCell ref="C42:E42"/>
    <mergeCell ref="F42:H42"/>
    <mergeCell ref="I42:K42"/>
    <mergeCell ref="C43:E43"/>
    <mergeCell ref="F43:H43"/>
    <mergeCell ref="I43:K43"/>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C32:E32"/>
    <mergeCell ref="F32:H32"/>
    <mergeCell ref="I32:K32"/>
    <mergeCell ref="C33:E33"/>
    <mergeCell ref="F33:H33"/>
    <mergeCell ref="I33:K33"/>
    <mergeCell ref="C30:E30"/>
    <mergeCell ref="F30:H30"/>
    <mergeCell ref="I30:K30"/>
    <mergeCell ref="C31:E31"/>
    <mergeCell ref="F31:H31"/>
    <mergeCell ref="I31:K31"/>
    <mergeCell ref="C28:E28"/>
    <mergeCell ref="F28:H28"/>
    <mergeCell ref="I28:K28"/>
    <mergeCell ref="C29:E29"/>
    <mergeCell ref="F29:H29"/>
    <mergeCell ref="I29:K29"/>
    <mergeCell ref="C26:E26"/>
    <mergeCell ref="F26:H26"/>
    <mergeCell ref="I26:K26"/>
    <mergeCell ref="C27:E27"/>
    <mergeCell ref="F27:H27"/>
    <mergeCell ref="I27:K27"/>
    <mergeCell ref="C24:E24"/>
    <mergeCell ref="F24:H24"/>
    <mergeCell ref="I24:K24"/>
    <mergeCell ref="C25:E25"/>
    <mergeCell ref="F25:H25"/>
    <mergeCell ref="I25:K25"/>
    <mergeCell ref="C22:E22"/>
    <mergeCell ref="F22:H22"/>
    <mergeCell ref="I22:K22"/>
    <mergeCell ref="C23:E23"/>
    <mergeCell ref="F23:H23"/>
    <mergeCell ref="I23:K23"/>
    <mergeCell ref="C20:E20"/>
    <mergeCell ref="F20:H20"/>
    <mergeCell ref="I20:K20"/>
    <mergeCell ref="C21:E21"/>
    <mergeCell ref="F21:H21"/>
    <mergeCell ref="I21:K21"/>
    <mergeCell ref="C18:E18"/>
    <mergeCell ref="F18:H18"/>
    <mergeCell ref="I18:K18"/>
    <mergeCell ref="C19:E19"/>
    <mergeCell ref="F19:H19"/>
    <mergeCell ref="I19:K19"/>
    <mergeCell ref="C16:E16"/>
    <mergeCell ref="F16:H16"/>
    <mergeCell ref="I16:K16"/>
    <mergeCell ref="C17:E17"/>
    <mergeCell ref="F17:H17"/>
    <mergeCell ref="I17:K17"/>
    <mergeCell ref="B12:D12"/>
    <mergeCell ref="F12:M12"/>
    <mergeCell ref="B13:D13"/>
    <mergeCell ref="F13:M13"/>
    <mergeCell ref="B14:D14"/>
    <mergeCell ref="F14:M14"/>
    <mergeCell ref="B10:D10"/>
    <mergeCell ref="F10:M10"/>
    <mergeCell ref="F5:H5"/>
    <mergeCell ref="J5:M5"/>
    <mergeCell ref="B6:D6"/>
    <mergeCell ref="F6:G6"/>
    <mergeCell ref="J6:M6"/>
    <mergeCell ref="B7:D7"/>
    <mergeCell ref="F7:H7"/>
    <mergeCell ref="J7:M7"/>
    <mergeCell ref="B1:B2"/>
    <mergeCell ref="B4:D4"/>
    <mergeCell ref="F4:H4"/>
    <mergeCell ref="J4:M4"/>
    <mergeCell ref="C2:F2"/>
    <mergeCell ref="M1:M3"/>
    <mergeCell ref="B8:D8"/>
    <mergeCell ref="F8:M8"/>
    <mergeCell ref="B9:E9"/>
    <mergeCell ref="F9:G9"/>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B99F-8E7D-4CFD-9F45-2B197288CD0B}">
  <sheetPr codeName="Sheet19">
    <tabColor rgb="FFFFC843"/>
    <pageSetUpPr fitToPage="1"/>
  </sheetPr>
  <dimension ref="A1:AG136"/>
  <sheetViews>
    <sheetView showZeros="0" zoomScaleNormal="100" zoomScaleSheetLayoutView="72" workbookViewId="0">
      <pane ySplit="16" topLeftCell="A17" activePane="bottomLeft" state="frozen"/>
      <selection pane="bottomLeft"/>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4.453125" style="22" customWidth="1"/>
    <col min="15" max="16" width="0.1796875" style="19" customWidth="1"/>
    <col min="17" max="32" width="12.81640625" style="19" customWidth="1"/>
    <col min="33" max="16384" width="9.08984375" style="19"/>
  </cols>
  <sheetData>
    <row r="1" spans="1:32" ht="18" customHeight="1" x14ac:dyDescent="0.3">
      <c r="A1" s="307"/>
      <c r="B1" s="913" t="s">
        <v>13</v>
      </c>
      <c r="M1" s="923"/>
    </row>
    <row r="2" spans="1:32" ht="18" customHeight="1" x14ac:dyDescent="0.35">
      <c r="A2" s="307"/>
      <c r="B2" s="913"/>
      <c r="C2" s="1015" t="str">
        <f>'3-Budget + REVISE'!$B$3</f>
        <v>Project Name</v>
      </c>
      <c r="D2" s="1015"/>
      <c r="E2" s="1015"/>
      <c r="F2" s="1015"/>
      <c r="G2" s="222"/>
      <c r="H2" s="222"/>
      <c r="I2" s="222"/>
      <c r="J2" s="222"/>
      <c r="K2" s="222"/>
      <c r="L2" s="222"/>
      <c r="M2" s="923"/>
    </row>
    <row r="3" spans="1:32" ht="13.25" customHeight="1" x14ac:dyDescent="0.3">
      <c r="A3" s="23"/>
      <c r="B3" s="223"/>
      <c r="C3" s="223"/>
      <c r="D3" s="223"/>
      <c r="E3" s="223"/>
      <c r="F3" s="223"/>
      <c r="G3" s="223"/>
      <c r="H3" s="223"/>
      <c r="I3" s="223"/>
      <c r="J3" s="223"/>
      <c r="K3" s="223"/>
      <c r="L3" s="223"/>
      <c r="M3" s="923"/>
      <c r="N3" s="24"/>
    </row>
    <row r="4" spans="1:32" x14ac:dyDescent="0.3">
      <c r="B4" s="916" t="str">
        <f>'3-Budget + REVISE'!$B$5</f>
        <v>Organization Name</v>
      </c>
      <c r="C4" s="916"/>
      <c r="D4" s="916"/>
      <c r="E4" s="32"/>
      <c r="F4" s="999" t="str">
        <f>IF(ISBLANK('4-EXPENSE 1st Period'!F4:H4),"",'4-EXPENSE 1st Period'!F4:H4)</f>
        <v/>
      </c>
      <c r="G4" s="999"/>
      <c r="H4" s="999"/>
      <c r="I4" s="28"/>
      <c r="J4" s="916" t="str">
        <f>IF(ISBLANK('4-EXPENSE 1st Period'!J4:M4),"",'4-EXPENSE 1st Period'!J4:M4)</f>
        <v/>
      </c>
      <c r="K4" s="916"/>
      <c r="L4" s="916"/>
      <c r="M4" s="916"/>
    </row>
    <row r="5" spans="1:32" s="29" customFormat="1" ht="13.5" customHeight="1" x14ac:dyDescent="0.25">
      <c r="B5" s="30" t="s">
        <v>3</v>
      </c>
      <c r="C5" s="30"/>
      <c r="D5" s="30"/>
      <c r="E5" s="30"/>
      <c r="F5" s="1006" t="s">
        <v>148</v>
      </c>
      <c r="G5" s="1006"/>
      <c r="H5" s="1006"/>
      <c r="I5" s="30"/>
      <c r="J5" s="1004" t="s">
        <v>70</v>
      </c>
      <c r="K5" s="1004"/>
      <c r="L5" s="1004"/>
      <c r="M5" s="1004"/>
      <c r="N5" s="31"/>
    </row>
    <row r="6" spans="1:32" ht="12.75" customHeight="1" x14ac:dyDescent="0.3">
      <c r="B6" s="916" t="str">
        <f>IF(ISBLANK('4-EXPENSE 1st Period'!B6:E6),"",'4-EXPENSE 1st Period'!B6:E6)</f>
        <v/>
      </c>
      <c r="C6" s="916"/>
      <c r="D6" s="916"/>
      <c r="E6" s="32"/>
      <c r="F6" s="1019">
        <f>'4-EXPENSE 1st Period'!$F$6</f>
        <v>0</v>
      </c>
      <c r="G6" s="1019"/>
      <c r="H6" s="80" t="s">
        <v>14</v>
      </c>
      <c r="I6" s="28"/>
      <c r="J6" s="914" t="s">
        <v>163</v>
      </c>
      <c r="K6" s="914"/>
      <c r="L6" s="914"/>
      <c r="M6" s="914"/>
    </row>
    <row r="7" spans="1:32" s="29" customFormat="1" ht="13.5" customHeight="1" x14ac:dyDescent="0.25">
      <c r="B7" s="918" t="s">
        <v>4</v>
      </c>
      <c r="C7" s="918"/>
      <c r="D7" s="918"/>
      <c r="E7" s="30"/>
      <c r="F7" s="918" t="s">
        <v>2</v>
      </c>
      <c r="G7" s="918"/>
      <c r="H7" s="918"/>
      <c r="I7" s="30"/>
      <c r="J7" s="918" t="s">
        <v>1</v>
      </c>
      <c r="K7" s="918"/>
      <c r="L7" s="918"/>
      <c r="M7" s="918"/>
      <c r="N7" s="31"/>
    </row>
    <row r="8" spans="1:32" ht="14" customHeight="1" x14ac:dyDescent="0.3">
      <c r="B8" s="1018" t="str">
        <f>IF(ISBLANK('4-EXPENSE 1st Period'!B8:D8),"",'4-EXPENSE 1st Period'!B8:D8)</f>
        <v/>
      </c>
      <c r="C8" s="1018"/>
      <c r="D8" s="1018"/>
      <c r="E8" s="81"/>
      <c r="F8" s="916" t="str">
        <f>IF(ISBLANK('4-EXPENSE 1st Period'!F8:M8),"",'4-EXPENSE 1st Period'!F8:M8)</f>
        <v>Project Name</v>
      </c>
      <c r="G8" s="916"/>
      <c r="H8" s="916"/>
      <c r="I8" s="916"/>
      <c r="J8" s="916"/>
      <c r="K8" s="916"/>
      <c r="L8" s="916"/>
      <c r="M8" s="916"/>
    </row>
    <row r="9" spans="1:32" s="29" customFormat="1" ht="13.5" customHeight="1" x14ac:dyDescent="0.25">
      <c r="B9" s="915" t="s">
        <v>5</v>
      </c>
      <c r="C9" s="915"/>
      <c r="D9" s="915"/>
      <c r="E9" s="915"/>
      <c r="F9" s="915" t="s">
        <v>6</v>
      </c>
      <c r="G9" s="915"/>
      <c r="H9" s="30"/>
      <c r="I9" s="30"/>
      <c r="J9" s="30"/>
      <c r="K9" s="30"/>
      <c r="L9" s="30"/>
      <c r="M9" s="30"/>
      <c r="N9" s="31"/>
    </row>
    <row r="10" spans="1:32" ht="18" customHeight="1" thickBot="1" x14ac:dyDescent="0.35">
      <c r="B10" s="987"/>
      <c r="C10" s="987"/>
      <c r="D10" s="987"/>
      <c r="E10" s="68"/>
      <c r="F10" s="1017"/>
      <c r="G10" s="1017"/>
      <c r="H10" s="1017"/>
      <c r="I10" s="1017"/>
      <c r="J10" s="1017"/>
      <c r="K10" s="1017"/>
      <c r="L10" s="1017"/>
      <c r="M10" s="1017"/>
    </row>
    <row r="11" spans="1:32" s="29" customFormat="1" ht="13.5" customHeight="1" x14ac:dyDescent="0.25">
      <c r="B11" s="78" t="s">
        <v>7</v>
      </c>
      <c r="C11" s="30" t="s">
        <v>8</v>
      </c>
      <c r="E11" s="30"/>
      <c r="F11" s="1002" t="s">
        <v>7</v>
      </c>
      <c r="G11" s="1002"/>
      <c r="H11" s="1002"/>
      <c r="I11" s="1002"/>
      <c r="J11" s="1002"/>
      <c r="K11" s="1002"/>
      <c r="L11" s="1002"/>
      <c r="M11" s="30" t="s">
        <v>8</v>
      </c>
      <c r="N11" s="31"/>
    </row>
    <row r="12" spans="1:32" ht="12.75" customHeight="1" x14ac:dyDescent="0.3">
      <c r="B12" s="949" t="s">
        <v>170</v>
      </c>
      <c r="C12" s="949"/>
      <c r="D12" s="949"/>
      <c r="E12" s="37"/>
      <c r="F12" s="950" t="s">
        <v>166</v>
      </c>
      <c r="G12" s="950"/>
      <c r="H12" s="950"/>
      <c r="I12" s="950"/>
      <c r="J12" s="950"/>
      <c r="K12" s="950"/>
      <c r="L12" s="950"/>
      <c r="M12" s="950"/>
    </row>
    <row r="13" spans="1:32" s="29" customFormat="1" ht="13.5" customHeight="1" x14ac:dyDescent="0.25">
      <c r="B13" s="1006" t="s">
        <v>9</v>
      </c>
      <c r="C13" s="1006"/>
      <c r="D13" s="1006"/>
      <c r="E13" s="30"/>
      <c r="F13" s="915" t="s">
        <v>9</v>
      </c>
      <c r="G13" s="915"/>
      <c r="H13" s="915"/>
      <c r="I13" s="915"/>
      <c r="J13" s="915"/>
      <c r="K13" s="915"/>
      <c r="L13" s="915"/>
      <c r="M13" s="915"/>
      <c r="N13" s="31"/>
    </row>
    <row r="14" spans="1:32" ht="12.75" customHeight="1" x14ac:dyDescent="0.3">
      <c r="B14" s="949" t="s">
        <v>171</v>
      </c>
      <c r="C14" s="949"/>
      <c r="D14" s="949"/>
      <c r="E14" s="37"/>
      <c r="F14" s="950" t="s">
        <v>168</v>
      </c>
      <c r="G14" s="950"/>
      <c r="H14" s="950"/>
      <c r="I14" s="950"/>
      <c r="J14" s="950"/>
      <c r="K14" s="950"/>
      <c r="L14" s="950"/>
      <c r="M14" s="950"/>
    </row>
    <row r="15" spans="1:32" s="29" customFormat="1" ht="13.5" customHeight="1" thickBot="1" x14ac:dyDescent="0.35">
      <c r="B15" s="918" t="s">
        <v>10</v>
      </c>
      <c r="C15" s="918"/>
      <c r="D15" s="918"/>
      <c r="E15" s="67"/>
      <c r="F15" s="1022" t="s">
        <v>10</v>
      </c>
      <c r="G15" s="1022"/>
      <c r="H15" s="1022"/>
      <c r="I15" s="1022"/>
      <c r="J15" s="1022"/>
      <c r="K15" s="1022"/>
      <c r="L15" s="1022"/>
      <c r="M15" s="1022"/>
      <c r="N15" s="31"/>
      <c r="Q15" s="752" t="str">
        <f>'4-EXPENSE 1st Period'!P15</f>
        <v>Funding Source</v>
      </c>
      <c r="R15" s="748"/>
      <c r="S15" s="748"/>
      <c r="T15" s="748"/>
      <c r="U15" s="748"/>
      <c r="V15" s="748"/>
      <c r="W15" s="748"/>
      <c r="X15" s="748"/>
      <c r="Y15" s="748"/>
      <c r="Z15" s="748"/>
      <c r="AA15" s="748"/>
      <c r="AB15" s="748"/>
      <c r="AC15" s="748"/>
      <c r="AD15" s="748"/>
      <c r="AE15" s="748"/>
      <c r="AF15" s="748"/>
    </row>
    <row r="16" spans="1:32" ht="32" thickBot="1" x14ac:dyDescent="0.35">
      <c r="B16" s="70" t="s">
        <v>0</v>
      </c>
      <c r="C16" s="990" t="s">
        <v>16</v>
      </c>
      <c r="D16" s="1020"/>
      <c r="E16" s="1021"/>
      <c r="F16" s="993" t="s">
        <v>164</v>
      </c>
      <c r="G16" s="994"/>
      <c r="H16" s="995"/>
      <c r="I16" s="996" t="s">
        <v>15</v>
      </c>
      <c r="J16" s="997"/>
      <c r="K16" s="998"/>
      <c r="L16" s="82" t="s">
        <v>18</v>
      </c>
      <c r="M16" s="72" t="s">
        <v>17</v>
      </c>
      <c r="O16" s="19" t="s">
        <v>207</v>
      </c>
      <c r="P16" s="38" t="s">
        <v>209</v>
      </c>
      <c r="Q16" s="813" t="str">
        <f>'4-EXPENSE 1st Period'!P16</f>
        <v>A: Prevention and Chronic Disease</v>
      </c>
      <c r="R16" s="813" t="str">
        <f>'4-EXPENSE 1st Period'!Q16</f>
        <v>B: Provider Payments</v>
      </c>
      <c r="S16" s="813" t="str">
        <f>'4-EXPENSE 1st Period'!R16</f>
        <v>C: Consumer Tech Solutions</v>
      </c>
      <c r="T16" s="813" t="str">
        <f>'4-EXPENSE 1st Period'!S16</f>
        <v>D: Training and Technical Assistance</v>
      </c>
      <c r="U16" s="813" t="str">
        <f>'4-EXPENSE 1st Period'!T16</f>
        <v>E: Workforce</v>
      </c>
      <c r="V16" s="813" t="str">
        <f>'4-EXPENSE 1st Period'!U16</f>
        <v>F: IT Advances</v>
      </c>
      <c r="W16" s="813" t="str">
        <f>'4-EXPENSE 1st Period'!V16</f>
        <v>G: Appropriate Care Availability</v>
      </c>
      <c r="X16" s="813" t="str">
        <f>'4-EXPENSE 1st Period'!W16</f>
        <v>H: Behavioral Health</v>
      </c>
      <c r="Y16" s="813" t="str">
        <f>'4-EXPENSE 1st Period'!X16</f>
        <v>I: Innovative Care</v>
      </c>
      <c r="Z16" s="813" t="str">
        <f>'4-EXPENSE 1st Period'!Y16</f>
        <v>J: Capital Expenditures &amp; Infra.</v>
      </c>
      <c r="AA16" s="813" t="str">
        <f>'4-EXPENSE 1st Period'!Z16</f>
        <v>K: Fostering Collaboration</v>
      </c>
      <c r="AB16" s="813" t="str">
        <f>'4-EXPENSE 1st Period'!AA16</f>
        <v>Do not use</v>
      </c>
      <c r="AC16" s="813" t="str">
        <f>'4-EXPENSE 1st Period'!AB16</f>
        <v>Do not use</v>
      </c>
      <c r="AD16" s="813" t="str">
        <f>'4-EXPENSE 1st Period'!AC16</f>
        <v>Applies to EMR Cap</v>
      </c>
      <c r="AE16" s="813" t="str">
        <f>'4-EXPENSE 1st Period'!AD16</f>
        <v>Applies to Admin Cap</v>
      </c>
      <c r="AF16" s="814" t="str">
        <f>'4-EXPENSE 1st Period'!AE16</f>
        <v>Total (without duplicating admin or EMR)</v>
      </c>
    </row>
    <row r="17" spans="2:33" s="44" customFormat="1" ht="12.9" customHeight="1" x14ac:dyDescent="0.25">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104" si="2">IF(C17&gt;0,I17/C17,"")</f>
        <v/>
      </c>
      <c r="M17" s="207">
        <f>C17-I17</f>
        <v>0</v>
      </c>
      <c r="N17" s="43" t="str">
        <f t="shared" ref="N17:N80" si="3">IF(M17&lt;0, "!", "")</f>
        <v/>
      </c>
      <c r="O17" s="267">
        <f>C17</f>
        <v>0</v>
      </c>
      <c r="P17" s="38">
        <f>F17</f>
        <v>0</v>
      </c>
      <c r="Q17" s="787">
        <f>SUM(Q18:Q39)</f>
        <v>0</v>
      </c>
      <c r="R17" s="788">
        <f>SUM(R18:R39)</f>
        <v>0</v>
      </c>
      <c r="S17" s="788">
        <f t="shared" ref="S17:AD17" si="4">SUM(S18:S39)</f>
        <v>0</v>
      </c>
      <c r="T17" s="788">
        <f t="shared" si="4"/>
        <v>0</v>
      </c>
      <c r="U17" s="788">
        <f t="shared" si="4"/>
        <v>0</v>
      </c>
      <c r="V17" s="788">
        <f t="shared" si="4"/>
        <v>0</v>
      </c>
      <c r="W17" s="788">
        <f t="shared" si="4"/>
        <v>0</v>
      </c>
      <c r="X17" s="788">
        <f t="shared" si="4"/>
        <v>0</v>
      </c>
      <c r="Y17" s="788">
        <f t="shared" si="4"/>
        <v>0</v>
      </c>
      <c r="Z17" s="788">
        <f t="shared" si="4"/>
        <v>0</v>
      </c>
      <c r="AA17" s="788">
        <f t="shared" si="4"/>
        <v>0</v>
      </c>
      <c r="AB17" s="788">
        <f t="shared" si="4"/>
        <v>0</v>
      </c>
      <c r="AC17" s="788">
        <f t="shared" si="4"/>
        <v>0</v>
      </c>
      <c r="AD17" s="788">
        <f t="shared" si="4"/>
        <v>0</v>
      </c>
      <c r="AE17" s="789">
        <f>SUM(AE18:AE39)</f>
        <v>0</v>
      </c>
      <c r="AF17" s="750">
        <f>SUM(Q17:AC17)</f>
        <v>0</v>
      </c>
      <c r="AG17" s="749" t="str">
        <f>IF(AF17=F17,"","!!! CHECK TOTALS")</f>
        <v/>
      </c>
    </row>
    <row r="18" spans="2:33" s="38" customFormat="1" ht="12" customHeight="1" x14ac:dyDescent="0.25">
      <c r="B18" s="51" t="str">
        <f>IF(ISBLANK('3-Budget + REVISE'!B9),"",'3-Budget + REVISE'!B9)</f>
        <v/>
      </c>
      <c r="C18" s="969">
        <f>IF('3-Budget + REVISE'!BA9=1,'3-Budget + REVISE'!O9,' 14-EXPENSE 11th Period'!C18)</f>
        <v>0</v>
      </c>
      <c r="D18" s="910"/>
      <c r="E18" s="911"/>
      <c r="F18" s="900">
        <f>AF18</f>
        <v>0</v>
      </c>
      <c r="G18" s="901"/>
      <c r="H18" s="970"/>
      <c r="I18" s="969">
        <f>F18+' 14-EXPENSE 11th Period'!I18</f>
        <v>0</v>
      </c>
      <c r="J18" s="910"/>
      <c r="K18" s="911"/>
      <c r="L18" s="46" t="str">
        <f t="shared" si="2"/>
        <v/>
      </c>
      <c r="M18" s="74">
        <f t="shared" ref="M18:M105" si="5">C18-I18</f>
        <v>0</v>
      </c>
      <c r="N18" s="43" t="str">
        <f t="shared" si="3"/>
        <v/>
      </c>
      <c r="O18" s="267"/>
      <c r="P18" s="38">
        <f t="shared" ref="P18:P81" si="6">F18</f>
        <v>0</v>
      </c>
      <c r="Q18" s="806"/>
      <c r="R18" s="807"/>
      <c r="S18" s="807"/>
      <c r="T18" s="807"/>
      <c r="U18" s="807"/>
      <c r="V18" s="807"/>
      <c r="W18" s="807"/>
      <c r="X18" s="807"/>
      <c r="Y18" s="807"/>
      <c r="Z18" s="807"/>
      <c r="AA18" s="807"/>
      <c r="AB18" s="807"/>
      <c r="AC18" s="807"/>
      <c r="AD18" s="807"/>
      <c r="AE18" s="808"/>
      <c r="AF18" s="750">
        <f t="shared" ref="AF18:AF81" si="7">SUM(Q18:AC18)</f>
        <v>0</v>
      </c>
      <c r="AG18" s="749" t="str">
        <f t="shared" ref="AG18:AG81" si="8">IF(AF18=F18,"","!!! CHECK TOTALS")</f>
        <v/>
      </c>
    </row>
    <row r="19" spans="2:33" s="38" customFormat="1" ht="12" customHeight="1" x14ac:dyDescent="0.25">
      <c r="B19" s="51" t="str">
        <f>IF(ISBLANK('3-Budget + REVISE'!B10),"",'3-Budget + REVISE'!B10)</f>
        <v/>
      </c>
      <c r="C19" s="969">
        <f>IF('3-Budget + REVISE'!BA10=1,'3-Budget + REVISE'!O10,' 14-EXPENSE 11th Period'!C19)</f>
        <v>0</v>
      </c>
      <c r="D19" s="910"/>
      <c r="E19" s="911"/>
      <c r="F19" s="900">
        <f t="shared" ref="F19:F39" si="9">AF19</f>
        <v>0</v>
      </c>
      <c r="G19" s="901"/>
      <c r="H19" s="970"/>
      <c r="I19" s="969">
        <f>F19+' 14-EXPENSE 11th Period'!I19</f>
        <v>0</v>
      </c>
      <c r="J19" s="910"/>
      <c r="K19" s="911"/>
      <c r="L19" s="46" t="str">
        <f t="shared" si="2"/>
        <v/>
      </c>
      <c r="M19" s="74">
        <f t="shared" si="5"/>
        <v>0</v>
      </c>
      <c r="N19" s="43" t="str">
        <f t="shared" si="3"/>
        <v/>
      </c>
      <c r="O19" s="267"/>
      <c r="P19" s="38">
        <f t="shared" si="6"/>
        <v>0</v>
      </c>
      <c r="Q19" s="806"/>
      <c r="R19" s="807"/>
      <c r="S19" s="807"/>
      <c r="T19" s="807"/>
      <c r="U19" s="807"/>
      <c r="V19" s="807"/>
      <c r="W19" s="807"/>
      <c r="X19" s="807"/>
      <c r="Y19" s="807"/>
      <c r="Z19" s="807"/>
      <c r="AA19" s="807"/>
      <c r="AB19" s="807"/>
      <c r="AC19" s="807"/>
      <c r="AD19" s="807"/>
      <c r="AE19" s="808"/>
      <c r="AF19" s="750">
        <f t="shared" si="7"/>
        <v>0</v>
      </c>
      <c r="AG19" s="749" t="str">
        <f t="shared" si="8"/>
        <v/>
      </c>
    </row>
    <row r="20" spans="2:33" s="38" customFormat="1" ht="12" customHeight="1" x14ac:dyDescent="0.25">
      <c r="B20" s="51" t="str">
        <f>IF(ISBLANK('3-Budget + REVISE'!B11),"",'3-Budget + REVISE'!B11)</f>
        <v/>
      </c>
      <c r="C20" s="969">
        <f>IF('3-Budget + REVISE'!BA11=1,'3-Budget + REVISE'!O11,' 14-EXPENSE 11th Period'!C20)</f>
        <v>0</v>
      </c>
      <c r="D20" s="910"/>
      <c r="E20" s="911"/>
      <c r="F20" s="900">
        <f t="shared" si="9"/>
        <v>0</v>
      </c>
      <c r="G20" s="901"/>
      <c r="H20" s="970"/>
      <c r="I20" s="969">
        <f>F20+' 14-EXPENSE 11th Period'!I20</f>
        <v>0</v>
      </c>
      <c r="J20" s="910"/>
      <c r="K20" s="911"/>
      <c r="L20" s="46" t="str">
        <f t="shared" si="2"/>
        <v/>
      </c>
      <c r="M20" s="74">
        <f t="shared" si="5"/>
        <v>0</v>
      </c>
      <c r="N20" s="43" t="str">
        <f t="shared" si="3"/>
        <v/>
      </c>
      <c r="O20" s="267"/>
      <c r="P20" s="38">
        <f t="shared" si="6"/>
        <v>0</v>
      </c>
      <c r="Q20" s="806"/>
      <c r="R20" s="807"/>
      <c r="S20" s="807"/>
      <c r="T20" s="807"/>
      <c r="U20" s="807"/>
      <c r="V20" s="807"/>
      <c r="W20" s="807"/>
      <c r="X20" s="807"/>
      <c r="Y20" s="807"/>
      <c r="Z20" s="807"/>
      <c r="AA20" s="807"/>
      <c r="AB20" s="807"/>
      <c r="AC20" s="807"/>
      <c r="AD20" s="807"/>
      <c r="AE20" s="808"/>
      <c r="AF20" s="750">
        <f t="shared" si="7"/>
        <v>0</v>
      </c>
      <c r="AG20" s="749" t="str">
        <f t="shared" si="8"/>
        <v/>
      </c>
    </row>
    <row r="21" spans="2:33" s="38" customFormat="1" ht="12" customHeight="1" x14ac:dyDescent="0.25">
      <c r="B21" s="51" t="str">
        <f>IF(ISBLANK('3-Budget + REVISE'!B12),"",'3-Budget + REVISE'!B12)</f>
        <v/>
      </c>
      <c r="C21" s="969">
        <f>IF('3-Budget + REVISE'!BA12=1,'3-Budget + REVISE'!O12,' 14-EXPENSE 11th Period'!C21)</f>
        <v>0</v>
      </c>
      <c r="D21" s="910"/>
      <c r="E21" s="911"/>
      <c r="F21" s="900">
        <f t="shared" si="9"/>
        <v>0</v>
      </c>
      <c r="G21" s="901"/>
      <c r="H21" s="970"/>
      <c r="I21" s="969">
        <f>F21+' 14-EXPENSE 11th Period'!I21</f>
        <v>0</v>
      </c>
      <c r="J21" s="910"/>
      <c r="K21" s="911"/>
      <c r="L21" s="46" t="str">
        <f t="shared" si="2"/>
        <v/>
      </c>
      <c r="M21" s="74">
        <f t="shared" si="5"/>
        <v>0</v>
      </c>
      <c r="N21" s="43" t="str">
        <f t="shared" si="3"/>
        <v/>
      </c>
      <c r="O21" s="267"/>
      <c r="P21" s="38">
        <f t="shared" si="6"/>
        <v>0</v>
      </c>
      <c r="Q21" s="806"/>
      <c r="R21" s="807"/>
      <c r="S21" s="807"/>
      <c r="T21" s="807"/>
      <c r="U21" s="807"/>
      <c r="V21" s="807"/>
      <c r="W21" s="807"/>
      <c r="X21" s="807"/>
      <c r="Y21" s="807"/>
      <c r="Z21" s="807"/>
      <c r="AA21" s="807"/>
      <c r="AB21" s="807"/>
      <c r="AC21" s="807"/>
      <c r="AD21" s="807"/>
      <c r="AE21" s="808"/>
      <c r="AF21" s="750">
        <f t="shared" si="7"/>
        <v>0</v>
      </c>
      <c r="AG21" s="749" t="str">
        <f t="shared" si="8"/>
        <v/>
      </c>
    </row>
    <row r="22" spans="2:33" s="38" customFormat="1" ht="12" customHeight="1" x14ac:dyDescent="0.25">
      <c r="B22" s="51" t="str">
        <f>IF(ISBLANK('3-Budget + REVISE'!B13),"",'3-Budget + REVISE'!B13)</f>
        <v/>
      </c>
      <c r="C22" s="969">
        <f>IF('3-Budget + REVISE'!BA13=1,'3-Budget + REVISE'!O13,' 14-EXPENSE 11th Period'!C22)</f>
        <v>0</v>
      </c>
      <c r="D22" s="910"/>
      <c r="E22" s="911"/>
      <c r="F22" s="900">
        <f t="shared" si="9"/>
        <v>0</v>
      </c>
      <c r="G22" s="901"/>
      <c r="H22" s="970"/>
      <c r="I22" s="969">
        <f>F22+' 14-EXPENSE 11th Period'!I22</f>
        <v>0</v>
      </c>
      <c r="J22" s="910"/>
      <c r="K22" s="911"/>
      <c r="L22" s="46" t="str">
        <f t="shared" si="2"/>
        <v/>
      </c>
      <c r="M22" s="74">
        <f t="shared" si="5"/>
        <v>0</v>
      </c>
      <c r="N22" s="43" t="str">
        <f t="shared" si="3"/>
        <v/>
      </c>
      <c r="O22" s="267"/>
      <c r="P22" s="38">
        <f t="shared" si="6"/>
        <v>0</v>
      </c>
      <c r="Q22" s="806"/>
      <c r="R22" s="807"/>
      <c r="S22" s="807"/>
      <c r="T22" s="807"/>
      <c r="U22" s="807"/>
      <c r="V22" s="807"/>
      <c r="W22" s="807"/>
      <c r="X22" s="807"/>
      <c r="Y22" s="807"/>
      <c r="Z22" s="807"/>
      <c r="AA22" s="807"/>
      <c r="AB22" s="807"/>
      <c r="AC22" s="807"/>
      <c r="AD22" s="807"/>
      <c r="AE22" s="808"/>
      <c r="AF22" s="750">
        <f t="shared" si="7"/>
        <v>0</v>
      </c>
      <c r="AG22" s="749" t="str">
        <f t="shared" si="8"/>
        <v/>
      </c>
    </row>
    <row r="23" spans="2:33" s="38" customFormat="1" ht="12" customHeight="1" x14ac:dyDescent="0.25">
      <c r="B23" s="51" t="str">
        <f>IF(ISBLANK('3-Budget + REVISE'!B14),"",'3-Budget + REVISE'!B14)</f>
        <v/>
      </c>
      <c r="C23" s="969">
        <f>IF('3-Budget + REVISE'!BA14=1,'3-Budget + REVISE'!O14,' 14-EXPENSE 11th Period'!C23)</f>
        <v>0</v>
      </c>
      <c r="D23" s="910"/>
      <c r="E23" s="911"/>
      <c r="F23" s="900">
        <f t="shared" si="9"/>
        <v>0</v>
      </c>
      <c r="G23" s="901"/>
      <c r="H23" s="970"/>
      <c r="I23" s="969">
        <f>F23+' 14-EXPENSE 11th Period'!I23</f>
        <v>0</v>
      </c>
      <c r="J23" s="910"/>
      <c r="K23" s="911"/>
      <c r="L23" s="46" t="str">
        <f t="shared" si="2"/>
        <v/>
      </c>
      <c r="M23" s="74">
        <f t="shared" si="5"/>
        <v>0</v>
      </c>
      <c r="N23" s="43" t="str">
        <f t="shared" si="3"/>
        <v/>
      </c>
      <c r="O23" s="267"/>
      <c r="P23" s="38">
        <f t="shared" si="6"/>
        <v>0</v>
      </c>
      <c r="Q23" s="806"/>
      <c r="R23" s="807"/>
      <c r="S23" s="807"/>
      <c r="T23" s="807"/>
      <c r="U23" s="807"/>
      <c r="V23" s="807"/>
      <c r="W23" s="807"/>
      <c r="X23" s="807"/>
      <c r="Y23" s="807"/>
      <c r="Z23" s="807"/>
      <c r="AA23" s="807"/>
      <c r="AB23" s="807"/>
      <c r="AC23" s="807"/>
      <c r="AD23" s="807"/>
      <c r="AE23" s="808"/>
      <c r="AF23" s="750">
        <f t="shared" si="7"/>
        <v>0</v>
      </c>
      <c r="AG23" s="749" t="str">
        <f t="shared" si="8"/>
        <v/>
      </c>
    </row>
    <row r="24" spans="2:33" s="38" customFormat="1" ht="12" customHeight="1" x14ac:dyDescent="0.25">
      <c r="B24" s="51" t="str">
        <f>IF(ISBLANK('3-Budget + REVISE'!B15),"",'3-Budget + REVISE'!B15)</f>
        <v/>
      </c>
      <c r="C24" s="969">
        <f>IF('3-Budget + REVISE'!BA15=1,'3-Budget + REVISE'!O15,' 14-EXPENSE 11th Period'!C24)</f>
        <v>0</v>
      </c>
      <c r="D24" s="910"/>
      <c r="E24" s="911"/>
      <c r="F24" s="900">
        <f t="shared" si="9"/>
        <v>0</v>
      </c>
      <c r="G24" s="901"/>
      <c r="H24" s="970"/>
      <c r="I24" s="969">
        <f>F24+' 14-EXPENSE 11th Period'!I24</f>
        <v>0</v>
      </c>
      <c r="J24" s="910"/>
      <c r="K24" s="911"/>
      <c r="L24" s="46" t="str">
        <f t="shared" si="2"/>
        <v/>
      </c>
      <c r="M24" s="74">
        <f t="shared" si="5"/>
        <v>0</v>
      </c>
      <c r="N24" s="43" t="str">
        <f t="shared" si="3"/>
        <v/>
      </c>
      <c r="O24" s="267"/>
      <c r="P24" s="38">
        <f t="shared" si="6"/>
        <v>0</v>
      </c>
      <c r="Q24" s="806"/>
      <c r="R24" s="807"/>
      <c r="S24" s="807"/>
      <c r="T24" s="807"/>
      <c r="U24" s="807"/>
      <c r="V24" s="807"/>
      <c r="W24" s="807"/>
      <c r="X24" s="807"/>
      <c r="Y24" s="807"/>
      <c r="Z24" s="807"/>
      <c r="AA24" s="807"/>
      <c r="AB24" s="807"/>
      <c r="AC24" s="807"/>
      <c r="AD24" s="807"/>
      <c r="AE24" s="808"/>
      <c r="AF24" s="750">
        <f t="shared" si="7"/>
        <v>0</v>
      </c>
      <c r="AG24" s="749" t="str">
        <f t="shared" si="8"/>
        <v/>
      </c>
    </row>
    <row r="25" spans="2:33" s="38" customFormat="1" ht="12" customHeight="1" x14ac:dyDescent="0.25">
      <c r="B25" s="51" t="str">
        <f>IF(ISBLANK('3-Budget + REVISE'!B16),"",'3-Budget + REVISE'!B16)</f>
        <v/>
      </c>
      <c r="C25" s="969">
        <f>IF('3-Budget + REVISE'!BA16=1,'3-Budget + REVISE'!O16,' 14-EXPENSE 11th Period'!C25)</f>
        <v>0</v>
      </c>
      <c r="D25" s="910"/>
      <c r="E25" s="911"/>
      <c r="F25" s="900">
        <f t="shared" si="9"/>
        <v>0</v>
      </c>
      <c r="G25" s="901"/>
      <c r="H25" s="970"/>
      <c r="I25" s="969">
        <f>F25+' 14-EXPENSE 11th Period'!I25</f>
        <v>0</v>
      </c>
      <c r="J25" s="910"/>
      <c r="K25" s="911"/>
      <c r="L25" s="46" t="str">
        <f t="shared" si="2"/>
        <v/>
      </c>
      <c r="M25" s="74">
        <f t="shared" si="5"/>
        <v>0</v>
      </c>
      <c r="N25" s="43" t="str">
        <f t="shared" si="3"/>
        <v/>
      </c>
      <c r="O25" s="267"/>
      <c r="P25" s="38">
        <f t="shared" si="6"/>
        <v>0</v>
      </c>
      <c r="Q25" s="806"/>
      <c r="R25" s="807"/>
      <c r="S25" s="807"/>
      <c r="T25" s="807"/>
      <c r="U25" s="807"/>
      <c r="V25" s="807"/>
      <c r="W25" s="807"/>
      <c r="X25" s="807"/>
      <c r="Y25" s="807"/>
      <c r="Z25" s="807"/>
      <c r="AA25" s="807"/>
      <c r="AB25" s="807"/>
      <c r="AC25" s="807"/>
      <c r="AD25" s="807"/>
      <c r="AE25" s="808"/>
      <c r="AF25" s="750">
        <f t="shared" si="7"/>
        <v>0</v>
      </c>
      <c r="AG25" s="749" t="str">
        <f t="shared" si="8"/>
        <v/>
      </c>
    </row>
    <row r="26" spans="2:33" s="38" customFormat="1" ht="12" customHeight="1" x14ac:dyDescent="0.25">
      <c r="B26" s="51" t="str">
        <f>IF(ISBLANK('3-Budget + REVISE'!B17),"",'3-Budget + REVISE'!B17)</f>
        <v/>
      </c>
      <c r="C26" s="969">
        <f>IF('3-Budget + REVISE'!BA17=1,'3-Budget + REVISE'!O17,' 14-EXPENSE 11th Period'!C26)</f>
        <v>0</v>
      </c>
      <c r="D26" s="910"/>
      <c r="E26" s="911"/>
      <c r="F26" s="900">
        <f t="shared" si="9"/>
        <v>0</v>
      </c>
      <c r="G26" s="901"/>
      <c r="H26" s="970"/>
      <c r="I26" s="969">
        <f>F26+' 14-EXPENSE 11th Period'!I26</f>
        <v>0</v>
      </c>
      <c r="J26" s="910"/>
      <c r="K26" s="911"/>
      <c r="L26" s="46" t="str">
        <f t="shared" si="2"/>
        <v/>
      </c>
      <c r="M26" s="74">
        <f t="shared" si="5"/>
        <v>0</v>
      </c>
      <c r="N26" s="43" t="str">
        <f t="shared" si="3"/>
        <v/>
      </c>
      <c r="O26" s="267"/>
      <c r="P26" s="38">
        <f t="shared" si="6"/>
        <v>0</v>
      </c>
      <c r="Q26" s="806"/>
      <c r="R26" s="807"/>
      <c r="S26" s="807"/>
      <c r="T26" s="807"/>
      <c r="U26" s="807"/>
      <c r="V26" s="807"/>
      <c r="W26" s="807"/>
      <c r="X26" s="807"/>
      <c r="Y26" s="807"/>
      <c r="Z26" s="807"/>
      <c r="AA26" s="807"/>
      <c r="AB26" s="807"/>
      <c r="AC26" s="807"/>
      <c r="AD26" s="807"/>
      <c r="AE26" s="808"/>
      <c r="AF26" s="750">
        <f t="shared" si="7"/>
        <v>0</v>
      </c>
      <c r="AG26" s="749" t="str">
        <f t="shared" si="8"/>
        <v/>
      </c>
    </row>
    <row r="27" spans="2:33" s="38" customFormat="1" ht="12" customHeight="1" x14ac:dyDescent="0.25">
      <c r="B27" s="51" t="str">
        <f>IF(ISBLANK('3-Budget + REVISE'!B18),"",'3-Budget + REVISE'!B18)</f>
        <v/>
      </c>
      <c r="C27" s="969">
        <f>IF('3-Budget + REVISE'!BA18=1,'3-Budget + REVISE'!O18,' 14-EXPENSE 11th Period'!C27)</f>
        <v>0</v>
      </c>
      <c r="D27" s="910"/>
      <c r="E27" s="911"/>
      <c r="F27" s="900">
        <f t="shared" si="9"/>
        <v>0</v>
      </c>
      <c r="G27" s="901"/>
      <c r="H27" s="970"/>
      <c r="I27" s="969">
        <f>F27+' 14-EXPENSE 11th Period'!I27</f>
        <v>0</v>
      </c>
      <c r="J27" s="910"/>
      <c r="K27" s="911"/>
      <c r="L27" s="46" t="str">
        <f t="shared" si="2"/>
        <v/>
      </c>
      <c r="M27" s="74">
        <f t="shared" si="5"/>
        <v>0</v>
      </c>
      <c r="N27" s="43" t="str">
        <f t="shared" si="3"/>
        <v/>
      </c>
      <c r="O27" s="267"/>
      <c r="P27" s="38">
        <f t="shared" si="6"/>
        <v>0</v>
      </c>
      <c r="Q27" s="806"/>
      <c r="R27" s="807"/>
      <c r="S27" s="807"/>
      <c r="T27" s="807"/>
      <c r="U27" s="807"/>
      <c r="V27" s="807"/>
      <c r="W27" s="807"/>
      <c r="X27" s="807"/>
      <c r="Y27" s="807"/>
      <c r="Z27" s="807"/>
      <c r="AA27" s="807"/>
      <c r="AB27" s="807"/>
      <c r="AC27" s="807"/>
      <c r="AD27" s="807"/>
      <c r="AE27" s="808"/>
      <c r="AF27" s="750">
        <f t="shared" si="7"/>
        <v>0</v>
      </c>
      <c r="AG27" s="749" t="str">
        <f t="shared" si="8"/>
        <v/>
      </c>
    </row>
    <row r="28" spans="2:33" s="38" customFormat="1" ht="12" customHeight="1" x14ac:dyDescent="0.25">
      <c r="B28" s="51" t="str">
        <f>IF(ISBLANK('3-Budget + REVISE'!B19),"",'3-Budget + REVISE'!B19)</f>
        <v/>
      </c>
      <c r="C28" s="969">
        <f>IF('3-Budget + REVISE'!BA19=1,'3-Budget + REVISE'!O19,' 14-EXPENSE 11th Period'!C28)</f>
        <v>0</v>
      </c>
      <c r="D28" s="910"/>
      <c r="E28" s="911"/>
      <c r="F28" s="900">
        <f t="shared" si="9"/>
        <v>0</v>
      </c>
      <c r="G28" s="901"/>
      <c r="H28" s="970"/>
      <c r="I28" s="969">
        <f>F28+' 14-EXPENSE 11th Period'!I28</f>
        <v>0</v>
      </c>
      <c r="J28" s="910"/>
      <c r="K28" s="911"/>
      <c r="L28" s="46" t="str">
        <f t="shared" si="2"/>
        <v/>
      </c>
      <c r="M28" s="74">
        <f t="shared" si="5"/>
        <v>0</v>
      </c>
      <c r="N28" s="43" t="str">
        <f t="shared" si="3"/>
        <v/>
      </c>
      <c r="O28" s="267"/>
      <c r="P28" s="38">
        <f t="shared" si="6"/>
        <v>0</v>
      </c>
      <c r="Q28" s="806"/>
      <c r="R28" s="807"/>
      <c r="S28" s="807"/>
      <c r="T28" s="807"/>
      <c r="U28" s="807"/>
      <c r="V28" s="807"/>
      <c r="W28" s="807"/>
      <c r="X28" s="807"/>
      <c r="Y28" s="807"/>
      <c r="Z28" s="807"/>
      <c r="AA28" s="807"/>
      <c r="AB28" s="807"/>
      <c r="AC28" s="807"/>
      <c r="AD28" s="807"/>
      <c r="AE28" s="808"/>
      <c r="AF28" s="750">
        <f t="shared" si="7"/>
        <v>0</v>
      </c>
      <c r="AG28" s="749" t="str">
        <f t="shared" si="8"/>
        <v/>
      </c>
    </row>
    <row r="29" spans="2:33" s="38" customFormat="1" ht="12" customHeight="1" x14ac:dyDescent="0.25">
      <c r="B29" s="51" t="str">
        <f>IF(ISBLANK('3-Budget + REVISE'!B20),"",'3-Budget + REVISE'!B20)</f>
        <v/>
      </c>
      <c r="C29" s="969">
        <f>IF('3-Budget + REVISE'!BA20=1,'3-Budget + REVISE'!O20,' 14-EXPENSE 11th Period'!C29)</f>
        <v>0</v>
      </c>
      <c r="D29" s="910"/>
      <c r="E29" s="911"/>
      <c r="F29" s="900">
        <f t="shared" si="9"/>
        <v>0</v>
      </c>
      <c r="G29" s="901"/>
      <c r="H29" s="970"/>
      <c r="I29" s="969">
        <f>F29+' 14-EXPENSE 11th Period'!I29</f>
        <v>0</v>
      </c>
      <c r="J29" s="910"/>
      <c r="K29" s="911"/>
      <c r="L29" s="46" t="str">
        <f t="shared" si="2"/>
        <v/>
      </c>
      <c r="M29" s="74">
        <f t="shared" si="5"/>
        <v>0</v>
      </c>
      <c r="N29" s="43" t="str">
        <f t="shared" si="3"/>
        <v/>
      </c>
      <c r="O29" s="267"/>
      <c r="P29" s="38">
        <f t="shared" si="6"/>
        <v>0</v>
      </c>
      <c r="Q29" s="806"/>
      <c r="R29" s="807"/>
      <c r="S29" s="807"/>
      <c r="T29" s="807"/>
      <c r="U29" s="807"/>
      <c r="V29" s="807"/>
      <c r="W29" s="807"/>
      <c r="X29" s="807"/>
      <c r="Y29" s="807"/>
      <c r="Z29" s="807"/>
      <c r="AA29" s="807"/>
      <c r="AB29" s="807"/>
      <c r="AC29" s="807"/>
      <c r="AD29" s="807"/>
      <c r="AE29" s="808"/>
      <c r="AF29" s="750">
        <f t="shared" si="7"/>
        <v>0</v>
      </c>
      <c r="AG29" s="749" t="str">
        <f t="shared" si="8"/>
        <v/>
      </c>
    </row>
    <row r="30" spans="2:33" s="38" customFormat="1" ht="12" customHeight="1" x14ac:dyDescent="0.25">
      <c r="B30" s="51" t="str">
        <f>IF(ISBLANK('3-Budget + REVISE'!B21),"",'3-Budget + REVISE'!B21)</f>
        <v/>
      </c>
      <c r="C30" s="969">
        <f>IF('3-Budget + REVISE'!BA21=1,'3-Budget + REVISE'!O21,' 14-EXPENSE 11th Period'!C30)</f>
        <v>0</v>
      </c>
      <c r="D30" s="910"/>
      <c r="E30" s="911"/>
      <c r="F30" s="900">
        <f t="shared" si="9"/>
        <v>0</v>
      </c>
      <c r="G30" s="901"/>
      <c r="H30" s="970"/>
      <c r="I30" s="969">
        <f>F30+' 14-EXPENSE 11th Period'!I30</f>
        <v>0</v>
      </c>
      <c r="J30" s="910"/>
      <c r="K30" s="911"/>
      <c r="L30" s="46" t="str">
        <f t="shared" si="2"/>
        <v/>
      </c>
      <c r="M30" s="74">
        <f t="shared" si="5"/>
        <v>0</v>
      </c>
      <c r="N30" s="43" t="str">
        <f t="shared" si="3"/>
        <v/>
      </c>
      <c r="O30" s="267"/>
      <c r="P30" s="38">
        <f t="shared" si="6"/>
        <v>0</v>
      </c>
      <c r="Q30" s="806"/>
      <c r="R30" s="807"/>
      <c r="S30" s="807"/>
      <c r="T30" s="807"/>
      <c r="U30" s="807"/>
      <c r="V30" s="807"/>
      <c r="W30" s="807"/>
      <c r="X30" s="807"/>
      <c r="Y30" s="807"/>
      <c r="Z30" s="807"/>
      <c r="AA30" s="807"/>
      <c r="AB30" s="807"/>
      <c r="AC30" s="807"/>
      <c r="AD30" s="807"/>
      <c r="AE30" s="808"/>
      <c r="AF30" s="750">
        <f t="shared" si="7"/>
        <v>0</v>
      </c>
      <c r="AG30" s="749" t="str">
        <f t="shared" si="8"/>
        <v/>
      </c>
    </row>
    <row r="31" spans="2:33" s="38" customFormat="1" ht="12" customHeight="1" x14ac:dyDescent="0.25">
      <c r="B31" s="51" t="str">
        <f>IF(ISBLANK('3-Budget + REVISE'!B22),"",'3-Budget + REVISE'!B22)</f>
        <v/>
      </c>
      <c r="C31" s="969">
        <f>IF('3-Budget + REVISE'!BA22=1,'3-Budget + REVISE'!O22,' 14-EXPENSE 11th Period'!C31)</f>
        <v>0</v>
      </c>
      <c r="D31" s="910"/>
      <c r="E31" s="911"/>
      <c r="F31" s="900">
        <f t="shared" si="9"/>
        <v>0</v>
      </c>
      <c r="G31" s="901"/>
      <c r="H31" s="970"/>
      <c r="I31" s="969">
        <f>F31+' 14-EXPENSE 11th Period'!I31</f>
        <v>0</v>
      </c>
      <c r="J31" s="910"/>
      <c r="K31" s="911"/>
      <c r="L31" s="46" t="str">
        <f t="shared" si="2"/>
        <v/>
      </c>
      <c r="M31" s="74">
        <f t="shared" si="5"/>
        <v>0</v>
      </c>
      <c r="N31" s="43" t="str">
        <f t="shared" si="3"/>
        <v/>
      </c>
      <c r="O31" s="267"/>
      <c r="P31" s="38">
        <f t="shared" si="6"/>
        <v>0</v>
      </c>
      <c r="Q31" s="806"/>
      <c r="R31" s="807"/>
      <c r="S31" s="807"/>
      <c r="T31" s="807"/>
      <c r="U31" s="807"/>
      <c r="V31" s="807"/>
      <c r="W31" s="807"/>
      <c r="X31" s="807"/>
      <c r="Y31" s="807"/>
      <c r="Z31" s="807"/>
      <c r="AA31" s="807"/>
      <c r="AB31" s="807"/>
      <c r="AC31" s="807"/>
      <c r="AD31" s="807"/>
      <c r="AE31" s="808"/>
      <c r="AF31" s="750">
        <f t="shared" si="7"/>
        <v>0</v>
      </c>
      <c r="AG31" s="749" t="str">
        <f t="shared" si="8"/>
        <v/>
      </c>
    </row>
    <row r="32" spans="2:33" s="38" customFormat="1" ht="12" customHeight="1" x14ac:dyDescent="0.25">
      <c r="B32" s="51" t="str">
        <f>IF(ISBLANK('3-Budget + REVISE'!B23),"",'3-Budget + REVISE'!B23)</f>
        <v/>
      </c>
      <c r="C32" s="969">
        <f>IF('3-Budget + REVISE'!BA23=1,'3-Budget + REVISE'!O23,' 14-EXPENSE 11th Period'!C32)</f>
        <v>0</v>
      </c>
      <c r="D32" s="910"/>
      <c r="E32" s="911"/>
      <c r="F32" s="900">
        <f t="shared" si="9"/>
        <v>0</v>
      </c>
      <c r="G32" s="901"/>
      <c r="H32" s="970"/>
      <c r="I32" s="969">
        <f>F32+' 14-EXPENSE 11th Period'!I32</f>
        <v>0</v>
      </c>
      <c r="J32" s="910"/>
      <c r="K32" s="911"/>
      <c r="L32" s="46" t="str">
        <f t="shared" si="2"/>
        <v/>
      </c>
      <c r="M32" s="74">
        <f t="shared" si="5"/>
        <v>0</v>
      </c>
      <c r="N32" s="43" t="str">
        <f t="shared" si="3"/>
        <v/>
      </c>
      <c r="O32" s="267"/>
      <c r="P32" s="38">
        <f t="shared" si="6"/>
        <v>0</v>
      </c>
      <c r="Q32" s="806"/>
      <c r="R32" s="807"/>
      <c r="S32" s="807"/>
      <c r="T32" s="807"/>
      <c r="U32" s="807"/>
      <c r="V32" s="807"/>
      <c r="W32" s="807"/>
      <c r="X32" s="807"/>
      <c r="Y32" s="807"/>
      <c r="Z32" s="807"/>
      <c r="AA32" s="807"/>
      <c r="AB32" s="807"/>
      <c r="AC32" s="807"/>
      <c r="AD32" s="807"/>
      <c r="AE32" s="808"/>
      <c r="AF32" s="750">
        <f t="shared" si="7"/>
        <v>0</v>
      </c>
      <c r="AG32" s="749" t="str">
        <f t="shared" si="8"/>
        <v/>
      </c>
    </row>
    <row r="33" spans="2:33" s="38" customFormat="1" ht="12" customHeight="1" x14ac:dyDescent="0.25">
      <c r="B33" s="51">
        <f>IF(ISBLANK('3-Budget + REVISE'!B24),"",'3-Budget + REVISE'!B24)</f>
        <v>0</v>
      </c>
      <c r="C33" s="969">
        <f>IF('3-Budget + REVISE'!BA24=1,'3-Budget + REVISE'!O24,' 14-EXPENSE 11th Period'!C33)</f>
        <v>0</v>
      </c>
      <c r="D33" s="910"/>
      <c r="E33" s="911"/>
      <c r="F33" s="900">
        <f t="shared" ref="F33:F34" si="10">AF33</f>
        <v>0</v>
      </c>
      <c r="G33" s="901"/>
      <c r="H33" s="970"/>
      <c r="I33" s="969">
        <f>F33+' 14-EXPENSE 11th Period'!I33</f>
        <v>0</v>
      </c>
      <c r="J33" s="910"/>
      <c r="K33" s="911"/>
      <c r="L33" s="46" t="str">
        <f t="shared" si="2"/>
        <v/>
      </c>
      <c r="M33" s="74">
        <f t="shared" si="5"/>
        <v>0</v>
      </c>
      <c r="N33" s="43" t="str">
        <f t="shared" si="3"/>
        <v/>
      </c>
      <c r="O33" s="267"/>
      <c r="P33" s="38">
        <f t="shared" si="6"/>
        <v>0</v>
      </c>
      <c r="Q33" s="806"/>
      <c r="R33" s="807"/>
      <c r="S33" s="807"/>
      <c r="T33" s="807"/>
      <c r="U33" s="807"/>
      <c r="V33" s="807"/>
      <c r="W33" s="807"/>
      <c r="X33" s="807"/>
      <c r="Y33" s="807"/>
      <c r="Z33" s="807"/>
      <c r="AA33" s="807"/>
      <c r="AB33" s="807"/>
      <c r="AC33" s="807"/>
      <c r="AD33" s="807"/>
      <c r="AE33" s="808"/>
      <c r="AF33" s="750">
        <f t="shared" si="7"/>
        <v>0</v>
      </c>
      <c r="AG33" s="749" t="str">
        <f t="shared" si="8"/>
        <v/>
      </c>
    </row>
    <row r="34" spans="2:33" s="38" customFormat="1" ht="12" customHeight="1" x14ac:dyDescent="0.25">
      <c r="B34" s="51">
        <f>IF(ISBLANK('3-Budget + REVISE'!B25),"",'3-Budget + REVISE'!B25)</f>
        <v>0</v>
      </c>
      <c r="C34" s="969">
        <f>IF('3-Budget + REVISE'!BA25=1,'3-Budget + REVISE'!O25,' 14-EXPENSE 11th Period'!C34)</f>
        <v>0</v>
      </c>
      <c r="D34" s="910"/>
      <c r="E34" s="911"/>
      <c r="F34" s="900">
        <f t="shared" si="10"/>
        <v>0</v>
      </c>
      <c r="G34" s="901"/>
      <c r="H34" s="970"/>
      <c r="I34" s="969">
        <f>F34+' 14-EXPENSE 11th Period'!I34</f>
        <v>0</v>
      </c>
      <c r="J34" s="910"/>
      <c r="K34" s="911"/>
      <c r="L34" s="46" t="str">
        <f t="shared" si="2"/>
        <v/>
      </c>
      <c r="M34" s="74">
        <f t="shared" si="5"/>
        <v>0</v>
      </c>
      <c r="N34" s="43" t="str">
        <f t="shared" si="3"/>
        <v/>
      </c>
      <c r="O34" s="267"/>
      <c r="P34" s="38">
        <f t="shared" si="6"/>
        <v>0</v>
      </c>
      <c r="Q34" s="806"/>
      <c r="R34" s="807"/>
      <c r="S34" s="807"/>
      <c r="T34" s="807"/>
      <c r="U34" s="807"/>
      <c r="V34" s="807"/>
      <c r="W34" s="807"/>
      <c r="X34" s="807"/>
      <c r="Y34" s="807"/>
      <c r="Z34" s="807"/>
      <c r="AA34" s="807"/>
      <c r="AB34" s="807"/>
      <c r="AC34" s="807"/>
      <c r="AD34" s="807"/>
      <c r="AE34" s="808"/>
      <c r="AF34" s="750">
        <f t="shared" si="7"/>
        <v>0</v>
      </c>
      <c r="AG34" s="749" t="str">
        <f t="shared" si="8"/>
        <v/>
      </c>
    </row>
    <row r="35" spans="2:33" s="38" customFormat="1" ht="12" customHeight="1" x14ac:dyDescent="0.25">
      <c r="B35" s="51">
        <f>IF(ISBLANK('3-Budget + REVISE'!B26),"",'3-Budget + REVISE'!B26)</f>
        <v>0</v>
      </c>
      <c r="C35" s="969">
        <f>IF('3-Budget + REVISE'!BA26=1,'3-Budget + REVISE'!O26,' 14-EXPENSE 11th Period'!C35)</f>
        <v>0</v>
      </c>
      <c r="D35" s="910"/>
      <c r="E35" s="911"/>
      <c r="F35" s="900">
        <f t="shared" si="9"/>
        <v>0</v>
      </c>
      <c r="G35" s="901"/>
      <c r="H35" s="970"/>
      <c r="I35" s="969">
        <f>F35+' 14-EXPENSE 11th Period'!I35</f>
        <v>0</v>
      </c>
      <c r="J35" s="910"/>
      <c r="K35" s="911"/>
      <c r="L35" s="46" t="str">
        <f t="shared" si="2"/>
        <v/>
      </c>
      <c r="M35" s="74">
        <f t="shared" si="5"/>
        <v>0</v>
      </c>
      <c r="N35" s="43" t="str">
        <f t="shared" si="3"/>
        <v/>
      </c>
      <c r="O35" s="267"/>
      <c r="P35" s="38">
        <f t="shared" si="6"/>
        <v>0</v>
      </c>
      <c r="Q35" s="806"/>
      <c r="R35" s="807"/>
      <c r="S35" s="807"/>
      <c r="T35" s="807"/>
      <c r="U35" s="807"/>
      <c r="V35" s="807"/>
      <c r="W35" s="807"/>
      <c r="X35" s="807"/>
      <c r="Y35" s="807"/>
      <c r="Z35" s="807"/>
      <c r="AA35" s="807"/>
      <c r="AB35" s="807"/>
      <c r="AC35" s="807"/>
      <c r="AD35" s="807"/>
      <c r="AE35" s="808"/>
      <c r="AF35" s="750">
        <f t="shared" si="7"/>
        <v>0</v>
      </c>
      <c r="AG35" s="749" t="str">
        <f t="shared" si="8"/>
        <v/>
      </c>
    </row>
    <row r="36" spans="2:33" s="38" customFormat="1" ht="12" customHeight="1" x14ac:dyDescent="0.25">
      <c r="B36" s="51">
        <f>IF(ISBLANK('3-Budget + REVISE'!B27),"",'3-Budget + REVISE'!B27)</f>
        <v>0</v>
      </c>
      <c r="C36" s="969">
        <f>IF('3-Budget + REVISE'!BA27=1,'3-Budget + REVISE'!O27,' 14-EXPENSE 11th Period'!C36)</f>
        <v>0</v>
      </c>
      <c r="D36" s="910"/>
      <c r="E36" s="911"/>
      <c r="F36" s="900">
        <f t="shared" si="9"/>
        <v>0</v>
      </c>
      <c r="G36" s="901"/>
      <c r="H36" s="970"/>
      <c r="I36" s="969">
        <f>F36+' 14-EXPENSE 11th Period'!I36</f>
        <v>0</v>
      </c>
      <c r="J36" s="910"/>
      <c r="K36" s="911"/>
      <c r="L36" s="46" t="str">
        <f t="shared" si="2"/>
        <v/>
      </c>
      <c r="M36" s="74">
        <f t="shared" si="5"/>
        <v>0</v>
      </c>
      <c r="N36" s="43" t="str">
        <f t="shared" si="3"/>
        <v/>
      </c>
      <c r="O36" s="267"/>
      <c r="P36" s="38">
        <f t="shared" si="6"/>
        <v>0</v>
      </c>
      <c r="Q36" s="806"/>
      <c r="R36" s="807"/>
      <c r="S36" s="807"/>
      <c r="T36" s="807"/>
      <c r="U36" s="807"/>
      <c r="V36" s="807"/>
      <c r="W36" s="807"/>
      <c r="X36" s="807"/>
      <c r="Y36" s="807"/>
      <c r="Z36" s="807"/>
      <c r="AA36" s="807"/>
      <c r="AB36" s="807"/>
      <c r="AC36" s="807"/>
      <c r="AD36" s="807"/>
      <c r="AE36" s="808"/>
      <c r="AF36" s="750">
        <f t="shared" si="7"/>
        <v>0</v>
      </c>
      <c r="AG36" s="749" t="str">
        <f t="shared" si="8"/>
        <v/>
      </c>
    </row>
    <row r="37" spans="2:33" s="38" customFormat="1" ht="12" customHeight="1" x14ac:dyDescent="0.25">
      <c r="B37" s="51">
        <f>IF(ISBLANK('3-Budget + REVISE'!B28),"",'3-Budget + REVISE'!B28)</f>
        <v>0</v>
      </c>
      <c r="C37" s="969">
        <f>IF('3-Budget + REVISE'!BA28=1,'3-Budget + REVISE'!O28,' 14-EXPENSE 11th Period'!C37)</f>
        <v>0</v>
      </c>
      <c r="D37" s="910"/>
      <c r="E37" s="911"/>
      <c r="F37" s="900">
        <f t="shared" si="9"/>
        <v>0</v>
      </c>
      <c r="G37" s="901"/>
      <c r="H37" s="970"/>
      <c r="I37" s="969">
        <f>F37+' 14-EXPENSE 11th Period'!I37</f>
        <v>0</v>
      </c>
      <c r="J37" s="910"/>
      <c r="K37" s="911"/>
      <c r="L37" s="46" t="str">
        <f t="shared" si="2"/>
        <v/>
      </c>
      <c r="M37" s="74">
        <f t="shared" si="5"/>
        <v>0</v>
      </c>
      <c r="N37" s="43" t="str">
        <f t="shared" si="3"/>
        <v/>
      </c>
      <c r="O37" s="267"/>
      <c r="P37" s="38">
        <f t="shared" si="6"/>
        <v>0</v>
      </c>
      <c r="Q37" s="806"/>
      <c r="R37" s="807"/>
      <c r="S37" s="807"/>
      <c r="T37" s="807"/>
      <c r="U37" s="807"/>
      <c r="V37" s="807"/>
      <c r="W37" s="807"/>
      <c r="X37" s="807"/>
      <c r="Y37" s="807"/>
      <c r="Z37" s="807"/>
      <c r="AA37" s="807"/>
      <c r="AB37" s="807"/>
      <c r="AC37" s="807"/>
      <c r="AD37" s="807"/>
      <c r="AE37" s="808"/>
      <c r="AF37" s="750">
        <f t="shared" si="7"/>
        <v>0</v>
      </c>
      <c r="AG37" s="749" t="str">
        <f t="shared" si="8"/>
        <v/>
      </c>
    </row>
    <row r="38" spans="2:33" s="38" customFormat="1" ht="12" customHeight="1" x14ac:dyDescent="0.25">
      <c r="B38" s="51">
        <f>IF(ISBLANK('3-Budget + REVISE'!B29),"",'3-Budget + REVISE'!B29)</f>
        <v>0</v>
      </c>
      <c r="C38" s="969">
        <f>IF('3-Budget + REVISE'!BA29=1,'3-Budget + REVISE'!O29,' 14-EXPENSE 11th Period'!C38)</f>
        <v>0</v>
      </c>
      <c r="D38" s="910"/>
      <c r="E38" s="911"/>
      <c r="F38" s="900">
        <f t="shared" si="9"/>
        <v>0</v>
      </c>
      <c r="G38" s="901"/>
      <c r="H38" s="970"/>
      <c r="I38" s="969">
        <f>F38+' 14-EXPENSE 11th Period'!I38</f>
        <v>0</v>
      </c>
      <c r="J38" s="910"/>
      <c r="K38" s="911"/>
      <c r="L38" s="46" t="str">
        <f t="shared" si="2"/>
        <v/>
      </c>
      <c r="M38" s="74">
        <f t="shared" si="5"/>
        <v>0</v>
      </c>
      <c r="N38" s="43" t="str">
        <f t="shared" si="3"/>
        <v/>
      </c>
      <c r="O38" s="267"/>
      <c r="P38" s="38">
        <f t="shared" si="6"/>
        <v>0</v>
      </c>
      <c r="Q38" s="806"/>
      <c r="R38" s="807"/>
      <c r="S38" s="807"/>
      <c r="T38" s="807"/>
      <c r="U38" s="807"/>
      <c r="V38" s="807"/>
      <c r="W38" s="807"/>
      <c r="X38" s="807"/>
      <c r="Y38" s="807"/>
      <c r="Z38" s="807"/>
      <c r="AA38" s="807"/>
      <c r="AB38" s="807"/>
      <c r="AC38" s="807"/>
      <c r="AD38" s="807"/>
      <c r="AE38" s="808"/>
      <c r="AF38" s="750">
        <f t="shared" si="7"/>
        <v>0</v>
      </c>
      <c r="AG38" s="749" t="str">
        <f t="shared" si="8"/>
        <v/>
      </c>
    </row>
    <row r="39" spans="2:33" s="38" customFormat="1" ht="12" customHeight="1" x14ac:dyDescent="0.25">
      <c r="B39" s="51">
        <f>IF(ISBLANK('3-Budget + REVISE'!B30),"",'3-Budget + REVISE'!B30)</f>
        <v>0</v>
      </c>
      <c r="C39" s="969">
        <f>IF('3-Budget + REVISE'!BA30=1,'3-Budget + REVISE'!O30,' 14-EXPENSE 11th Period'!C39)</f>
        <v>0</v>
      </c>
      <c r="D39" s="910"/>
      <c r="E39" s="911"/>
      <c r="F39" s="900">
        <f t="shared" si="9"/>
        <v>0</v>
      </c>
      <c r="G39" s="901"/>
      <c r="H39" s="970"/>
      <c r="I39" s="969">
        <f>F39+' 14-EXPENSE 11th Period'!I39</f>
        <v>0</v>
      </c>
      <c r="J39" s="910"/>
      <c r="K39" s="911"/>
      <c r="L39" s="46" t="str">
        <f t="shared" si="2"/>
        <v/>
      </c>
      <c r="M39" s="74">
        <f t="shared" si="5"/>
        <v>0</v>
      </c>
      <c r="N39" s="43" t="str">
        <f t="shared" si="3"/>
        <v/>
      </c>
      <c r="O39" s="267"/>
      <c r="P39" s="38">
        <f t="shared" si="6"/>
        <v>0</v>
      </c>
      <c r="Q39" s="806"/>
      <c r="R39" s="807"/>
      <c r="S39" s="807"/>
      <c r="T39" s="807"/>
      <c r="U39" s="807"/>
      <c r="V39" s="807"/>
      <c r="W39" s="807"/>
      <c r="X39" s="807"/>
      <c r="Y39" s="807"/>
      <c r="Z39" s="807"/>
      <c r="AA39" s="807"/>
      <c r="AB39" s="807"/>
      <c r="AC39" s="807"/>
      <c r="AD39" s="807"/>
      <c r="AE39" s="808"/>
      <c r="AF39" s="750">
        <f t="shared" si="7"/>
        <v>0</v>
      </c>
      <c r="AG39" s="749" t="str">
        <f t="shared" si="8"/>
        <v/>
      </c>
    </row>
    <row r="40" spans="2:33" s="50" customFormat="1" ht="12.9" customHeight="1" x14ac:dyDescent="0.25">
      <c r="B40" s="200" t="str">
        <f>IF(ISBLANK('3-Budget + REVISE'!B31),"",'3-Budget + REVISE'!B31)</f>
        <v>200 - PERSONNEL - Benefits</v>
      </c>
      <c r="C40" s="912">
        <f>SUM(C41:C62)</f>
        <v>0</v>
      </c>
      <c r="D40" s="912"/>
      <c r="E40" s="912"/>
      <c r="F40" s="912">
        <f t="shared" ref="F40" si="11">SUM(F41:F62)</f>
        <v>0</v>
      </c>
      <c r="G40" s="912"/>
      <c r="H40" s="912"/>
      <c r="I40" s="912">
        <f t="shared" ref="I40" si="12">SUM(I41:I62)</f>
        <v>0</v>
      </c>
      <c r="J40" s="912"/>
      <c r="K40" s="912"/>
      <c r="L40" s="208" t="str">
        <f t="shared" si="2"/>
        <v/>
      </c>
      <c r="M40" s="211">
        <f t="shared" si="5"/>
        <v>0</v>
      </c>
      <c r="N40" s="43" t="str">
        <f t="shared" si="3"/>
        <v/>
      </c>
      <c r="O40" s="267">
        <f>C40</f>
        <v>0</v>
      </c>
      <c r="P40" s="38">
        <f t="shared" si="6"/>
        <v>0</v>
      </c>
      <c r="Q40" s="784">
        <f>SUM(Q41:Q62)</f>
        <v>0</v>
      </c>
      <c r="R40" s="785">
        <f>SUM(R41:R62)</f>
        <v>0</v>
      </c>
      <c r="S40" s="785">
        <f t="shared" ref="S40:AD40" si="13">SUM(S41:S62)</f>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5">
        <f t="shared" si="13"/>
        <v>0</v>
      </c>
      <c r="AE40" s="786">
        <f>SUM(AE41:AE62)</f>
        <v>0</v>
      </c>
      <c r="AF40" s="750">
        <f t="shared" si="7"/>
        <v>0</v>
      </c>
      <c r="AG40" s="749" t="str">
        <f t="shared" si="8"/>
        <v/>
      </c>
    </row>
    <row r="41" spans="2:33" s="38" customFormat="1" ht="12" customHeight="1" x14ac:dyDescent="0.25">
      <c r="B41" s="51" t="str">
        <f>IF(ISBLANK('3-Budget + REVISE'!B32),"",'3-Budget + REVISE'!B32)</f>
        <v/>
      </c>
      <c r="C41" s="969">
        <f>IF('3-Budget + REVISE'!BA32=1,'3-Budget + REVISE'!O32,' 14-EXPENSE 11th Period'!C41)</f>
        <v>0</v>
      </c>
      <c r="D41" s="910"/>
      <c r="E41" s="911"/>
      <c r="F41" s="900">
        <f>AF41</f>
        <v>0</v>
      </c>
      <c r="G41" s="901"/>
      <c r="H41" s="970"/>
      <c r="I41" s="969">
        <f>F41+' 14-EXPENSE 11th Period'!I41</f>
        <v>0</v>
      </c>
      <c r="J41" s="910"/>
      <c r="K41" s="911"/>
      <c r="L41" s="46" t="str">
        <f t="shared" si="2"/>
        <v/>
      </c>
      <c r="M41" s="74">
        <f t="shared" si="5"/>
        <v>0</v>
      </c>
      <c r="N41" s="43" t="str">
        <f t="shared" si="3"/>
        <v/>
      </c>
      <c r="O41" s="267"/>
      <c r="P41" s="38">
        <f t="shared" si="6"/>
        <v>0</v>
      </c>
      <c r="Q41" s="806"/>
      <c r="R41" s="807"/>
      <c r="S41" s="807"/>
      <c r="T41" s="807"/>
      <c r="U41" s="807"/>
      <c r="V41" s="807"/>
      <c r="W41" s="807"/>
      <c r="X41" s="807"/>
      <c r="Y41" s="807"/>
      <c r="Z41" s="807"/>
      <c r="AA41" s="807"/>
      <c r="AB41" s="807"/>
      <c r="AC41" s="807"/>
      <c r="AD41" s="807"/>
      <c r="AE41" s="808"/>
      <c r="AF41" s="750">
        <f t="shared" si="7"/>
        <v>0</v>
      </c>
      <c r="AG41" s="749" t="str">
        <f t="shared" si="8"/>
        <v/>
      </c>
    </row>
    <row r="42" spans="2:33" s="38" customFormat="1" ht="12" customHeight="1" x14ac:dyDescent="0.25">
      <c r="B42" s="51" t="str">
        <f>IF(ISBLANK('3-Budget + REVISE'!B33),"",'3-Budget + REVISE'!B33)</f>
        <v/>
      </c>
      <c r="C42" s="969">
        <f>IF('3-Budget + REVISE'!BA33=1,'3-Budget + REVISE'!O33,' 14-EXPENSE 11th Period'!C42)</f>
        <v>0</v>
      </c>
      <c r="D42" s="910"/>
      <c r="E42" s="911"/>
      <c r="F42" s="900">
        <f t="shared" ref="F42:F62" si="14">AF42</f>
        <v>0</v>
      </c>
      <c r="G42" s="901"/>
      <c r="H42" s="970"/>
      <c r="I42" s="969">
        <f>F42+' 14-EXPENSE 11th Period'!I42</f>
        <v>0</v>
      </c>
      <c r="J42" s="910"/>
      <c r="K42" s="911"/>
      <c r="L42" s="46" t="str">
        <f t="shared" si="2"/>
        <v/>
      </c>
      <c r="M42" s="74">
        <f t="shared" si="5"/>
        <v>0</v>
      </c>
      <c r="N42" s="43" t="str">
        <f t="shared" si="3"/>
        <v/>
      </c>
      <c r="O42" s="267"/>
      <c r="P42" s="38">
        <f t="shared" si="6"/>
        <v>0</v>
      </c>
      <c r="Q42" s="806"/>
      <c r="R42" s="807"/>
      <c r="S42" s="807"/>
      <c r="T42" s="807"/>
      <c r="U42" s="807"/>
      <c r="V42" s="807"/>
      <c r="W42" s="807"/>
      <c r="X42" s="807"/>
      <c r="Y42" s="807"/>
      <c r="Z42" s="807"/>
      <c r="AA42" s="807"/>
      <c r="AB42" s="807"/>
      <c r="AC42" s="807"/>
      <c r="AD42" s="807"/>
      <c r="AE42" s="808"/>
      <c r="AF42" s="750">
        <f t="shared" si="7"/>
        <v>0</v>
      </c>
      <c r="AG42" s="749" t="str">
        <f t="shared" si="8"/>
        <v/>
      </c>
    </row>
    <row r="43" spans="2:33" s="38" customFormat="1" ht="12" customHeight="1" x14ac:dyDescent="0.25">
      <c r="B43" s="51" t="str">
        <f>IF(ISBLANK('3-Budget + REVISE'!B34),"",'3-Budget + REVISE'!B34)</f>
        <v/>
      </c>
      <c r="C43" s="969">
        <f>IF('3-Budget + REVISE'!BA34=1,'3-Budget + REVISE'!O34,' 14-EXPENSE 11th Period'!C43)</f>
        <v>0</v>
      </c>
      <c r="D43" s="910"/>
      <c r="E43" s="911"/>
      <c r="F43" s="900">
        <f t="shared" si="14"/>
        <v>0</v>
      </c>
      <c r="G43" s="901"/>
      <c r="H43" s="970"/>
      <c r="I43" s="969">
        <f>F43+' 14-EXPENSE 11th Period'!I43</f>
        <v>0</v>
      </c>
      <c r="J43" s="910"/>
      <c r="K43" s="911"/>
      <c r="L43" s="46" t="str">
        <f t="shared" si="2"/>
        <v/>
      </c>
      <c r="M43" s="74">
        <f t="shared" si="5"/>
        <v>0</v>
      </c>
      <c r="N43" s="43" t="str">
        <f t="shared" si="3"/>
        <v/>
      </c>
      <c r="O43" s="267"/>
      <c r="P43" s="38">
        <f t="shared" si="6"/>
        <v>0</v>
      </c>
      <c r="Q43" s="806"/>
      <c r="R43" s="807"/>
      <c r="S43" s="807"/>
      <c r="T43" s="807"/>
      <c r="U43" s="807"/>
      <c r="V43" s="807"/>
      <c r="W43" s="807"/>
      <c r="X43" s="807"/>
      <c r="Y43" s="807"/>
      <c r="Z43" s="807"/>
      <c r="AA43" s="807"/>
      <c r="AB43" s="807"/>
      <c r="AC43" s="807"/>
      <c r="AD43" s="807"/>
      <c r="AE43" s="808"/>
      <c r="AF43" s="750">
        <f t="shared" si="7"/>
        <v>0</v>
      </c>
      <c r="AG43" s="749" t="str">
        <f t="shared" si="8"/>
        <v/>
      </c>
    </row>
    <row r="44" spans="2:33" s="38" customFormat="1" ht="12" customHeight="1" x14ac:dyDescent="0.25">
      <c r="B44" s="51" t="str">
        <f>IF(ISBLANK('3-Budget + REVISE'!B35),"",'3-Budget + REVISE'!B35)</f>
        <v/>
      </c>
      <c r="C44" s="969">
        <f>IF('3-Budget + REVISE'!BA35=1,'3-Budget + REVISE'!O35,' 14-EXPENSE 11th Period'!C44)</f>
        <v>0</v>
      </c>
      <c r="D44" s="910"/>
      <c r="E44" s="911"/>
      <c r="F44" s="900">
        <f t="shared" si="14"/>
        <v>0</v>
      </c>
      <c r="G44" s="901"/>
      <c r="H44" s="970"/>
      <c r="I44" s="969">
        <f>F44+' 14-EXPENSE 11th Period'!I44</f>
        <v>0</v>
      </c>
      <c r="J44" s="910"/>
      <c r="K44" s="911"/>
      <c r="L44" s="46" t="str">
        <f t="shared" si="2"/>
        <v/>
      </c>
      <c r="M44" s="74">
        <f t="shared" si="5"/>
        <v>0</v>
      </c>
      <c r="N44" s="43" t="str">
        <f t="shared" si="3"/>
        <v/>
      </c>
      <c r="O44" s="267"/>
      <c r="P44" s="38">
        <f t="shared" si="6"/>
        <v>0</v>
      </c>
      <c r="Q44" s="806"/>
      <c r="R44" s="807"/>
      <c r="S44" s="807"/>
      <c r="T44" s="807"/>
      <c r="U44" s="807"/>
      <c r="V44" s="807"/>
      <c r="W44" s="807"/>
      <c r="X44" s="807"/>
      <c r="Y44" s="807"/>
      <c r="Z44" s="807"/>
      <c r="AA44" s="807"/>
      <c r="AB44" s="807"/>
      <c r="AC44" s="807"/>
      <c r="AD44" s="807"/>
      <c r="AE44" s="808"/>
      <c r="AF44" s="750">
        <f t="shared" si="7"/>
        <v>0</v>
      </c>
      <c r="AG44" s="749" t="str">
        <f t="shared" si="8"/>
        <v/>
      </c>
    </row>
    <row r="45" spans="2:33" s="38" customFormat="1" ht="12" customHeight="1" x14ac:dyDescent="0.25">
      <c r="B45" s="51" t="str">
        <f>IF(ISBLANK('3-Budget + REVISE'!B36),"",'3-Budget + REVISE'!B36)</f>
        <v/>
      </c>
      <c r="C45" s="969">
        <f>IF('3-Budget + REVISE'!BA36=1,'3-Budget + REVISE'!O36,' 14-EXPENSE 11th Period'!C45)</f>
        <v>0</v>
      </c>
      <c r="D45" s="910"/>
      <c r="E45" s="911"/>
      <c r="F45" s="900">
        <f t="shared" si="14"/>
        <v>0</v>
      </c>
      <c r="G45" s="901"/>
      <c r="H45" s="970"/>
      <c r="I45" s="969">
        <f>F45+' 14-EXPENSE 11th Period'!I45</f>
        <v>0</v>
      </c>
      <c r="J45" s="910"/>
      <c r="K45" s="911"/>
      <c r="L45" s="46" t="str">
        <f t="shared" si="2"/>
        <v/>
      </c>
      <c r="M45" s="74">
        <f t="shared" si="5"/>
        <v>0</v>
      </c>
      <c r="N45" s="43" t="str">
        <f t="shared" si="3"/>
        <v/>
      </c>
      <c r="O45" s="267"/>
      <c r="P45" s="38">
        <f t="shared" si="6"/>
        <v>0</v>
      </c>
      <c r="Q45" s="806"/>
      <c r="R45" s="807"/>
      <c r="S45" s="807"/>
      <c r="T45" s="807"/>
      <c r="U45" s="807"/>
      <c r="V45" s="807"/>
      <c r="W45" s="807"/>
      <c r="X45" s="807"/>
      <c r="Y45" s="807"/>
      <c r="Z45" s="807"/>
      <c r="AA45" s="807"/>
      <c r="AB45" s="807"/>
      <c r="AC45" s="807"/>
      <c r="AD45" s="807"/>
      <c r="AE45" s="808"/>
      <c r="AF45" s="750">
        <f t="shared" si="7"/>
        <v>0</v>
      </c>
      <c r="AG45" s="749" t="str">
        <f t="shared" si="8"/>
        <v/>
      </c>
    </row>
    <row r="46" spans="2:33" s="38" customFormat="1" ht="12" customHeight="1" x14ac:dyDescent="0.25">
      <c r="B46" s="51" t="str">
        <f>IF(ISBLANK('3-Budget + REVISE'!B37),"",'3-Budget + REVISE'!B37)</f>
        <v/>
      </c>
      <c r="C46" s="969">
        <f>IF('3-Budget + REVISE'!BA37=1,'3-Budget + REVISE'!O37,' 14-EXPENSE 11th Period'!C46)</f>
        <v>0</v>
      </c>
      <c r="D46" s="910"/>
      <c r="E46" s="911"/>
      <c r="F46" s="900">
        <f t="shared" si="14"/>
        <v>0</v>
      </c>
      <c r="G46" s="901"/>
      <c r="H46" s="970"/>
      <c r="I46" s="969">
        <f>F46+' 14-EXPENSE 11th Period'!I46</f>
        <v>0</v>
      </c>
      <c r="J46" s="910"/>
      <c r="K46" s="911"/>
      <c r="L46" s="46" t="str">
        <f t="shared" si="2"/>
        <v/>
      </c>
      <c r="M46" s="74">
        <f t="shared" si="5"/>
        <v>0</v>
      </c>
      <c r="N46" s="43" t="str">
        <f t="shared" si="3"/>
        <v/>
      </c>
      <c r="O46" s="267"/>
      <c r="P46" s="38">
        <f t="shared" si="6"/>
        <v>0</v>
      </c>
      <c r="Q46" s="806"/>
      <c r="R46" s="807"/>
      <c r="S46" s="807"/>
      <c r="T46" s="807"/>
      <c r="U46" s="807"/>
      <c r="V46" s="807"/>
      <c r="W46" s="807"/>
      <c r="X46" s="807"/>
      <c r="Y46" s="807"/>
      <c r="Z46" s="807"/>
      <c r="AA46" s="807"/>
      <c r="AB46" s="807"/>
      <c r="AC46" s="807"/>
      <c r="AD46" s="807"/>
      <c r="AE46" s="808"/>
      <c r="AF46" s="750">
        <f t="shared" si="7"/>
        <v>0</v>
      </c>
      <c r="AG46" s="749" t="str">
        <f t="shared" si="8"/>
        <v/>
      </c>
    </row>
    <row r="47" spans="2:33" s="38" customFormat="1" ht="12" customHeight="1" x14ac:dyDescent="0.25">
      <c r="B47" s="51" t="str">
        <f>IF(ISBLANK('3-Budget + REVISE'!B38),"",'3-Budget + REVISE'!B38)</f>
        <v/>
      </c>
      <c r="C47" s="969">
        <f>IF('3-Budget + REVISE'!BA38=1,'3-Budget + REVISE'!O38,' 14-EXPENSE 11th Period'!C47)</f>
        <v>0</v>
      </c>
      <c r="D47" s="910"/>
      <c r="E47" s="911"/>
      <c r="F47" s="900">
        <f t="shared" si="14"/>
        <v>0</v>
      </c>
      <c r="G47" s="901"/>
      <c r="H47" s="970"/>
      <c r="I47" s="969">
        <f>F47+' 14-EXPENSE 11th Period'!I47</f>
        <v>0</v>
      </c>
      <c r="J47" s="910"/>
      <c r="K47" s="911"/>
      <c r="L47" s="46" t="str">
        <f t="shared" si="2"/>
        <v/>
      </c>
      <c r="M47" s="74">
        <f t="shared" si="5"/>
        <v>0</v>
      </c>
      <c r="N47" s="43" t="str">
        <f t="shared" si="3"/>
        <v/>
      </c>
      <c r="O47" s="267"/>
      <c r="P47" s="38">
        <f t="shared" si="6"/>
        <v>0</v>
      </c>
      <c r="Q47" s="806"/>
      <c r="R47" s="807"/>
      <c r="S47" s="807"/>
      <c r="T47" s="807"/>
      <c r="U47" s="807"/>
      <c r="V47" s="807"/>
      <c r="W47" s="807"/>
      <c r="X47" s="807"/>
      <c r="Y47" s="807"/>
      <c r="Z47" s="807"/>
      <c r="AA47" s="807"/>
      <c r="AB47" s="807"/>
      <c r="AC47" s="807"/>
      <c r="AD47" s="807"/>
      <c r="AE47" s="808"/>
      <c r="AF47" s="750">
        <f t="shared" si="7"/>
        <v>0</v>
      </c>
      <c r="AG47" s="749" t="str">
        <f t="shared" si="8"/>
        <v/>
      </c>
    </row>
    <row r="48" spans="2:33" s="38" customFormat="1" ht="12" customHeight="1" x14ac:dyDescent="0.25">
      <c r="B48" s="51" t="str">
        <f>IF(ISBLANK('3-Budget + REVISE'!B39),"",'3-Budget + REVISE'!B39)</f>
        <v/>
      </c>
      <c r="C48" s="969">
        <f>IF('3-Budget + REVISE'!BA39=1,'3-Budget + REVISE'!O39,' 14-EXPENSE 11th Period'!C48)</f>
        <v>0</v>
      </c>
      <c r="D48" s="910"/>
      <c r="E48" s="911"/>
      <c r="F48" s="900">
        <f t="shared" si="14"/>
        <v>0</v>
      </c>
      <c r="G48" s="901"/>
      <c r="H48" s="970"/>
      <c r="I48" s="969">
        <f>F48+' 14-EXPENSE 11th Period'!I48</f>
        <v>0</v>
      </c>
      <c r="J48" s="910"/>
      <c r="K48" s="911"/>
      <c r="L48" s="46" t="str">
        <f t="shared" si="2"/>
        <v/>
      </c>
      <c r="M48" s="74">
        <f t="shared" si="5"/>
        <v>0</v>
      </c>
      <c r="N48" s="43" t="str">
        <f t="shared" si="3"/>
        <v/>
      </c>
      <c r="O48" s="267"/>
      <c r="P48" s="38">
        <f t="shared" si="6"/>
        <v>0</v>
      </c>
      <c r="Q48" s="806"/>
      <c r="R48" s="807"/>
      <c r="S48" s="807"/>
      <c r="T48" s="807"/>
      <c r="U48" s="807"/>
      <c r="V48" s="807"/>
      <c r="W48" s="807"/>
      <c r="X48" s="807"/>
      <c r="Y48" s="807"/>
      <c r="Z48" s="807"/>
      <c r="AA48" s="807"/>
      <c r="AB48" s="807"/>
      <c r="AC48" s="807"/>
      <c r="AD48" s="807"/>
      <c r="AE48" s="808"/>
      <c r="AF48" s="750">
        <f t="shared" si="7"/>
        <v>0</v>
      </c>
      <c r="AG48" s="749" t="str">
        <f t="shared" si="8"/>
        <v/>
      </c>
    </row>
    <row r="49" spans="2:33" s="38" customFormat="1" ht="12" customHeight="1" x14ac:dyDescent="0.25">
      <c r="B49" s="51" t="str">
        <f>IF(ISBLANK('3-Budget + REVISE'!B40),"",'3-Budget + REVISE'!B40)</f>
        <v/>
      </c>
      <c r="C49" s="969">
        <f>IF('3-Budget + REVISE'!BA40=1,'3-Budget + REVISE'!O40,' 14-EXPENSE 11th Period'!C49)</f>
        <v>0</v>
      </c>
      <c r="D49" s="910"/>
      <c r="E49" s="911"/>
      <c r="F49" s="900">
        <f t="shared" si="14"/>
        <v>0</v>
      </c>
      <c r="G49" s="901"/>
      <c r="H49" s="970"/>
      <c r="I49" s="969">
        <f>F49+' 14-EXPENSE 11th Period'!I49</f>
        <v>0</v>
      </c>
      <c r="J49" s="910"/>
      <c r="K49" s="911"/>
      <c r="L49" s="46" t="str">
        <f t="shared" si="2"/>
        <v/>
      </c>
      <c r="M49" s="74">
        <f t="shared" si="5"/>
        <v>0</v>
      </c>
      <c r="N49" s="43" t="str">
        <f t="shared" si="3"/>
        <v/>
      </c>
      <c r="O49" s="267"/>
      <c r="P49" s="38">
        <f t="shared" si="6"/>
        <v>0</v>
      </c>
      <c r="Q49" s="806"/>
      <c r="R49" s="807"/>
      <c r="S49" s="807"/>
      <c r="T49" s="807"/>
      <c r="U49" s="807"/>
      <c r="V49" s="807"/>
      <c r="W49" s="807"/>
      <c r="X49" s="807"/>
      <c r="Y49" s="807"/>
      <c r="Z49" s="807"/>
      <c r="AA49" s="807"/>
      <c r="AB49" s="807"/>
      <c r="AC49" s="807"/>
      <c r="AD49" s="807"/>
      <c r="AE49" s="808"/>
      <c r="AF49" s="750">
        <f t="shared" si="7"/>
        <v>0</v>
      </c>
      <c r="AG49" s="749" t="str">
        <f t="shared" si="8"/>
        <v/>
      </c>
    </row>
    <row r="50" spans="2:33" s="38" customFormat="1" ht="12" customHeight="1" x14ac:dyDescent="0.25">
      <c r="B50" s="51" t="str">
        <f>IF(ISBLANK('3-Budget + REVISE'!B41),"",'3-Budget + REVISE'!B41)</f>
        <v/>
      </c>
      <c r="C50" s="969">
        <f>IF('3-Budget + REVISE'!BA41=1,'3-Budget + REVISE'!O41,' 14-EXPENSE 11th Period'!C50)</f>
        <v>0</v>
      </c>
      <c r="D50" s="910"/>
      <c r="E50" s="911"/>
      <c r="F50" s="900">
        <f t="shared" si="14"/>
        <v>0</v>
      </c>
      <c r="G50" s="901"/>
      <c r="H50" s="970"/>
      <c r="I50" s="969">
        <f>F50+' 14-EXPENSE 11th Period'!I50</f>
        <v>0</v>
      </c>
      <c r="J50" s="910"/>
      <c r="K50" s="911"/>
      <c r="L50" s="46" t="str">
        <f t="shared" si="2"/>
        <v/>
      </c>
      <c r="M50" s="74">
        <f t="shared" si="5"/>
        <v>0</v>
      </c>
      <c r="N50" s="43" t="str">
        <f t="shared" si="3"/>
        <v/>
      </c>
      <c r="O50" s="267"/>
      <c r="P50" s="38">
        <f t="shared" si="6"/>
        <v>0</v>
      </c>
      <c r="Q50" s="806"/>
      <c r="R50" s="807"/>
      <c r="S50" s="807"/>
      <c r="T50" s="807"/>
      <c r="U50" s="807"/>
      <c r="V50" s="807"/>
      <c r="W50" s="807"/>
      <c r="X50" s="807"/>
      <c r="Y50" s="807"/>
      <c r="Z50" s="807"/>
      <c r="AA50" s="807"/>
      <c r="AB50" s="807"/>
      <c r="AC50" s="807"/>
      <c r="AD50" s="807"/>
      <c r="AE50" s="808"/>
      <c r="AF50" s="750">
        <f t="shared" si="7"/>
        <v>0</v>
      </c>
      <c r="AG50" s="749" t="str">
        <f t="shared" si="8"/>
        <v/>
      </c>
    </row>
    <row r="51" spans="2:33" s="38" customFormat="1" ht="12" customHeight="1" x14ac:dyDescent="0.25">
      <c r="B51" s="51" t="str">
        <f>IF(ISBLANK('3-Budget + REVISE'!B42),"",'3-Budget + REVISE'!B42)</f>
        <v/>
      </c>
      <c r="C51" s="969">
        <f>IF('3-Budget + REVISE'!BA42=1,'3-Budget + REVISE'!O42,' 14-EXPENSE 11th Period'!C51)</f>
        <v>0</v>
      </c>
      <c r="D51" s="910"/>
      <c r="E51" s="911"/>
      <c r="F51" s="900">
        <f t="shared" si="14"/>
        <v>0</v>
      </c>
      <c r="G51" s="901"/>
      <c r="H51" s="970"/>
      <c r="I51" s="969">
        <f>F51+' 14-EXPENSE 11th Period'!I51</f>
        <v>0</v>
      </c>
      <c r="J51" s="910"/>
      <c r="K51" s="911"/>
      <c r="L51" s="46" t="str">
        <f t="shared" si="2"/>
        <v/>
      </c>
      <c r="M51" s="74">
        <f t="shared" si="5"/>
        <v>0</v>
      </c>
      <c r="N51" s="43" t="str">
        <f t="shared" si="3"/>
        <v/>
      </c>
      <c r="O51" s="267"/>
      <c r="P51" s="38">
        <f t="shared" si="6"/>
        <v>0</v>
      </c>
      <c r="Q51" s="806"/>
      <c r="R51" s="807"/>
      <c r="S51" s="807"/>
      <c r="T51" s="807"/>
      <c r="U51" s="807"/>
      <c r="V51" s="807"/>
      <c r="W51" s="807"/>
      <c r="X51" s="807"/>
      <c r="Y51" s="807"/>
      <c r="Z51" s="807"/>
      <c r="AA51" s="807"/>
      <c r="AB51" s="807"/>
      <c r="AC51" s="807"/>
      <c r="AD51" s="807"/>
      <c r="AE51" s="808"/>
      <c r="AF51" s="750">
        <f t="shared" si="7"/>
        <v>0</v>
      </c>
      <c r="AG51" s="749" t="str">
        <f t="shared" si="8"/>
        <v/>
      </c>
    </row>
    <row r="52" spans="2:33" s="38" customFormat="1" ht="12" customHeight="1" x14ac:dyDescent="0.25">
      <c r="B52" s="51" t="str">
        <f>IF(ISBLANK('3-Budget + REVISE'!B43),"",'3-Budget + REVISE'!B43)</f>
        <v/>
      </c>
      <c r="C52" s="969">
        <f>IF('3-Budget + REVISE'!BA43=1,'3-Budget + REVISE'!O43,' 14-EXPENSE 11th Period'!C52)</f>
        <v>0</v>
      </c>
      <c r="D52" s="910"/>
      <c r="E52" s="911"/>
      <c r="F52" s="900">
        <f t="shared" si="14"/>
        <v>0</v>
      </c>
      <c r="G52" s="901"/>
      <c r="H52" s="970"/>
      <c r="I52" s="969">
        <f>F52+' 14-EXPENSE 11th Period'!I52</f>
        <v>0</v>
      </c>
      <c r="J52" s="910"/>
      <c r="K52" s="911"/>
      <c r="L52" s="46" t="str">
        <f t="shared" si="2"/>
        <v/>
      </c>
      <c r="M52" s="74">
        <f t="shared" si="5"/>
        <v>0</v>
      </c>
      <c r="N52" s="43" t="str">
        <f t="shared" si="3"/>
        <v/>
      </c>
      <c r="O52" s="267"/>
      <c r="P52" s="38">
        <f t="shared" si="6"/>
        <v>0</v>
      </c>
      <c r="Q52" s="806"/>
      <c r="R52" s="807"/>
      <c r="S52" s="807"/>
      <c r="T52" s="807"/>
      <c r="U52" s="807"/>
      <c r="V52" s="807"/>
      <c r="W52" s="807"/>
      <c r="X52" s="807"/>
      <c r="Y52" s="807"/>
      <c r="Z52" s="807"/>
      <c r="AA52" s="807"/>
      <c r="AB52" s="807"/>
      <c r="AC52" s="807"/>
      <c r="AD52" s="807"/>
      <c r="AE52" s="808"/>
      <c r="AF52" s="750">
        <f t="shared" si="7"/>
        <v>0</v>
      </c>
      <c r="AG52" s="749" t="str">
        <f t="shared" si="8"/>
        <v/>
      </c>
    </row>
    <row r="53" spans="2:33" s="38" customFormat="1" ht="12" customHeight="1" x14ac:dyDescent="0.25">
      <c r="B53" s="51" t="str">
        <f>IF(ISBLANK('3-Budget + REVISE'!B44),"",'3-Budget + REVISE'!B44)</f>
        <v/>
      </c>
      <c r="C53" s="969">
        <f>IF('3-Budget + REVISE'!BA44=1,'3-Budget + REVISE'!O44,' 14-EXPENSE 11th Period'!C53)</f>
        <v>0</v>
      </c>
      <c r="D53" s="910"/>
      <c r="E53" s="911"/>
      <c r="F53" s="900">
        <f t="shared" si="14"/>
        <v>0</v>
      </c>
      <c r="G53" s="901"/>
      <c r="H53" s="970"/>
      <c r="I53" s="969">
        <f>F53+' 14-EXPENSE 11th Period'!I53</f>
        <v>0</v>
      </c>
      <c r="J53" s="910"/>
      <c r="K53" s="911"/>
      <c r="L53" s="46" t="str">
        <f t="shared" si="2"/>
        <v/>
      </c>
      <c r="M53" s="74">
        <f t="shared" si="5"/>
        <v>0</v>
      </c>
      <c r="N53" s="43" t="str">
        <f t="shared" si="3"/>
        <v/>
      </c>
      <c r="O53" s="267"/>
      <c r="P53" s="38">
        <f t="shared" si="6"/>
        <v>0</v>
      </c>
      <c r="Q53" s="806"/>
      <c r="R53" s="807"/>
      <c r="S53" s="807"/>
      <c r="T53" s="807"/>
      <c r="U53" s="807"/>
      <c r="V53" s="807"/>
      <c r="W53" s="807"/>
      <c r="X53" s="807"/>
      <c r="Y53" s="807"/>
      <c r="Z53" s="807"/>
      <c r="AA53" s="807"/>
      <c r="AB53" s="807"/>
      <c r="AC53" s="807"/>
      <c r="AD53" s="807"/>
      <c r="AE53" s="808"/>
      <c r="AF53" s="750">
        <f t="shared" si="7"/>
        <v>0</v>
      </c>
      <c r="AG53" s="749" t="str">
        <f t="shared" si="8"/>
        <v/>
      </c>
    </row>
    <row r="54" spans="2:33" s="38" customFormat="1" ht="12" customHeight="1" x14ac:dyDescent="0.25">
      <c r="B54" s="51" t="str">
        <f>IF(ISBLANK('3-Budget + REVISE'!B45),"",'3-Budget + REVISE'!B45)</f>
        <v/>
      </c>
      <c r="C54" s="969">
        <f>IF('3-Budget + REVISE'!BA45=1,'3-Budget + REVISE'!O45,' 14-EXPENSE 11th Period'!C54)</f>
        <v>0</v>
      </c>
      <c r="D54" s="910"/>
      <c r="E54" s="911"/>
      <c r="F54" s="900">
        <f t="shared" si="14"/>
        <v>0</v>
      </c>
      <c r="G54" s="901"/>
      <c r="H54" s="970"/>
      <c r="I54" s="969">
        <f>F54+' 14-EXPENSE 11th Period'!I54</f>
        <v>0</v>
      </c>
      <c r="J54" s="910"/>
      <c r="K54" s="911"/>
      <c r="L54" s="46" t="str">
        <f t="shared" si="2"/>
        <v/>
      </c>
      <c r="M54" s="74">
        <f t="shared" si="5"/>
        <v>0</v>
      </c>
      <c r="N54" s="43" t="str">
        <f t="shared" si="3"/>
        <v/>
      </c>
      <c r="O54" s="267"/>
      <c r="P54" s="38">
        <f t="shared" si="6"/>
        <v>0</v>
      </c>
      <c r="Q54" s="806"/>
      <c r="R54" s="807"/>
      <c r="S54" s="807"/>
      <c r="T54" s="807"/>
      <c r="U54" s="807"/>
      <c r="V54" s="807"/>
      <c r="W54" s="807"/>
      <c r="X54" s="807"/>
      <c r="Y54" s="807"/>
      <c r="Z54" s="807"/>
      <c r="AA54" s="807"/>
      <c r="AB54" s="807"/>
      <c r="AC54" s="807"/>
      <c r="AD54" s="807"/>
      <c r="AE54" s="808"/>
      <c r="AF54" s="750">
        <f t="shared" si="7"/>
        <v>0</v>
      </c>
      <c r="AG54" s="749" t="str">
        <f t="shared" si="8"/>
        <v/>
      </c>
    </row>
    <row r="55" spans="2:33" s="38" customFormat="1" ht="12" customHeight="1" x14ac:dyDescent="0.25">
      <c r="B55" s="51" t="str">
        <f>IF(ISBLANK('3-Budget + REVISE'!B46),"",'3-Budget + REVISE'!B46)</f>
        <v/>
      </c>
      <c r="C55" s="969">
        <f>IF('3-Budget + REVISE'!BA46=1,'3-Budget + REVISE'!O46,' 14-EXPENSE 11th Period'!C55)</f>
        <v>0</v>
      </c>
      <c r="D55" s="910"/>
      <c r="E55" s="911"/>
      <c r="F55" s="900">
        <f t="shared" ref="F55:F57" si="15">AF55</f>
        <v>0</v>
      </c>
      <c r="G55" s="901"/>
      <c r="H55" s="970"/>
      <c r="I55" s="969">
        <f>F55+' 14-EXPENSE 11th Period'!I55</f>
        <v>0</v>
      </c>
      <c r="J55" s="910"/>
      <c r="K55" s="911"/>
      <c r="L55" s="46" t="str">
        <f t="shared" si="2"/>
        <v/>
      </c>
      <c r="M55" s="74">
        <f t="shared" si="5"/>
        <v>0</v>
      </c>
      <c r="N55" s="43" t="str">
        <f t="shared" si="3"/>
        <v/>
      </c>
      <c r="O55" s="267"/>
      <c r="P55" s="38">
        <f t="shared" si="6"/>
        <v>0</v>
      </c>
      <c r="Q55" s="806"/>
      <c r="R55" s="807"/>
      <c r="S55" s="807"/>
      <c r="T55" s="807"/>
      <c r="U55" s="807"/>
      <c r="V55" s="807"/>
      <c r="W55" s="807"/>
      <c r="X55" s="807"/>
      <c r="Y55" s="807"/>
      <c r="Z55" s="807"/>
      <c r="AA55" s="807"/>
      <c r="AB55" s="807"/>
      <c r="AC55" s="807"/>
      <c r="AD55" s="807"/>
      <c r="AE55" s="808"/>
      <c r="AF55" s="750">
        <f t="shared" si="7"/>
        <v>0</v>
      </c>
      <c r="AG55" s="749" t="str">
        <f t="shared" si="8"/>
        <v/>
      </c>
    </row>
    <row r="56" spans="2:33" s="38" customFormat="1" ht="12" customHeight="1" x14ac:dyDescent="0.25">
      <c r="B56" s="51">
        <f>IF(ISBLANK('3-Budget + REVISE'!B47),"",'3-Budget + REVISE'!B47)</f>
        <v>0</v>
      </c>
      <c r="C56" s="969">
        <f>IF('3-Budget + REVISE'!BA47=1,'3-Budget + REVISE'!O47,' 14-EXPENSE 11th Period'!C56)</f>
        <v>0</v>
      </c>
      <c r="D56" s="910"/>
      <c r="E56" s="911"/>
      <c r="F56" s="900">
        <f t="shared" si="15"/>
        <v>0</v>
      </c>
      <c r="G56" s="901"/>
      <c r="H56" s="970"/>
      <c r="I56" s="969">
        <f>F56+' 14-EXPENSE 11th Period'!I56</f>
        <v>0</v>
      </c>
      <c r="J56" s="910"/>
      <c r="K56" s="911"/>
      <c r="L56" s="46" t="str">
        <f t="shared" si="2"/>
        <v/>
      </c>
      <c r="M56" s="74">
        <f t="shared" si="5"/>
        <v>0</v>
      </c>
      <c r="N56" s="43" t="str">
        <f t="shared" si="3"/>
        <v/>
      </c>
      <c r="O56" s="267"/>
      <c r="P56" s="38">
        <f t="shared" si="6"/>
        <v>0</v>
      </c>
      <c r="Q56" s="806"/>
      <c r="R56" s="807"/>
      <c r="S56" s="807"/>
      <c r="T56" s="807"/>
      <c r="U56" s="807"/>
      <c r="V56" s="807"/>
      <c r="W56" s="807"/>
      <c r="X56" s="807"/>
      <c r="Y56" s="807"/>
      <c r="Z56" s="807"/>
      <c r="AA56" s="807"/>
      <c r="AB56" s="807"/>
      <c r="AC56" s="807"/>
      <c r="AD56" s="807"/>
      <c r="AE56" s="808"/>
      <c r="AF56" s="750">
        <f t="shared" si="7"/>
        <v>0</v>
      </c>
      <c r="AG56" s="749" t="str">
        <f t="shared" si="8"/>
        <v/>
      </c>
    </row>
    <row r="57" spans="2:33" s="38" customFormat="1" ht="12" customHeight="1" x14ac:dyDescent="0.25">
      <c r="B57" s="51">
        <f>IF(ISBLANK('3-Budget + REVISE'!B48),"",'3-Budget + REVISE'!B48)</f>
        <v>0</v>
      </c>
      <c r="C57" s="969">
        <f>IF('3-Budget + REVISE'!BA48=1,'3-Budget + REVISE'!O48,' 14-EXPENSE 11th Period'!C57)</f>
        <v>0</v>
      </c>
      <c r="D57" s="910"/>
      <c r="E57" s="911"/>
      <c r="F57" s="900">
        <f t="shared" si="15"/>
        <v>0</v>
      </c>
      <c r="G57" s="901"/>
      <c r="H57" s="970"/>
      <c r="I57" s="969">
        <f>F57+' 14-EXPENSE 11th Period'!I57</f>
        <v>0</v>
      </c>
      <c r="J57" s="910"/>
      <c r="K57" s="911"/>
      <c r="L57" s="46" t="str">
        <f t="shared" si="2"/>
        <v/>
      </c>
      <c r="M57" s="74">
        <f t="shared" si="5"/>
        <v>0</v>
      </c>
      <c r="N57" s="43" t="str">
        <f t="shared" si="3"/>
        <v/>
      </c>
      <c r="O57" s="267"/>
      <c r="P57" s="38">
        <f t="shared" si="6"/>
        <v>0</v>
      </c>
      <c r="Q57" s="806"/>
      <c r="R57" s="807"/>
      <c r="S57" s="807"/>
      <c r="T57" s="807"/>
      <c r="U57" s="807"/>
      <c r="V57" s="807"/>
      <c r="W57" s="807"/>
      <c r="X57" s="807"/>
      <c r="Y57" s="807"/>
      <c r="Z57" s="807"/>
      <c r="AA57" s="807"/>
      <c r="AB57" s="807"/>
      <c r="AC57" s="807"/>
      <c r="AD57" s="807"/>
      <c r="AE57" s="808"/>
      <c r="AF57" s="750">
        <f t="shared" si="7"/>
        <v>0</v>
      </c>
      <c r="AG57" s="749" t="str">
        <f t="shared" si="8"/>
        <v/>
      </c>
    </row>
    <row r="58" spans="2:33" s="38" customFormat="1" ht="12" customHeight="1" x14ac:dyDescent="0.25">
      <c r="B58" s="51">
        <f>IF(ISBLANK('3-Budget + REVISE'!B49),"",'3-Budget + REVISE'!B49)</f>
        <v>0</v>
      </c>
      <c r="C58" s="969">
        <f>IF('3-Budget + REVISE'!BA49=1,'3-Budget + REVISE'!O49,' 14-EXPENSE 11th Period'!C58)</f>
        <v>0</v>
      </c>
      <c r="D58" s="910"/>
      <c r="E58" s="911"/>
      <c r="F58" s="900">
        <f t="shared" si="14"/>
        <v>0</v>
      </c>
      <c r="G58" s="901"/>
      <c r="H58" s="970"/>
      <c r="I58" s="969">
        <f>F58+' 14-EXPENSE 11th Period'!I58</f>
        <v>0</v>
      </c>
      <c r="J58" s="910"/>
      <c r="K58" s="911"/>
      <c r="L58" s="46" t="str">
        <f t="shared" si="2"/>
        <v/>
      </c>
      <c r="M58" s="74">
        <f t="shared" si="5"/>
        <v>0</v>
      </c>
      <c r="N58" s="43" t="str">
        <f t="shared" si="3"/>
        <v/>
      </c>
      <c r="O58" s="267"/>
      <c r="P58" s="38">
        <f t="shared" si="6"/>
        <v>0</v>
      </c>
      <c r="Q58" s="806"/>
      <c r="R58" s="807"/>
      <c r="S58" s="807"/>
      <c r="T58" s="807"/>
      <c r="U58" s="807"/>
      <c r="V58" s="807"/>
      <c r="W58" s="807"/>
      <c r="X58" s="807"/>
      <c r="Y58" s="807"/>
      <c r="Z58" s="807"/>
      <c r="AA58" s="807"/>
      <c r="AB58" s="807"/>
      <c r="AC58" s="807"/>
      <c r="AD58" s="807"/>
      <c r="AE58" s="808"/>
      <c r="AF58" s="750">
        <f t="shared" si="7"/>
        <v>0</v>
      </c>
      <c r="AG58" s="749" t="str">
        <f t="shared" si="8"/>
        <v/>
      </c>
    </row>
    <row r="59" spans="2:33" s="38" customFormat="1" ht="12" customHeight="1" x14ac:dyDescent="0.25">
      <c r="B59" s="51">
        <f>IF(ISBLANK('3-Budget + REVISE'!B50),"",'3-Budget + REVISE'!B50)</f>
        <v>0</v>
      </c>
      <c r="C59" s="969">
        <f>IF('3-Budget + REVISE'!BA50=1,'3-Budget + REVISE'!O50,' 14-EXPENSE 11th Period'!C59)</f>
        <v>0</v>
      </c>
      <c r="D59" s="910"/>
      <c r="E59" s="911"/>
      <c r="F59" s="900">
        <f t="shared" si="14"/>
        <v>0</v>
      </c>
      <c r="G59" s="901"/>
      <c r="H59" s="970"/>
      <c r="I59" s="969">
        <f>F59+' 14-EXPENSE 11th Period'!I59</f>
        <v>0</v>
      </c>
      <c r="J59" s="910"/>
      <c r="K59" s="911"/>
      <c r="L59" s="46" t="str">
        <f t="shared" si="2"/>
        <v/>
      </c>
      <c r="M59" s="74">
        <f t="shared" si="5"/>
        <v>0</v>
      </c>
      <c r="N59" s="43" t="str">
        <f t="shared" si="3"/>
        <v/>
      </c>
      <c r="O59" s="267"/>
      <c r="P59" s="38">
        <f t="shared" si="6"/>
        <v>0</v>
      </c>
      <c r="Q59" s="806"/>
      <c r="R59" s="807"/>
      <c r="S59" s="807"/>
      <c r="T59" s="807"/>
      <c r="U59" s="807"/>
      <c r="V59" s="807"/>
      <c r="W59" s="807"/>
      <c r="X59" s="807"/>
      <c r="Y59" s="807"/>
      <c r="Z59" s="807"/>
      <c r="AA59" s="807"/>
      <c r="AB59" s="807"/>
      <c r="AC59" s="807"/>
      <c r="AD59" s="807"/>
      <c r="AE59" s="808"/>
      <c r="AF59" s="750">
        <f t="shared" si="7"/>
        <v>0</v>
      </c>
      <c r="AG59" s="749" t="str">
        <f t="shared" si="8"/>
        <v/>
      </c>
    </row>
    <row r="60" spans="2:33" s="38" customFormat="1" ht="12" customHeight="1" x14ac:dyDescent="0.25">
      <c r="B60" s="51">
        <f>IF(ISBLANK('3-Budget + REVISE'!B51),"",'3-Budget + REVISE'!B51)</f>
        <v>0</v>
      </c>
      <c r="C60" s="969">
        <f>IF('3-Budget + REVISE'!BA51=1,'3-Budget + REVISE'!O51,' 14-EXPENSE 11th Period'!C60)</f>
        <v>0</v>
      </c>
      <c r="D60" s="910"/>
      <c r="E60" s="911"/>
      <c r="F60" s="900">
        <f t="shared" si="14"/>
        <v>0</v>
      </c>
      <c r="G60" s="901"/>
      <c r="H60" s="970"/>
      <c r="I60" s="969">
        <f>F60+' 14-EXPENSE 11th Period'!I60</f>
        <v>0</v>
      </c>
      <c r="J60" s="910"/>
      <c r="K60" s="911"/>
      <c r="L60" s="46" t="str">
        <f t="shared" si="2"/>
        <v/>
      </c>
      <c r="M60" s="74">
        <f t="shared" si="5"/>
        <v>0</v>
      </c>
      <c r="N60" s="43" t="str">
        <f t="shared" si="3"/>
        <v/>
      </c>
      <c r="O60" s="267"/>
      <c r="P60" s="38">
        <f t="shared" si="6"/>
        <v>0</v>
      </c>
      <c r="Q60" s="806"/>
      <c r="R60" s="807"/>
      <c r="S60" s="807"/>
      <c r="T60" s="807"/>
      <c r="U60" s="807"/>
      <c r="V60" s="807"/>
      <c r="W60" s="807"/>
      <c r="X60" s="807"/>
      <c r="Y60" s="807"/>
      <c r="Z60" s="807"/>
      <c r="AA60" s="807"/>
      <c r="AB60" s="807"/>
      <c r="AC60" s="807"/>
      <c r="AD60" s="807"/>
      <c r="AE60" s="808"/>
      <c r="AF60" s="750">
        <f t="shared" si="7"/>
        <v>0</v>
      </c>
      <c r="AG60" s="749" t="str">
        <f t="shared" si="8"/>
        <v/>
      </c>
    </row>
    <row r="61" spans="2:33" s="38" customFormat="1" ht="12" customHeight="1" x14ac:dyDescent="0.25">
      <c r="B61" s="51">
        <f>IF(ISBLANK('3-Budget + REVISE'!B52),"",'3-Budget + REVISE'!B52)</f>
        <v>0</v>
      </c>
      <c r="C61" s="969">
        <f>IF('3-Budget + REVISE'!BA52=1,'3-Budget + REVISE'!O52,' 14-EXPENSE 11th Period'!C61)</f>
        <v>0</v>
      </c>
      <c r="D61" s="910"/>
      <c r="E61" s="911"/>
      <c r="F61" s="900">
        <f t="shared" si="14"/>
        <v>0</v>
      </c>
      <c r="G61" s="901"/>
      <c r="H61" s="970"/>
      <c r="I61" s="969">
        <f>F61+' 14-EXPENSE 11th Period'!I61</f>
        <v>0</v>
      </c>
      <c r="J61" s="910"/>
      <c r="K61" s="911"/>
      <c r="L61" s="46" t="str">
        <f t="shared" si="2"/>
        <v/>
      </c>
      <c r="M61" s="74">
        <f t="shared" si="5"/>
        <v>0</v>
      </c>
      <c r="N61" s="43" t="str">
        <f t="shared" si="3"/>
        <v/>
      </c>
      <c r="O61" s="267"/>
      <c r="P61" s="38">
        <f t="shared" si="6"/>
        <v>0</v>
      </c>
      <c r="Q61" s="806"/>
      <c r="R61" s="807"/>
      <c r="S61" s="807"/>
      <c r="T61" s="807"/>
      <c r="U61" s="807"/>
      <c r="V61" s="807"/>
      <c r="W61" s="807"/>
      <c r="X61" s="807"/>
      <c r="Y61" s="807"/>
      <c r="Z61" s="807"/>
      <c r="AA61" s="807"/>
      <c r="AB61" s="807"/>
      <c r="AC61" s="807"/>
      <c r="AD61" s="807"/>
      <c r="AE61" s="808"/>
      <c r="AF61" s="750">
        <f t="shared" si="7"/>
        <v>0</v>
      </c>
      <c r="AG61" s="749" t="str">
        <f t="shared" si="8"/>
        <v/>
      </c>
    </row>
    <row r="62" spans="2:33" s="38" customFormat="1" ht="12" customHeight="1" x14ac:dyDescent="0.25">
      <c r="B62" s="51">
        <f>IF(ISBLANK('3-Budget + REVISE'!B53),"",'3-Budget + REVISE'!B53)</f>
        <v>0</v>
      </c>
      <c r="C62" s="969">
        <f>IF('3-Budget + REVISE'!BA53=1,'3-Budget + REVISE'!O53,' 14-EXPENSE 11th Period'!C62)</f>
        <v>0</v>
      </c>
      <c r="D62" s="910"/>
      <c r="E62" s="911"/>
      <c r="F62" s="900">
        <f t="shared" si="14"/>
        <v>0</v>
      </c>
      <c r="G62" s="901"/>
      <c r="H62" s="970"/>
      <c r="I62" s="969">
        <f>F62+' 14-EXPENSE 11th Period'!I62</f>
        <v>0</v>
      </c>
      <c r="J62" s="910"/>
      <c r="K62" s="911"/>
      <c r="L62" s="46" t="str">
        <f t="shared" si="2"/>
        <v/>
      </c>
      <c r="M62" s="74">
        <f t="shared" si="5"/>
        <v>0</v>
      </c>
      <c r="N62" s="43" t="str">
        <f t="shared" si="3"/>
        <v/>
      </c>
      <c r="O62" s="267"/>
      <c r="P62" s="38">
        <f t="shared" si="6"/>
        <v>0</v>
      </c>
      <c r="Q62" s="806"/>
      <c r="R62" s="807"/>
      <c r="S62" s="807"/>
      <c r="T62" s="807"/>
      <c r="U62" s="807"/>
      <c r="V62" s="807"/>
      <c r="W62" s="807"/>
      <c r="X62" s="807"/>
      <c r="Y62" s="807"/>
      <c r="Z62" s="807"/>
      <c r="AA62" s="807"/>
      <c r="AB62" s="807"/>
      <c r="AC62" s="807"/>
      <c r="AD62" s="807"/>
      <c r="AE62" s="808"/>
      <c r="AF62" s="750">
        <f t="shared" si="7"/>
        <v>0</v>
      </c>
      <c r="AG62" s="749" t="str">
        <f t="shared" si="8"/>
        <v/>
      </c>
    </row>
    <row r="63" spans="2:33" s="38" customFormat="1" ht="12.9" customHeight="1" x14ac:dyDescent="0.25">
      <c r="B63" s="200" t="str">
        <f>IF(ISBLANK('3-Budget + REVISE'!B54),"",'3-Budget + REVISE'!B54)</f>
        <v>300 - TRAVEL</v>
      </c>
      <c r="C63" s="912">
        <f>SUM(C64:C73)</f>
        <v>0</v>
      </c>
      <c r="D63" s="912"/>
      <c r="E63" s="912"/>
      <c r="F63" s="912">
        <f t="shared" ref="F63" si="16">SUM(F64:F73)</f>
        <v>0</v>
      </c>
      <c r="G63" s="912"/>
      <c r="H63" s="912"/>
      <c r="I63" s="912">
        <f t="shared" ref="I63" si="17">SUM(I64:I73)</f>
        <v>0</v>
      </c>
      <c r="J63" s="912"/>
      <c r="K63" s="912"/>
      <c r="L63" s="208" t="str">
        <f t="shared" si="2"/>
        <v/>
      </c>
      <c r="M63" s="211">
        <f t="shared" si="5"/>
        <v>0</v>
      </c>
      <c r="N63" s="42" t="str">
        <f t="shared" si="3"/>
        <v/>
      </c>
      <c r="O63" s="267">
        <f>C63</f>
        <v>0</v>
      </c>
      <c r="P63" s="38">
        <f t="shared" si="6"/>
        <v>0</v>
      </c>
      <c r="Q63" s="784">
        <f>SUM(Q64:Q73)</f>
        <v>0</v>
      </c>
      <c r="R63" s="785">
        <f>SUM(R64:R73)</f>
        <v>0</v>
      </c>
      <c r="S63" s="785">
        <f t="shared" ref="S63:AD63" si="18">SUM(S64:S73)</f>
        <v>0</v>
      </c>
      <c r="T63" s="785">
        <f t="shared" si="18"/>
        <v>0</v>
      </c>
      <c r="U63" s="785">
        <f t="shared" si="18"/>
        <v>0</v>
      </c>
      <c r="V63" s="785">
        <f t="shared" si="18"/>
        <v>0</v>
      </c>
      <c r="W63" s="785">
        <f t="shared" si="18"/>
        <v>0</v>
      </c>
      <c r="X63" s="785">
        <f t="shared" si="18"/>
        <v>0</v>
      </c>
      <c r="Y63" s="785">
        <f t="shared" si="18"/>
        <v>0</v>
      </c>
      <c r="Z63" s="785">
        <f t="shared" si="18"/>
        <v>0</v>
      </c>
      <c r="AA63" s="785">
        <f t="shared" si="18"/>
        <v>0</v>
      </c>
      <c r="AB63" s="785">
        <f t="shared" si="18"/>
        <v>0</v>
      </c>
      <c r="AC63" s="785">
        <f t="shared" si="18"/>
        <v>0</v>
      </c>
      <c r="AD63" s="785">
        <f t="shared" si="18"/>
        <v>0</v>
      </c>
      <c r="AE63" s="786">
        <f>SUM(AE64:AE73)</f>
        <v>0</v>
      </c>
      <c r="AF63" s="750">
        <f t="shared" si="7"/>
        <v>0</v>
      </c>
      <c r="AG63" s="749" t="str">
        <f t="shared" si="8"/>
        <v/>
      </c>
    </row>
    <row r="64" spans="2:33" s="38" customFormat="1" ht="12" customHeight="1" x14ac:dyDescent="0.25">
      <c r="B64" s="51">
        <f>IF(ISBLANK('3-Budget + REVISE'!B55),"",'3-Budget + REVISE'!B55)</f>
        <v>0</v>
      </c>
      <c r="C64" s="969">
        <f>IF('3-Budget + REVISE'!BA55=1,'3-Budget + REVISE'!O55,' 14-EXPENSE 11th Period'!C64)</f>
        <v>0</v>
      </c>
      <c r="D64" s="910"/>
      <c r="E64" s="911"/>
      <c r="F64" s="900">
        <f>AF64</f>
        <v>0</v>
      </c>
      <c r="G64" s="901"/>
      <c r="H64" s="970"/>
      <c r="I64" s="969">
        <f>F64+' 14-EXPENSE 11th Period'!I64</f>
        <v>0</v>
      </c>
      <c r="J64" s="910"/>
      <c r="K64" s="911"/>
      <c r="L64" s="46" t="str">
        <f t="shared" si="2"/>
        <v/>
      </c>
      <c r="M64" s="74">
        <f t="shared" si="5"/>
        <v>0</v>
      </c>
      <c r="N64" s="43" t="str">
        <f t="shared" si="3"/>
        <v/>
      </c>
      <c r="O64" s="267"/>
      <c r="P64" s="38">
        <f t="shared" si="6"/>
        <v>0</v>
      </c>
      <c r="Q64" s="806"/>
      <c r="R64" s="807"/>
      <c r="S64" s="807"/>
      <c r="T64" s="807"/>
      <c r="U64" s="807"/>
      <c r="V64" s="807"/>
      <c r="W64" s="807"/>
      <c r="X64" s="807"/>
      <c r="Y64" s="807"/>
      <c r="Z64" s="807"/>
      <c r="AA64" s="807"/>
      <c r="AB64" s="807"/>
      <c r="AC64" s="807"/>
      <c r="AD64" s="807"/>
      <c r="AE64" s="808"/>
      <c r="AF64" s="750">
        <f t="shared" si="7"/>
        <v>0</v>
      </c>
      <c r="AG64" s="749" t="str">
        <f t="shared" si="8"/>
        <v/>
      </c>
    </row>
    <row r="65" spans="2:33" s="38" customFormat="1" ht="12" customHeight="1" x14ac:dyDescent="0.25">
      <c r="B65" s="53">
        <f>IF(ISBLANK('3-Budget + REVISE'!B56),"",'3-Budget + REVISE'!B56)</f>
        <v>0</v>
      </c>
      <c r="C65" s="969">
        <f>IF('3-Budget + REVISE'!BA56=1,'3-Budget + REVISE'!O56,' 14-EXPENSE 11th Period'!C65)</f>
        <v>0</v>
      </c>
      <c r="D65" s="910"/>
      <c r="E65" s="911"/>
      <c r="F65" s="900">
        <f t="shared" ref="F65:F73" si="19">AF65</f>
        <v>0</v>
      </c>
      <c r="G65" s="901"/>
      <c r="H65" s="970"/>
      <c r="I65" s="969">
        <f>F65+' 14-EXPENSE 11th Period'!I65</f>
        <v>0</v>
      </c>
      <c r="J65" s="910"/>
      <c r="K65" s="911"/>
      <c r="L65" s="52" t="str">
        <f t="shared" si="2"/>
        <v/>
      </c>
      <c r="M65" s="75">
        <f t="shared" si="5"/>
        <v>0</v>
      </c>
      <c r="N65" s="43" t="str">
        <f t="shared" si="3"/>
        <v/>
      </c>
      <c r="O65" s="267"/>
      <c r="P65" s="38">
        <f t="shared" si="6"/>
        <v>0</v>
      </c>
      <c r="Q65" s="806"/>
      <c r="R65" s="807"/>
      <c r="S65" s="807"/>
      <c r="T65" s="807"/>
      <c r="U65" s="807"/>
      <c r="V65" s="807"/>
      <c r="W65" s="807"/>
      <c r="X65" s="807"/>
      <c r="Y65" s="807"/>
      <c r="Z65" s="807"/>
      <c r="AA65" s="807"/>
      <c r="AB65" s="807"/>
      <c r="AC65" s="807"/>
      <c r="AD65" s="807"/>
      <c r="AE65" s="808"/>
      <c r="AF65" s="750">
        <f t="shared" si="7"/>
        <v>0</v>
      </c>
      <c r="AG65" s="749" t="str">
        <f t="shared" si="8"/>
        <v/>
      </c>
    </row>
    <row r="66" spans="2:33" s="38" customFormat="1" ht="12" customHeight="1" x14ac:dyDescent="0.25">
      <c r="B66" s="53">
        <f>IF(ISBLANK('3-Budget + REVISE'!B57),"",'3-Budget + REVISE'!B57)</f>
        <v>0</v>
      </c>
      <c r="C66" s="969">
        <f>IF('3-Budget + REVISE'!BA57=1,'3-Budget + REVISE'!O57,' 14-EXPENSE 11th Period'!C66)</f>
        <v>0</v>
      </c>
      <c r="D66" s="910"/>
      <c r="E66" s="911"/>
      <c r="F66" s="900">
        <f t="shared" si="19"/>
        <v>0</v>
      </c>
      <c r="G66" s="901"/>
      <c r="H66" s="970"/>
      <c r="I66" s="969">
        <f>F66+' 14-EXPENSE 11th Period'!I66</f>
        <v>0</v>
      </c>
      <c r="J66" s="910"/>
      <c r="K66" s="911"/>
      <c r="L66" s="52" t="str">
        <f t="shared" si="2"/>
        <v/>
      </c>
      <c r="M66" s="75">
        <f t="shared" si="5"/>
        <v>0</v>
      </c>
      <c r="N66" s="43" t="str">
        <f t="shared" si="3"/>
        <v/>
      </c>
      <c r="O66" s="267"/>
      <c r="P66" s="38">
        <f t="shared" si="6"/>
        <v>0</v>
      </c>
      <c r="Q66" s="806"/>
      <c r="R66" s="807"/>
      <c r="S66" s="807"/>
      <c r="T66" s="807"/>
      <c r="U66" s="807"/>
      <c r="V66" s="807"/>
      <c r="W66" s="807"/>
      <c r="X66" s="807"/>
      <c r="Y66" s="807"/>
      <c r="Z66" s="807"/>
      <c r="AA66" s="807"/>
      <c r="AB66" s="807"/>
      <c r="AC66" s="807"/>
      <c r="AD66" s="807"/>
      <c r="AE66" s="808"/>
      <c r="AF66" s="750">
        <f t="shared" si="7"/>
        <v>0</v>
      </c>
      <c r="AG66" s="749" t="str">
        <f t="shared" si="8"/>
        <v/>
      </c>
    </row>
    <row r="67" spans="2:33" s="38" customFormat="1" ht="12" customHeight="1" x14ac:dyDescent="0.25">
      <c r="B67" s="53">
        <f>IF(ISBLANK('3-Budget + REVISE'!B58),"",'3-Budget + REVISE'!B58)</f>
        <v>0</v>
      </c>
      <c r="C67" s="969">
        <f>IF('3-Budget + REVISE'!BA58=1,'3-Budget + REVISE'!O58,' 14-EXPENSE 11th Period'!C67)</f>
        <v>0</v>
      </c>
      <c r="D67" s="910"/>
      <c r="E67" s="911"/>
      <c r="F67" s="900">
        <f t="shared" si="19"/>
        <v>0</v>
      </c>
      <c r="G67" s="901"/>
      <c r="H67" s="970"/>
      <c r="I67" s="969">
        <f>F67+' 14-EXPENSE 11th Period'!I67</f>
        <v>0</v>
      </c>
      <c r="J67" s="910"/>
      <c r="K67" s="911"/>
      <c r="L67" s="52" t="str">
        <f t="shared" si="2"/>
        <v/>
      </c>
      <c r="M67" s="75">
        <f t="shared" si="5"/>
        <v>0</v>
      </c>
      <c r="N67" s="43" t="str">
        <f t="shared" si="3"/>
        <v/>
      </c>
      <c r="O67" s="267"/>
      <c r="P67" s="38">
        <f t="shared" si="6"/>
        <v>0</v>
      </c>
      <c r="Q67" s="806"/>
      <c r="R67" s="807"/>
      <c r="S67" s="807"/>
      <c r="T67" s="807"/>
      <c r="U67" s="807"/>
      <c r="V67" s="807"/>
      <c r="W67" s="807"/>
      <c r="X67" s="807"/>
      <c r="Y67" s="807"/>
      <c r="Z67" s="807"/>
      <c r="AA67" s="807"/>
      <c r="AB67" s="807"/>
      <c r="AC67" s="807"/>
      <c r="AD67" s="807"/>
      <c r="AE67" s="808"/>
      <c r="AF67" s="750">
        <f t="shared" si="7"/>
        <v>0</v>
      </c>
      <c r="AG67" s="749" t="str">
        <f t="shared" si="8"/>
        <v/>
      </c>
    </row>
    <row r="68" spans="2:33" s="38" customFormat="1" ht="12" customHeight="1" x14ac:dyDescent="0.25">
      <c r="B68" s="53">
        <f>IF(ISBLANK('3-Budget + REVISE'!B59),"",'3-Budget + REVISE'!B59)</f>
        <v>0</v>
      </c>
      <c r="C68" s="969">
        <f>IF('3-Budget + REVISE'!BA59=1,'3-Budget + REVISE'!O59,' 14-EXPENSE 11th Period'!C68)</f>
        <v>0</v>
      </c>
      <c r="D68" s="910"/>
      <c r="E68" s="911"/>
      <c r="F68" s="900">
        <f t="shared" si="19"/>
        <v>0</v>
      </c>
      <c r="G68" s="901"/>
      <c r="H68" s="970"/>
      <c r="I68" s="969">
        <f>F68+' 14-EXPENSE 11th Period'!I68</f>
        <v>0</v>
      </c>
      <c r="J68" s="910"/>
      <c r="K68" s="911"/>
      <c r="L68" s="52" t="str">
        <f t="shared" si="2"/>
        <v/>
      </c>
      <c r="M68" s="75">
        <f t="shared" si="5"/>
        <v>0</v>
      </c>
      <c r="N68" s="43" t="str">
        <f t="shared" si="3"/>
        <v/>
      </c>
      <c r="O68" s="267"/>
      <c r="P68" s="38">
        <f t="shared" si="6"/>
        <v>0</v>
      </c>
      <c r="Q68" s="806"/>
      <c r="R68" s="807"/>
      <c r="S68" s="807"/>
      <c r="T68" s="807"/>
      <c r="U68" s="807"/>
      <c r="V68" s="807"/>
      <c r="W68" s="807"/>
      <c r="X68" s="807"/>
      <c r="Y68" s="807"/>
      <c r="Z68" s="807"/>
      <c r="AA68" s="807"/>
      <c r="AB68" s="807"/>
      <c r="AC68" s="807"/>
      <c r="AD68" s="807"/>
      <c r="AE68" s="808"/>
      <c r="AF68" s="750">
        <f t="shared" si="7"/>
        <v>0</v>
      </c>
      <c r="AG68" s="749" t="str">
        <f t="shared" si="8"/>
        <v/>
      </c>
    </row>
    <row r="69" spans="2:33" s="38" customFormat="1" ht="12" customHeight="1" x14ac:dyDescent="0.25">
      <c r="B69" s="53">
        <f>IF(ISBLANK('3-Budget + REVISE'!B60),"",'3-Budget + REVISE'!B60)</f>
        <v>0</v>
      </c>
      <c r="C69" s="969">
        <f>IF('3-Budget + REVISE'!BA60=1,'3-Budget + REVISE'!O60,' 14-EXPENSE 11th Period'!C69)</f>
        <v>0</v>
      </c>
      <c r="D69" s="910"/>
      <c r="E69" s="911"/>
      <c r="F69" s="900">
        <f t="shared" si="19"/>
        <v>0</v>
      </c>
      <c r="G69" s="901"/>
      <c r="H69" s="970"/>
      <c r="I69" s="969">
        <f>F69+' 14-EXPENSE 11th Period'!I69</f>
        <v>0</v>
      </c>
      <c r="J69" s="910"/>
      <c r="K69" s="911"/>
      <c r="L69" s="52" t="str">
        <f t="shared" si="2"/>
        <v/>
      </c>
      <c r="M69" s="75">
        <f t="shared" si="5"/>
        <v>0</v>
      </c>
      <c r="N69" s="43" t="str">
        <f t="shared" si="3"/>
        <v/>
      </c>
      <c r="O69" s="267"/>
      <c r="P69" s="38">
        <f t="shared" si="6"/>
        <v>0</v>
      </c>
      <c r="Q69" s="806"/>
      <c r="R69" s="807"/>
      <c r="S69" s="807"/>
      <c r="T69" s="807"/>
      <c r="U69" s="807"/>
      <c r="V69" s="807"/>
      <c r="W69" s="807"/>
      <c r="X69" s="807"/>
      <c r="Y69" s="807"/>
      <c r="Z69" s="807"/>
      <c r="AA69" s="807"/>
      <c r="AB69" s="807"/>
      <c r="AC69" s="807"/>
      <c r="AD69" s="807"/>
      <c r="AE69" s="808"/>
      <c r="AF69" s="750">
        <f t="shared" si="7"/>
        <v>0</v>
      </c>
      <c r="AG69" s="749" t="str">
        <f t="shared" si="8"/>
        <v/>
      </c>
    </row>
    <row r="70" spans="2:33" s="38" customFormat="1" ht="12" customHeight="1" x14ac:dyDescent="0.25">
      <c r="B70" s="53">
        <f>IF(ISBLANK('3-Budget + REVISE'!B61),"",'3-Budget + REVISE'!B61)</f>
        <v>0</v>
      </c>
      <c r="C70" s="969">
        <f>IF('3-Budget + REVISE'!BA61=1,'3-Budget + REVISE'!O61,' 14-EXPENSE 11th Period'!C70)</f>
        <v>0</v>
      </c>
      <c r="D70" s="910"/>
      <c r="E70" s="911"/>
      <c r="F70" s="900">
        <f t="shared" si="19"/>
        <v>0</v>
      </c>
      <c r="G70" s="901"/>
      <c r="H70" s="970"/>
      <c r="I70" s="969">
        <f>F70+' 14-EXPENSE 11th Period'!I70</f>
        <v>0</v>
      </c>
      <c r="J70" s="910"/>
      <c r="K70" s="911"/>
      <c r="L70" s="52" t="str">
        <f t="shared" si="2"/>
        <v/>
      </c>
      <c r="M70" s="75">
        <f t="shared" si="5"/>
        <v>0</v>
      </c>
      <c r="N70" s="43" t="str">
        <f t="shared" si="3"/>
        <v/>
      </c>
      <c r="O70" s="267"/>
      <c r="P70" s="38">
        <f t="shared" si="6"/>
        <v>0</v>
      </c>
      <c r="Q70" s="806"/>
      <c r="R70" s="807"/>
      <c r="S70" s="807"/>
      <c r="T70" s="807"/>
      <c r="U70" s="807"/>
      <c r="V70" s="807"/>
      <c r="W70" s="807"/>
      <c r="X70" s="807"/>
      <c r="Y70" s="807"/>
      <c r="Z70" s="807"/>
      <c r="AA70" s="807"/>
      <c r="AB70" s="807"/>
      <c r="AC70" s="807"/>
      <c r="AD70" s="807"/>
      <c r="AE70" s="808"/>
      <c r="AF70" s="750">
        <f t="shared" si="7"/>
        <v>0</v>
      </c>
      <c r="AG70" s="749" t="str">
        <f t="shared" si="8"/>
        <v/>
      </c>
    </row>
    <row r="71" spans="2:33" s="38" customFormat="1" ht="12" customHeight="1" x14ac:dyDescent="0.25">
      <c r="B71" s="53">
        <f>IF(ISBLANK('3-Budget + REVISE'!B62),"",'3-Budget + REVISE'!B62)</f>
        <v>0</v>
      </c>
      <c r="C71" s="969">
        <f>IF('3-Budget + REVISE'!BA62=1,'3-Budget + REVISE'!O62,' 14-EXPENSE 11th Period'!C71)</f>
        <v>0</v>
      </c>
      <c r="D71" s="910"/>
      <c r="E71" s="911"/>
      <c r="F71" s="900">
        <f t="shared" si="19"/>
        <v>0</v>
      </c>
      <c r="G71" s="901"/>
      <c r="H71" s="970"/>
      <c r="I71" s="969">
        <f>F71+' 14-EXPENSE 11th Period'!I71</f>
        <v>0</v>
      </c>
      <c r="J71" s="910"/>
      <c r="K71" s="911"/>
      <c r="L71" s="52" t="str">
        <f t="shared" si="2"/>
        <v/>
      </c>
      <c r="M71" s="75">
        <f t="shared" si="5"/>
        <v>0</v>
      </c>
      <c r="N71" s="43" t="str">
        <f t="shared" si="3"/>
        <v/>
      </c>
      <c r="O71" s="267"/>
      <c r="P71" s="38">
        <f t="shared" si="6"/>
        <v>0</v>
      </c>
      <c r="Q71" s="806"/>
      <c r="R71" s="807"/>
      <c r="S71" s="807"/>
      <c r="T71" s="807"/>
      <c r="U71" s="807"/>
      <c r="V71" s="807"/>
      <c r="W71" s="807"/>
      <c r="X71" s="807"/>
      <c r="Y71" s="807"/>
      <c r="Z71" s="807"/>
      <c r="AA71" s="807"/>
      <c r="AB71" s="807"/>
      <c r="AC71" s="807"/>
      <c r="AD71" s="807"/>
      <c r="AE71" s="808"/>
      <c r="AF71" s="750">
        <f t="shared" si="7"/>
        <v>0</v>
      </c>
      <c r="AG71" s="749" t="str">
        <f t="shared" si="8"/>
        <v/>
      </c>
    </row>
    <row r="72" spans="2:33" s="38" customFormat="1" ht="12" customHeight="1" x14ac:dyDescent="0.25">
      <c r="B72" s="53">
        <f>IF(ISBLANK('3-Budget + REVISE'!B63),"",'3-Budget + REVISE'!B63)</f>
        <v>0</v>
      </c>
      <c r="C72" s="969">
        <f>IF('3-Budget + REVISE'!BA63=1,'3-Budget + REVISE'!O63,' 14-EXPENSE 11th Period'!C72)</f>
        <v>0</v>
      </c>
      <c r="D72" s="910"/>
      <c r="E72" s="911"/>
      <c r="F72" s="900">
        <f t="shared" si="19"/>
        <v>0</v>
      </c>
      <c r="G72" s="901"/>
      <c r="H72" s="970"/>
      <c r="I72" s="969">
        <f>F72+' 14-EXPENSE 11th Period'!I72</f>
        <v>0</v>
      </c>
      <c r="J72" s="910"/>
      <c r="K72" s="911"/>
      <c r="L72" s="52" t="str">
        <f t="shared" si="2"/>
        <v/>
      </c>
      <c r="M72" s="75">
        <f t="shared" si="5"/>
        <v>0</v>
      </c>
      <c r="N72" s="43" t="str">
        <f t="shared" si="3"/>
        <v/>
      </c>
      <c r="O72" s="267"/>
      <c r="P72" s="38">
        <f t="shared" si="6"/>
        <v>0</v>
      </c>
      <c r="Q72" s="806"/>
      <c r="R72" s="807"/>
      <c r="S72" s="807"/>
      <c r="T72" s="807"/>
      <c r="U72" s="807"/>
      <c r="V72" s="807"/>
      <c r="W72" s="807"/>
      <c r="X72" s="807"/>
      <c r="Y72" s="807"/>
      <c r="Z72" s="807"/>
      <c r="AA72" s="807"/>
      <c r="AB72" s="807"/>
      <c r="AC72" s="807"/>
      <c r="AD72" s="807"/>
      <c r="AE72" s="808"/>
      <c r="AF72" s="750">
        <f t="shared" si="7"/>
        <v>0</v>
      </c>
      <c r="AG72" s="749" t="str">
        <f t="shared" si="8"/>
        <v/>
      </c>
    </row>
    <row r="73" spans="2:33" s="38" customFormat="1" ht="12" customHeight="1" x14ac:dyDescent="0.25">
      <c r="B73" s="48">
        <f>IF(ISBLANK('3-Budget + REVISE'!B64),"",'3-Budget + REVISE'!B64)</f>
        <v>0</v>
      </c>
      <c r="C73" s="969">
        <f>IF('3-Budget + REVISE'!BA64=1,'3-Budget + REVISE'!O64,' 14-EXPENSE 11th Period'!C73)</f>
        <v>0</v>
      </c>
      <c r="D73" s="910"/>
      <c r="E73" s="911"/>
      <c r="F73" s="900">
        <f t="shared" si="19"/>
        <v>0</v>
      </c>
      <c r="G73" s="901"/>
      <c r="H73" s="970"/>
      <c r="I73" s="969">
        <f>F73+' 14-EXPENSE 11th Period'!I73</f>
        <v>0</v>
      </c>
      <c r="J73" s="910"/>
      <c r="K73" s="911"/>
      <c r="L73" s="54" t="str">
        <f t="shared" si="2"/>
        <v/>
      </c>
      <c r="M73" s="76">
        <f t="shared" si="5"/>
        <v>0</v>
      </c>
      <c r="N73" s="43" t="str">
        <f t="shared" si="3"/>
        <v/>
      </c>
      <c r="O73" s="267"/>
      <c r="P73" s="38">
        <f t="shared" si="6"/>
        <v>0</v>
      </c>
      <c r="Q73" s="806"/>
      <c r="R73" s="807"/>
      <c r="S73" s="807"/>
      <c r="T73" s="807"/>
      <c r="U73" s="807"/>
      <c r="V73" s="807"/>
      <c r="W73" s="807"/>
      <c r="X73" s="807"/>
      <c r="Y73" s="807"/>
      <c r="Z73" s="807"/>
      <c r="AA73" s="807"/>
      <c r="AB73" s="807"/>
      <c r="AC73" s="807"/>
      <c r="AD73" s="807"/>
      <c r="AE73" s="808"/>
      <c r="AF73" s="750">
        <f t="shared" si="7"/>
        <v>0</v>
      </c>
      <c r="AG73" s="749" t="str">
        <f t="shared" si="8"/>
        <v/>
      </c>
    </row>
    <row r="74" spans="2:33" s="56" customFormat="1" ht="12.9" customHeight="1" x14ac:dyDescent="0.25">
      <c r="B74" s="200" t="str">
        <f>IF(ISBLANK('3-Budget + REVISE'!B65),"",'3-Budget + REVISE'!B65)</f>
        <v>400 - SUPPLIES</v>
      </c>
      <c r="C74" s="912">
        <f>SUM(C75:C84)</f>
        <v>0</v>
      </c>
      <c r="D74" s="912"/>
      <c r="E74" s="912"/>
      <c r="F74" s="912">
        <f t="shared" ref="F74" si="20">SUM(F75:F84)</f>
        <v>0</v>
      </c>
      <c r="G74" s="912"/>
      <c r="H74" s="912"/>
      <c r="I74" s="912">
        <f t="shared" ref="I74" si="21">SUM(I75:I84)</f>
        <v>0</v>
      </c>
      <c r="J74" s="912"/>
      <c r="K74" s="912"/>
      <c r="L74" s="208" t="str">
        <f t="shared" si="2"/>
        <v/>
      </c>
      <c r="M74" s="211">
        <f t="shared" si="5"/>
        <v>0</v>
      </c>
      <c r="N74" s="42" t="str">
        <f t="shared" si="3"/>
        <v/>
      </c>
      <c r="O74" s="267">
        <f>C74</f>
        <v>0</v>
      </c>
      <c r="P74" s="38">
        <f t="shared" si="6"/>
        <v>0</v>
      </c>
      <c r="Q74" s="784">
        <f>SUM(Q75:Q84)</f>
        <v>0</v>
      </c>
      <c r="R74" s="785">
        <f>SUM(R75:R84)</f>
        <v>0</v>
      </c>
      <c r="S74" s="785">
        <f t="shared" ref="S74:AD74" si="22">SUM(S75:S84)</f>
        <v>0</v>
      </c>
      <c r="T74" s="785">
        <f t="shared" si="22"/>
        <v>0</v>
      </c>
      <c r="U74" s="785">
        <f t="shared" si="22"/>
        <v>0</v>
      </c>
      <c r="V74" s="785">
        <f t="shared" si="22"/>
        <v>0</v>
      </c>
      <c r="W74" s="785">
        <f t="shared" si="22"/>
        <v>0</v>
      </c>
      <c r="X74" s="785">
        <f t="shared" si="22"/>
        <v>0</v>
      </c>
      <c r="Y74" s="785">
        <f t="shared" si="22"/>
        <v>0</v>
      </c>
      <c r="Z74" s="785">
        <f t="shared" si="22"/>
        <v>0</v>
      </c>
      <c r="AA74" s="785">
        <f t="shared" si="22"/>
        <v>0</v>
      </c>
      <c r="AB74" s="785">
        <f t="shared" si="22"/>
        <v>0</v>
      </c>
      <c r="AC74" s="785">
        <f t="shared" si="22"/>
        <v>0</v>
      </c>
      <c r="AD74" s="785">
        <f t="shared" si="22"/>
        <v>0</v>
      </c>
      <c r="AE74" s="786">
        <f>SUM(AE75:AE84)</f>
        <v>0</v>
      </c>
      <c r="AF74" s="750">
        <f t="shared" si="7"/>
        <v>0</v>
      </c>
      <c r="AG74" s="749" t="str">
        <f t="shared" si="8"/>
        <v/>
      </c>
    </row>
    <row r="75" spans="2:33" s="38" customFormat="1" ht="12" customHeight="1" x14ac:dyDescent="0.25">
      <c r="B75" s="51">
        <f>IF(ISBLANK('3-Budget + REVISE'!B66),"",'3-Budget + REVISE'!B66)</f>
        <v>0</v>
      </c>
      <c r="C75" s="969">
        <f>IF('3-Budget + REVISE'!BA66=1,'3-Budget + REVISE'!O66,' 14-EXPENSE 11th Period'!C75)</f>
        <v>0</v>
      </c>
      <c r="D75" s="910"/>
      <c r="E75" s="911"/>
      <c r="F75" s="900">
        <f>AF75</f>
        <v>0</v>
      </c>
      <c r="G75" s="901"/>
      <c r="H75" s="970"/>
      <c r="I75" s="969">
        <f>F75+' 14-EXPENSE 11th Period'!I75</f>
        <v>0</v>
      </c>
      <c r="J75" s="910"/>
      <c r="K75" s="911"/>
      <c r="L75" s="46" t="str">
        <f t="shared" si="2"/>
        <v/>
      </c>
      <c r="M75" s="74">
        <f t="shared" si="5"/>
        <v>0</v>
      </c>
      <c r="N75" s="43" t="str">
        <f t="shared" si="3"/>
        <v/>
      </c>
      <c r="O75" s="267"/>
      <c r="P75" s="38">
        <f t="shared" si="6"/>
        <v>0</v>
      </c>
      <c r="Q75" s="806"/>
      <c r="R75" s="807"/>
      <c r="S75" s="807"/>
      <c r="T75" s="807"/>
      <c r="U75" s="807"/>
      <c r="V75" s="807"/>
      <c r="W75" s="807"/>
      <c r="X75" s="807"/>
      <c r="Y75" s="807"/>
      <c r="Z75" s="807"/>
      <c r="AA75" s="807"/>
      <c r="AB75" s="807"/>
      <c r="AC75" s="807"/>
      <c r="AD75" s="807"/>
      <c r="AE75" s="808"/>
      <c r="AF75" s="750">
        <f t="shared" si="7"/>
        <v>0</v>
      </c>
      <c r="AG75" s="749" t="str">
        <f t="shared" si="8"/>
        <v/>
      </c>
    </row>
    <row r="76" spans="2:33" s="38" customFormat="1" ht="12" customHeight="1" x14ac:dyDescent="0.25">
      <c r="B76" s="53">
        <f>IF(ISBLANK('3-Budget + REVISE'!B67),"",'3-Budget + REVISE'!B67)</f>
        <v>0</v>
      </c>
      <c r="C76" s="969">
        <f>IF('3-Budget + REVISE'!BA67=1,'3-Budget + REVISE'!O67,' 14-EXPENSE 11th Period'!C76)</f>
        <v>0</v>
      </c>
      <c r="D76" s="910"/>
      <c r="E76" s="911"/>
      <c r="F76" s="900">
        <f t="shared" ref="F76:F84" si="23">AF76</f>
        <v>0</v>
      </c>
      <c r="G76" s="901"/>
      <c r="H76" s="970"/>
      <c r="I76" s="969">
        <f>F76+' 14-EXPENSE 11th Period'!I76</f>
        <v>0</v>
      </c>
      <c r="J76" s="910"/>
      <c r="K76" s="911"/>
      <c r="L76" s="52" t="str">
        <f t="shared" si="2"/>
        <v/>
      </c>
      <c r="M76" s="75">
        <f t="shared" si="5"/>
        <v>0</v>
      </c>
      <c r="N76" s="43" t="str">
        <f t="shared" si="3"/>
        <v/>
      </c>
      <c r="O76" s="267"/>
      <c r="P76" s="38">
        <f t="shared" si="6"/>
        <v>0</v>
      </c>
      <c r="Q76" s="806"/>
      <c r="R76" s="807"/>
      <c r="S76" s="807"/>
      <c r="T76" s="807"/>
      <c r="U76" s="807"/>
      <c r="V76" s="807"/>
      <c r="W76" s="807"/>
      <c r="X76" s="807"/>
      <c r="Y76" s="807"/>
      <c r="Z76" s="807"/>
      <c r="AA76" s="807"/>
      <c r="AB76" s="807"/>
      <c r="AC76" s="807"/>
      <c r="AD76" s="807"/>
      <c r="AE76" s="808"/>
      <c r="AF76" s="750">
        <f t="shared" si="7"/>
        <v>0</v>
      </c>
      <c r="AG76" s="749" t="str">
        <f t="shared" si="8"/>
        <v/>
      </c>
    </row>
    <row r="77" spans="2:33" s="38" customFormat="1" ht="12" customHeight="1" x14ac:dyDescent="0.25">
      <c r="B77" s="53">
        <f>IF(ISBLANK('3-Budget + REVISE'!B68),"",'3-Budget + REVISE'!B68)</f>
        <v>0</v>
      </c>
      <c r="C77" s="969">
        <f>IF('3-Budget + REVISE'!BA68=1,'3-Budget + REVISE'!O68,' 14-EXPENSE 11th Period'!C77)</f>
        <v>0</v>
      </c>
      <c r="D77" s="910"/>
      <c r="E77" s="911"/>
      <c r="F77" s="900">
        <f t="shared" si="23"/>
        <v>0</v>
      </c>
      <c r="G77" s="901"/>
      <c r="H77" s="970"/>
      <c r="I77" s="969">
        <f>F77+' 14-EXPENSE 11th Period'!I77</f>
        <v>0</v>
      </c>
      <c r="J77" s="910"/>
      <c r="K77" s="911"/>
      <c r="L77" s="52" t="str">
        <f t="shared" si="2"/>
        <v/>
      </c>
      <c r="M77" s="75">
        <f t="shared" si="5"/>
        <v>0</v>
      </c>
      <c r="N77" s="43" t="str">
        <f t="shared" si="3"/>
        <v/>
      </c>
      <c r="O77" s="267"/>
      <c r="P77" s="38">
        <f t="shared" si="6"/>
        <v>0</v>
      </c>
      <c r="Q77" s="806"/>
      <c r="R77" s="807"/>
      <c r="S77" s="807"/>
      <c r="T77" s="807"/>
      <c r="U77" s="807"/>
      <c r="V77" s="807"/>
      <c r="W77" s="807"/>
      <c r="X77" s="807"/>
      <c r="Y77" s="807"/>
      <c r="Z77" s="807"/>
      <c r="AA77" s="807"/>
      <c r="AB77" s="807"/>
      <c r="AC77" s="807"/>
      <c r="AD77" s="807"/>
      <c r="AE77" s="808"/>
      <c r="AF77" s="750">
        <f t="shared" si="7"/>
        <v>0</v>
      </c>
      <c r="AG77" s="749" t="str">
        <f t="shared" si="8"/>
        <v/>
      </c>
    </row>
    <row r="78" spans="2:33" s="38" customFormat="1" ht="12" customHeight="1" x14ac:dyDescent="0.25">
      <c r="B78" s="53">
        <f>IF(ISBLANK('3-Budget + REVISE'!B69),"",'3-Budget + REVISE'!B69)</f>
        <v>0</v>
      </c>
      <c r="C78" s="969">
        <f>IF('3-Budget + REVISE'!BA69=1,'3-Budget + REVISE'!O69,' 14-EXPENSE 11th Period'!C78)</f>
        <v>0</v>
      </c>
      <c r="D78" s="910"/>
      <c r="E78" s="911"/>
      <c r="F78" s="900">
        <f t="shared" si="23"/>
        <v>0</v>
      </c>
      <c r="G78" s="901"/>
      <c r="H78" s="970"/>
      <c r="I78" s="969">
        <f>F78+' 14-EXPENSE 11th Period'!I78</f>
        <v>0</v>
      </c>
      <c r="J78" s="910"/>
      <c r="K78" s="911"/>
      <c r="L78" s="52" t="str">
        <f t="shared" si="2"/>
        <v/>
      </c>
      <c r="M78" s="75">
        <f t="shared" si="5"/>
        <v>0</v>
      </c>
      <c r="N78" s="43" t="str">
        <f t="shared" si="3"/>
        <v/>
      </c>
      <c r="O78" s="267"/>
      <c r="P78" s="38">
        <f t="shared" si="6"/>
        <v>0</v>
      </c>
      <c r="Q78" s="806"/>
      <c r="R78" s="807"/>
      <c r="S78" s="807"/>
      <c r="T78" s="807"/>
      <c r="U78" s="807"/>
      <c r="V78" s="807"/>
      <c r="W78" s="807"/>
      <c r="X78" s="807"/>
      <c r="Y78" s="807"/>
      <c r="Z78" s="807"/>
      <c r="AA78" s="807"/>
      <c r="AB78" s="807"/>
      <c r="AC78" s="807"/>
      <c r="AD78" s="807"/>
      <c r="AE78" s="808"/>
      <c r="AF78" s="750">
        <f t="shared" si="7"/>
        <v>0</v>
      </c>
      <c r="AG78" s="749" t="str">
        <f t="shared" si="8"/>
        <v/>
      </c>
    </row>
    <row r="79" spans="2:33" s="38" customFormat="1" ht="12" customHeight="1" x14ac:dyDescent="0.25">
      <c r="B79" s="53">
        <f>IF(ISBLANK('3-Budget + REVISE'!B70),"",'3-Budget + REVISE'!B70)</f>
        <v>0</v>
      </c>
      <c r="C79" s="969">
        <f>IF('3-Budget + REVISE'!BA70=1,'3-Budget + REVISE'!O70,' 14-EXPENSE 11th Period'!C79)</f>
        <v>0</v>
      </c>
      <c r="D79" s="910"/>
      <c r="E79" s="911"/>
      <c r="F79" s="900">
        <f t="shared" si="23"/>
        <v>0</v>
      </c>
      <c r="G79" s="901"/>
      <c r="H79" s="970"/>
      <c r="I79" s="969">
        <f>F79+' 14-EXPENSE 11th Period'!I79</f>
        <v>0</v>
      </c>
      <c r="J79" s="910"/>
      <c r="K79" s="911"/>
      <c r="L79" s="52" t="str">
        <f t="shared" si="2"/>
        <v/>
      </c>
      <c r="M79" s="75">
        <f t="shared" si="5"/>
        <v>0</v>
      </c>
      <c r="N79" s="43" t="str">
        <f t="shared" si="3"/>
        <v/>
      </c>
      <c r="O79" s="267"/>
      <c r="P79" s="38">
        <f t="shared" si="6"/>
        <v>0</v>
      </c>
      <c r="Q79" s="806"/>
      <c r="R79" s="807"/>
      <c r="S79" s="807"/>
      <c r="T79" s="807"/>
      <c r="U79" s="807"/>
      <c r="V79" s="807"/>
      <c r="W79" s="807"/>
      <c r="X79" s="807"/>
      <c r="Y79" s="807"/>
      <c r="Z79" s="807"/>
      <c r="AA79" s="807"/>
      <c r="AB79" s="807"/>
      <c r="AC79" s="807"/>
      <c r="AD79" s="807"/>
      <c r="AE79" s="808"/>
      <c r="AF79" s="750">
        <f t="shared" si="7"/>
        <v>0</v>
      </c>
      <c r="AG79" s="749" t="str">
        <f t="shared" si="8"/>
        <v/>
      </c>
    </row>
    <row r="80" spans="2:33" s="38" customFormat="1" ht="12" customHeight="1" x14ac:dyDescent="0.25">
      <c r="B80" s="53">
        <f>IF(ISBLANK('3-Budget + REVISE'!B71),"",'3-Budget + REVISE'!B71)</f>
        <v>0</v>
      </c>
      <c r="C80" s="969">
        <f>IF('3-Budget + REVISE'!BA71=1,'3-Budget + REVISE'!O71,' 14-EXPENSE 11th Period'!C80)</f>
        <v>0</v>
      </c>
      <c r="D80" s="910"/>
      <c r="E80" s="911"/>
      <c r="F80" s="900">
        <f t="shared" si="23"/>
        <v>0</v>
      </c>
      <c r="G80" s="901"/>
      <c r="H80" s="970"/>
      <c r="I80" s="969">
        <f>F80+' 14-EXPENSE 11th Period'!I80</f>
        <v>0</v>
      </c>
      <c r="J80" s="910"/>
      <c r="K80" s="911"/>
      <c r="L80" s="52" t="str">
        <f t="shared" si="2"/>
        <v/>
      </c>
      <c r="M80" s="75">
        <f t="shared" si="5"/>
        <v>0</v>
      </c>
      <c r="N80" s="43" t="str">
        <f t="shared" si="3"/>
        <v/>
      </c>
      <c r="O80" s="267"/>
      <c r="P80" s="38">
        <f t="shared" si="6"/>
        <v>0</v>
      </c>
      <c r="Q80" s="806"/>
      <c r="R80" s="807"/>
      <c r="S80" s="807"/>
      <c r="T80" s="807"/>
      <c r="U80" s="807"/>
      <c r="V80" s="807"/>
      <c r="W80" s="807"/>
      <c r="X80" s="807"/>
      <c r="Y80" s="807"/>
      <c r="Z80" s="807"/>
      <c r="AA80" s="807"/>
      <c r="AB80" s="807"/>
      <c r="AC80" s="807"/>
      <c r="AD80" s="807"/>
      <c r="AE80" s="808"/>
      <c r="AF80" s="750">
        <f t="shared" si="7"/>
        <v>0</v>
      </c>
      <c r="AG80" s="749" t="str">
        <f t="shared" si="8"/>
        <v/>
      </c>
    </row>
    <row r="81" spans="2:33" s="38" customFormat="1" ht="12" customHeight="1" x14ac:dyDescent="0.25">
      <c r="B81" s="53">
        <f>IF(ISBLANK('3-Budget + REVISE'!B72),"",'3-Budget + REVISE'!B72)</f>
        <v>0</v>
      </c>
      <c r="C81" s="969">
        <f>IF('3-Budget + REVISE'!BA72=1,'3-Budget + REVISE'!O72,' 14-EXPENSE 11th Period'!C81)</f>
        <v>0</v>
      </c>
      <c r="D81" s="910"/>
      <c r="E81" s="911"/>
      <c r="F81" s="900">
        <f t="shared" si="23"/>
        <v>0</v>
      </c>
      <c r="G81" s="901"/>
      <c r="H81" s="970"/>
      <c r="I81" s="969">
        <f>F81+' 14-EXPENSE 11th Period'!I81</f>
        <v>0</v>
      </c>
      <c r="J81" s="910"/>
      <c r="K81" s="911"/>
      <c r="L81" s="52" t="str">
        <f t="shared" si="2"/>
        <v/>
      </c>
      <c r="M81" s="75">
        <f t="shared" si="5"/>
        <v>0</v>
      </c>
      <c r="N81" s="43" t="str">
        <f t="shared" ref="N81:N129" si="24">IF(M81&lt;0, "!", "")</f>
        <v/>
      </c>
      <c r="O81" s="267"/>
      <c r="P81" s="38">
        <f t="shared" si="6"/>
        <v>0</v>
      </c>
      <c r="Q81" s="806"/>
      <c r="R81" s="807"/>
      <c r="S81" s="807"/>
      <c r="T81" s="807"/>
      <c r="U81" s="807"/>
      <c r="V81" s="807"/>
      <c r="W81" s="807"/>
      <c r="X81" s="807"/>
      <c r="Y81" s="807"/>
      <c r="Z81" s="807"/>
      <c r="AA81" s="807"/>
      <c r="AB81" s="807"/>
      <c r="AC81" s="807"/>
      <c r="AD81" s="807"/>
      <c r="AE81" s="808"/>
      <c r="AF81" s="750">
        <f t="shared" si="7"/>
        <v>0</v>
      </c>
      <c r="AG81" s="749" t="str">
        <f t="shared" si="8"/>
        <v/>
      </c>
    </row>
    <row r="82" spans="2:33" s="38" customFormat="1" ht="12" customHeight="1" x14ac:dyDescent="0.25">
      <c r="B82" s="53">
        <f>IF(ISBLANK('3-Budget + REVISE'!B73),"",'3-Budget + REVISE'!B73)</f>
        <v>0</v>
      </c>
      <c r="C82" s="969">
        <f>IF('3-Budget + REVISE'!BA73=1,'3-Budget + REVISE'!O73,' 14-EXPENSE 11th Period'!C82)</f>
        <v>0</v>
      </c>
      <c r="D82" s="910"/>
      <c r="E82" s="911"/>
      <c r="F82" s="900">
        <f t="shared" si="23"/>
        <v>0</v>
      </c>
      <c r="G82" s="901"/>
      <c r="H82" s="970"/>
      <c r="I82" s="969">
        <f>F82+' 14-EXPENSE 11th Period'!I82</f>
        <v>0</v>
      </c>
      <c r="J82" s="910"/>
      <c r="K82" s="911"/>
      <c r="L82" s="52" t="str">
        <f t="shared" si="2"/>
        <v/>
      </c>
      <c r="M82" s="75">
        <f t="shared" si="5"/>
        <v>0</v>
      </c>
      <c r="N82" s="43" t="str">
        <f t="shared" si="24"/>
        <v/>
      </c>
      <c r="O82" s="267"/>
      <c r="P82" s="38">
        <f t="shared" ref="P82:P131" si="25">F82</f>
        <v>0</v>
      </c>
      <c r="Q82" s="806"/>
      <c r="R82" s="807"/>
      <c r="S82" s="807"/>
      <c r="T82" s="807"/>
      <c r="U82" s="807"/>
      <c r="V82" s="807"/>
      <c r="W82" s="807"/>
      <c r="X82" s="807"/>
      <c r="Y82" s="807"/>
      <c r="Z82" s="807"/>
      <c r="AA82" s="807"/>
      <c r="AB82" s="807"/>
      <c r="AC82" s="807"/>
      <c r="AD82" s="807"/>
      <c r="AE82" s="808"/>
      <c r="AF82" s="750">
        <f t="shared" ref="AF82:AF131" si="26">SUM(Q82:AC82)</f>
        <v>0</v>
      </c>
      <c r="AG82" s="749" t="str">
        <f t="shared" ref="AG82:AG131" si="27">IF(AF82=F82,"","!!! CHECK TOTALS")</f>
        <v/>
      </c>
    </row>
    <row r="83" spans="2:33" s="38" customFormat="1" ht="12" customHeight="1" x14ac:dyDescent="0.25">
      <c r="B83" s="53">
        <f>IF(ISBLANK('3-Budget + REVISE'!B74),"",'3-Budget + REVISE'!B74)</f>
        <v>0</v>
      </c>
      <c r="C83" s="969">
        <f>IF('3-Budget + REVISE'!BA74=1,'3-Budget + REVISE'!O74,' 14-EXPENSE 11th Period'!C83)</f>
        <v>0</v>
      </c>
      <c r="D83" s="910"/>
      <c r="E83" s="911"/>
      <c r="F83" s="900">
        <f t="shared" si="23"/>
        <v>0</v>
      </c>
      <c r="G83" s="901"/>
      <c r="H83" s="970"/>
      <c r="I83" s="969">
        <f>F83+' 14-EXPENSE 11th Period'!I83</f>
        <v>0</v>
      </c>
      <c r="J83" s="910"/>
      <c r="K83" s="911"/>
      <c r="L83" s="52" t="str">
        <f t="shared" si="2"/>
        <v/>
      </c>
      <c r="M83" s="75">
        <f t="shared" si="5"/>
        <v>0</v>
      </c>
      <c r="N83" s="43" t="str">
        <f t="shared" si="24"/>
        <v/>
      </c>
      <c r="O83" s="267"/>
      <c r="P83" s="38">
        <f t="shared" si="25"/>
        <v>0</v>
      </c>
      <c r="Q83" s="806"/>
      <c r="R83" s="807"/>
      <c r="S83" s="807"/>
      <c r="T83" s="807"/>
      <c r="U83" s="807"/>
      <c r="V83" s="807"/>
      <c r="W83" s="807"/>
      <c r="X83" s="807"/>
      <c r="Y83" s="807"/>
      <c r="Z83" s="807"/>
      <c r="AA83" s="807"/>
      <c r="AB83" s="807"/>
      <c r="AC83" s="807"/>
      <c r="AD83" s="807"/>
      <c r="AE83" s="808"/>
      <c r="AF83" s="750">
        <f t="shared" si="26"/>
        <v>0</v>
      </c>
      <c r="AG83" s="749" t="str">
        <f t="shared" si="27"/>
        <v/>
      </c>
    </row>
    <row r="84" spans="2:33" s="38" customFormat="1" ht="12" customHeight="1" x14ac:dyDescent="0.25">
      <c r="B84" s="48">
        <f>IF(ISBLANK('3-Budget + REVISE'!B75),"",'3-Budget + REVISE'!B75)</f>
        <v>0</v>
      </c>
      <c r="C84" s="969">
        <f>IF('3-Budget + REVISE'!BA75=1,'3-Budget + REVISE'!O75,' 14-EXPENSE 11th Period'!C84)</f>
        <v>0</v>
      </c>
      <c r="D84" s="910"/>
      <c r="E84" s="911"/>
      <c r="F84" s="900">
        <f t="shared" si="23"/>
        <v>0</v>
      </c>
      <c r="G84" s="901"/>
      <c r="H84" s="970"/>
      <c r="I84" s="969">
        <f>F84+' 14-EXPENSE 11th Period'!I84</f>
        <v>0</v>
      </c>
      <c r="J84" s="910"/>
      <c r="K84" s="911"/>
      <c r="L84" s="54" t="str">
        <f t="shared" si="2"/>
        <v/>
      </c>
      <c r="M84" s="76">
        <f t="shared" si="5"/>
        <v>0</v>
      </c>
      <c r="N84" s="43" t="str">
        <f t="shared" si="24"/>
        <v/>
      </c>
      <c r="O84" s="267"/>
      <c r="P84" s="38">
        <f t="shared" si="25"/>
        <v>0</v>
      </c>
      <c r="Q84" s="806"/>
      <c r="R84" s="807"/>
      <c r="S84" s="807"/>
      <c r="T84" s="807"/>
      <c r="U84" s="807"/>
      <c r="V84" s="807"/>
      <c r="W84" s="807"/>
      <c r="X84" s="807"/>
      <c r="Y84" s="807"/>
      <c r="Z84" s="807"/>
      <c r="AA84" s="807"/>
      <c r="AB84" s="807"/>
      <c r="AC84" s="807"/>
      <c r="AD84" s="807"/>
      <c r="AE84" s="808"/>
      <c r="AF84" s="750">
        <f t="shared" si="26"/>
        <v>0</v>
      </c>
      <c r="AG84" s="749" t="str">
        <f t="shared" si="27"/>
        <v/>
      </c>
    </row>
    <row r="85" spans="2:33" s="38" customFormat="1" ht="12.9" customHeight="1" x14ac:dyDescent="0.25">
      <c r="B85" s="200" t="str">
        <f>IF(ISBLANK('3-Budget + REVISE'!B76),"",'3-Budget + REVISE'!B76)</f>
        <v>500 - EQUIPMENT</v>
      </c>
      <c r="C85" s="1016">
        <f>SUM(C86:C95)</f>
        <v>0</v>
      </c>
      <c r="D85" s="1016"/>
      <c r="E85" s="1016"/>
      <c r="F85" s="1016">
        <f t="shared" ref="F85" si="28">SUM(F86:F95)</f>
        <v>0</v>
      </c>
      <c r="G85" s="1016"/>
      <c r="H85" s="1016"/>
      <c r="I85" s="1016">
        <f t="shared" ref="I85" si="29">SUM(I86:I95)</f>
        <v>0</v>
      </c>
      <c r="J85" s="1016"/>
      <c r="K85" s="1016"/>
      <c r="L85" s="212" t="str">
        <f t="shared" si="2"/>
        <v/>
      </c>
      <c r="M85" s="211">
        <f t="shared" si="5"/>
        <v>0</v>
      </c>
      <c r="N85" s="42" t="str">
        <f t="shared" si="24"/>
        <v/>
      </c>
      <c r="O85" s="267">
        <f>C85</f>
        <v>0</v>
      </c>
      <c r="P85" s="38">
        <f t="shared" si="25"/>
        <v>0</v>
      </c>
      <c r="Q85" s="784">
        <f>SUM(Q86:Q95)</f>
        <v>0</v>
      </c>
      <c r="R85" s="785">
        <f>SUM(R86:R95)</f>
        <v>0</v>
      </c>
      <c r="S85" s="785">
        <f t="shared" ref="S85:AD85" si="30">SUM(S86:S95)</f>
        <v>0</v>
      </c>
      <c r="T85" s="785">
        <f t="shared" si="30"/>
        <v>0</v>
      </c>
      <c r="U85" s="785">
        <f t="shared" si="30"/>
        <v>0</v>
      </c>
      <c r="V85" s="785">
        <f t="shared" si="30"/>
        <v>0</v>
      </c>
      <c r="W85" s="785">
        <f t="shared" si="30"/>
        <v>0</v>
      </c>
      <c r="X85" s="785">
        <f t="shared" si="30"/>
        <v>0</v>
      </c>
      <c r="Y85" s="785">
        <f t="shared" si="30"/>
        <v>0</v>
      </c>
      <c r="Z85" s="785">
        <f t="shared" si="30"/>
        <v>0</v>
      </c>
      <c r="AA85" s="785">
        <f t="shared" si="30"/>
        <v>0</v>
      </c>
      <c r="AB85" s="785">
        <f t="shared" si="30"/>
        <v>0</v>
      </c>
      <c r="AC85" s="785">
        <f t="shared" si="30"/>
        <v>0</v>
      </c>
      <c r="AD85" s="785">
        <f t="shared" si="30"/>
        <v>0</v>
      </c>
      <c r="AE85" s="786">
        <f>SUM(AE86:AE95)</f>
        <v>0</v>
      </c>
      <c r="AF85" s="750">
        <f t="shared" si="26"/>
        <v>0</v>
      </c>
      <c r="AG85" s="749" t="str">
        <f t="shared" si="27"/>
        <v/>
      </c>
    </row>
    <row r="86" spans="2:33" s="38" customFormat="1" ht="12" customHeight="1" x14ac:dyDescent="0.25">
      <c r="B86" s="51">
        <f>IF(ISBLANK('3-Budget + REVISE'!B77),"",'3-Budget + REVISE'!B77)</f>
        <v>0</v>
      </c>
      <c r="C86" s="969">
        <f>IF('3-Budget + REVISE'!BA77=1,'3-Budget + REVISE'!O77,' 14-EXPENSE 11th Period'!C86)</f>
        <v>0</v>
      </c>
      <c r="D86" s="910"/>
      <c r="E86" s="911"/>
      <c r="F86" s="900">
        <f t="shared" ref="F86" si="31">AF86</f>
        <v>0</v>
      </c>
      <c r="G86" s="901"/>
      <c r="H86" s="970"/>
      <c r="I86" s="969">
        <f>F86+' 14-EXPENSE 11th Period'!I86</f>
        <v>0</v>
      </c>
      <c r="J86" s="910"/>
      <c r="K86" s="911"/>
      <c r="L86" s="46" t="str">
        <f t="shared" si="2"/>
        <v/>
      </c>
      <c r="M86" s="74">
        <f t="shared" si="5"/>
        <v>0</v>
      </c>
      <c r="N86" s="43" t="str">
        <f t="shared" si="24"/>
        <v/>
      </c>
      <c r="O86" s="267"/>
      <c r="P86" s="38">
        <f t="shared" si="25"/>
        <v>0</v>
      </c>
      <c r="Q86" s="806"/>
      <c r="R86" s="807"/>
      <c r="S86" s="807"/>
      <c r="T86" s="807"/>
      <c r="U86" s="807"/>
      <c r="V86" s="807"/>
      <c r="W86" s="807"/>
      <c r="X86" s="807"/>
      <c r="Y86" s="807"/>
      <c r="Z86" s="807"/>
      <c r="AA86" s="807"/>
      <c r="AB86" s="807"/>
      <c r="AC86" s="807"/>
      <c r="AD86" s="807"/>
      <c r="AE86" s="808"/>
      <c r="AF86" s="750">
        <f t="shared" si="26"/>
        <v>0</v>
      </c>
      <c r="AG86" s="749" t="str">
        <f t="shared" si="27"/>
        <v/>
      </c>
    </row>
    <row r="87" spans="2:33" s="38" customFormat="1" ht="12" customHeight="1" x14ac:dyDescent="0.25">
      <c r="B87" s="53">
        <f>IF(ISBLANK('3-Budget + REVISE'!B78),"",'3-Budget + REVISE'!B78)</f>
        <v>0</v>
      </c>
      <c r="C87" s="969">
        <f>IF('3-Budget + REVISE'!BA78=1,'3-Budget + REVISE'!O78,' 14-EXPENSE 11th Period'!C87)</f>
        <v>0</v>
      </c>
      <c r="D87" s="910"/>
      <c r="E87" s="911"/>
      <c r="F87" s="900">
        <f t="shared" ref="F87:F95" si="32">AF87</f>
        <v>0</v>
      </c>
      <c r="G87" s="901"/>
      <c r="H87" s="970"/>
      <c r="I87" s="969">
        <f>F87+' 14-EXPENSE 11th Period'!I87</f>
        <v>0</v>
      </c>
      <c r="J87" s="910"/>
      <c r="K87" s="911"/>
      <c r="L87" s="52" t="str">
        <f t="shared" si="2"/>
        <v/>
      </c>
      <c r="M87" s="75">
        <f t="shared" si="5"/>
        <v>0</v>
      </c>
      <c r="N87" s="43" t="str">
        <f t="shared" si="24"/>
        <v/>
      </c>
      <c r="O87" s="267"/>
      <c r="P87" s="38">
        <f t="shared" si="25"/>
        <v>0</v>
      </c>
      <c r="Q87" s="806"/>
      <c r="R87" s="807"/>
      <c r="S87" s="807"/>
      <c r="T87" s="807"/>
      <c r="U87" s="807"/>
      <c r="V87" s="807"/>
      <c r="W87" s="807"/>
      <c r="X87" s="807"/>
      <c r="Y87" s="807"/>
      <c r="Z87" s="807"/>
      <c r="AA87" s="807"/>
      <c r="AB87" s="807"/>
      <c r="AC87" s="807"/>
      <c r="AD87" s="807"/>
      <c r="AE87" s="808"/>
      <c r="AF87" s="750">
        <f t="shared" si="26"/>
        <v>0</v>
      </c>
      <c r="AG87" s="749" t="str">
        <f t="shared" si="27"/>
        <v/>
      </c>
    </row>
    <row r="88" spans="2:33" s="38" customFormat="1" ht="12" customHeight="1" x14ac:dyDescent="0.25">
      <c r="B88" s="53">
        <f>IF(ISBLANK('3-Budget + REVISE'!B79),"",'3-Budget + REVISE'!B79)</f>
        <v>0</v>
      </c>
      <c r="C88" s="969">
        <f>IF('3-Budget + REVISE'!BA79=1,'3-Budget + REVISE'!O79,' 14-EXPENSE 11th Period'!C88)</f>
        <v>0</v>
      </c>
      <c r="D88" s="910"/>
      <c r="E88" s="911"/>
      <c r="F88" s="900">
        <f t="shared" si="32"/>
        <v>0</v>
      </c>
      <c r="G88" s="901"/>
      <c r="H88" s="970"/>
      <c r="I88" s="969">
        <f>F88+' 14-EXPENSE 11th Period'!I88</f>
        <v>0</v>
      </c>
      <c r="J88" s="910"/>
      <c r="K88" s="911"/>
      <c r="L88" s="52" t="str">
        <f t="shared" si="2"/>
        <v/>
      </c>
      <c r="M88" s="75">
        <f t="shared" si="5"/>
        <v>0</v>
      </c>
      <c r="N88" s="43" t="str">
        <f t="shared" si="24"/>
        <v/>
      </c>
      <c r="O88" s="267"/>
      <c r="P88" s="38">
        <f t="shared" si="25"/>
        <v>0</v>
      </c>
      <c r="Q88" s="806"/>
      <c r="R88" s="807"/>
      <c r="S88" s="807"/>
      <c r="T88" s="807"/>
      <c r="U88" s="807"/>
      <c r="V88" s="807"/>
      <c r="W88" s="807"/>
      <c r="X88" s="807"/>
      <c r="Y88" s="807"/>
      <c r="Z88" s="807"/>
      <c r="AA88" s="807"/>
      <c r="AB88" s="807"/>
      <c r="AC88" s="807"/>
      <c r="AD88" s="807"/>
      <c r="AE88" s="808"/>
      <c r="AF88" s="750">
        <f t="shared" si="26"/>
        <v>0</v>
      </c>
      <c r="AG88" s="749" t="str">
        <f t="shared" si="27"/>
        <v/>
      </c>
    </row>
    <row r="89" spans="2:33" s="38" customFormat="1" ht="12" customHeight="1" x14ac:dyDescent="0.25">
      <c r="B89" s="53">
        <f>IF(ISBLANK('3-Budget + REVISE'!B80),"",'3-Budget + REVISE'!B80)</f>
        <v>0</v>
      </c>
      <c r="C89" s="969">
        <f>IF('3-Budget + REVISE'!BA80=1,'3-Budget + REVISE'!O80,' 14-EXPENSE 11th Period'!C89)</f>
        <v>0</v>
      </c>
      <c r="D89" s="910"/>
      <c r="E89" s="911"/>
      <c r="F89" s="900">
        <f t="shared" si="32"/>
        <v>0</v>
      </c>
      <c r="G89" s="901"/>
      <c r="H89" s="970"/>
      <c r="I89" s="969">
        <f>F89+' 14-EXPENSE 11th Period'!I89</f>
        <v>0</v>
      </c>
      <c r="J89" s="910"/>
      <c r="K89" s="911"/>
      <c r="L89" s="52" t="str">
        <f t="shared" si="2"/>
        <v/>
      </c>
      <c r="M89" s="75">
        <f t="shared" si="5"/>
        <v>0</v>
      </c>
      <c r="N89" s="43" t="str">
        <f t="shared" si="24"/>
        <v/>
      </c>
      <c r="O89" s="267"/>
      <c r="P89" s="38">
        <f t="shared" si="25"/>
        <v>0</v>
      </c>
      <c r="Q89" s="806"/>
      <c r="R89" s="807"/>
      <c r="S89" s="807"/>
      <c r="T89" s="807"/>
      <c r="U89" s="807"/>
      <c r="V89" s="807"/>
      <c r="W89" s="807"/>
      <c r="X89" s="807"/>
      <c r="Y89" s="807"/>
      <c r="Z89" s="807"/>
      <c r="AA89" s="807"/>
      <c r="AB89" s="807"/>
      <c r="AC89" s="807"/>
      <c r="AD89" s="807"/>
      <c r="AE89" s="808"/>
      <c r="AF89" s="750">
        <f t="shared" si="26"/>
        <v>0</v>
      </c>
      <c r="AG89" s="749" t="str">
        <f t="shared" si="27"/>
        <v/>
      </c>
    </row>
    <row r="90" spans="2:33" s="38" customFormat="1" ht="12" customHeight="1" x14ac:dyDescent="0.25">
      <c r="B90" s="53">
        <f>IF(ISBLANK('3-Budget + REVISE'!B81),"",'3-Budget + REVISE'!B81)</f>
        <v>0</v>
      </c>
      <c r="C90" s="969">
        <f>IF('3-Budget + REVISE'!BA81=1,'3-Budget + REVISE'!O81,' 14-EXPENSE 11th Period'!C90)</f>
        <v>0</v>
      </c>
      <c r="D90" s="910"/>
      <c r="E90" s="911"/>
      <c r="F90" s="900">
        <f t="shared" si="32"/>
        <v>0</v>
      </c>
      <c r="G90" s="901"/>
      <c r="H90" s="970"/>
      <c r="I90" s="969">
        <f>F90+' 14-EXPENSE 11th Period'!I90</f>
        <v>0</v>
      </c>
      <c r="J90" s="910"/>
      <c r="K90" s="911"/>
      <c r="L90" s="52" t="str">
        <f t="shared" si="2"/>
        <v/>
      </c>
      <c r="M90" s="75">
        <f t="shared" si="5"/>
        <v>0</v>
      </c>
      <c r="N90" s="43" t="str">
        <f t="shared" si="24"/>
        <v/>
      </c>
      <c r="O90" s="267"/>
      <c r="P90" s="38">
        <f t="shared" si="25"/>
        <v>0</v>
      </c>
      <c r="Q90" s="806"/>
      <c r="R90" s="807"/>
      <c r="S90" s="807"/>
      <c r="T90" s="807"/>
      <c r="U90" s="807"/>
      <c r="V90" s="807"/>
      <c r="W90" s="807"/>
      <c r="X90" s="807"/>
      <c r="Y90" s="807"/>
      <c r="Z90" s="807"/>
      <c r="AA90" s="807"/>
      <c r="AB90" s="807"/>
      <c r="AC90" s="807"/>
      <c r="AD90" s="807"/>
      <c r="AE90" s="808"/>
      <c r="AF90" s="750">
        <f t="shared" si="26"/>
        <v>0</v>
      </c>
      <c r="AG90" s="749" t="str">
        <f t="shared" si="27"/>
        <v/>
      </c>
    </row>
    <row r="91" spans="2:33" s="38" customFormat="1" ht="12" customHeight="1" x14ac:dyDescent="0.25">
      <c r="B91" s="53">
        <f>IF(ISBLANK('3-Budget + REVISE'!B82),"",'3-Budget + REVISE'!B82)</f>
        <v>0</v>
      </c>
      <c r="C91" s="969">
        <f>IF('3-Budget + REVISE'!BA82=1,'3-Budget + REVISE'!O82,' 14-EXPENSE 11th Period'!C91)</f>
        <v>0</v>
      </c>
      <c r="D91" s="910"/>
      <c r="E91" s="911"/>
      <c r="F91" s="900">
        <f t="shared" si="32"/>
        <v>0</v>
      </c>
      <c r="G91" s="901"/>
      <c r="H91" s="970"/>
      <c r="I91" s="969">
        <f>F91+' 14-EXPENSE 11th Period'!I91</f>
        <v>0</v>
      </c>
      <c r="J91" s="910"/>
      <c r="K91" s="911"/>
      <c r="L91" s="52" t="str">
        <f t="shared" si="2"/>
        <v/>
      </c>
      <c r="M91" s="75">
        <f t="shared" si="5"/>
        <v>0</v>
      </c>
      <c r="N91" s="43" t="str">
        <f t="shared" si="24"/>
        <v/>
      </c>
      <c r="O91" s="267"/>
      <c r="P91" s="38">
        <f t="shared" si="25"/>
        <v>0</v>
      </c>
      <c r="Q91" s="806"/>
      <c r="R91" s="807"/>
      <c r="S91" s="807"/>
      <c r="T91" s="807"/>
      <c r="U91" s="807"/>
      <c r="V91" s="807"/>
      <c r="W91" s="807"/>
      <c r="X91" s="807"/>
      <c r="Y91" s="807"/>
      <c r="Z91" s="807"/>
      <c r="AA91" s="807"/>
      <c r="AB91" s="807"/>
      <c r="AC91" s="807"/>
      <c r="AD91" s="807"/>
      <c r="AE91" s="808"/>
      <c r="AF91" s="750">
        <f t="shared" si="26"/>
        <v>0</v>
      </c>
      <c r="AG91" s="749" t="str">
        <f t="shared" si="27"/>
        <v/>
      </c>
    </row>
    <row r="92" spans="2:33" s="38" customFormat="1" ht="12" customHeight="1" x14ac:dyDescent="0.25">
      <c r="B92" s="53">
        <f>IF(ISBLANK('3-Budget + REVISE'!B83),"",'3-Budget + REVISE'!B83)</f>
        <v>0</v>
      </c>
      <c r="C92" s="969">
        <f>IF('3-Budget + REVISE'!BA83=1,'3-Budget + REVISE'!O83,' 14-EXPENSE 11th Period'!C92)</f>
        <v>0</v>
      </c>
      <c r="D92" s="910"/>
      <c r="E92" s="911"/>
      <c r="F92" s="900">
        <f t="shared" si="32"/>
        <v>0</v>
      </c>
      <c r="G92" s="901"/>
      <c r="H92" s="970"/>
      <c r="I92" s="969">
        <f>F92+' 14-EXPENSE 11th Period'!I92</f>
        <v>0</v>
      </c>
      <c r="J92" s="910"/>
      <c r="K92" s="911"/>
      <c r="L92" s="52" t="str">
        <f t="shared" si="2"/>
        <v/>
      </c>
      <c r="M92" s="75">
        <f t="shared" si="5"/>
        <v>0</v>
      </c>
      <c r="N92" s="43" t="str">
        <f t="shared" si="24"/>
        <v/>
      </c>
      <c r="O92" s="267"/>
      <c r="P92" s="38">
        <f t="shared" si="25"/>
        <v>0</v>
      </c>
      <c r="Q92" s="806"/>
      <c r="R92" s="807"/>
      <c r="S92" s="807"/>
      <c r="T92" s="807"/>
      <c r="U92" s="807"/>
      <c r="V92" s="807"/>
      <c r="W92" s="807"/>
      <c r="X92" s="807"/>
      <c r="Y92" s="807"/>
      <c r="Z92" s="807"/>
      <c r="AA92" s="807"/>
      <c r="AB92" s="807"/>
      <c r="AC92" s="807"/>
      <c r="AD92" s="807"/>
      <c r="AE92" s="808"/>
      <c r="AF92" s="750">
        <f t="shared" si="26"/>
        <v>0</v>
      </c>
      <c r="AG92" s="749" t="str">
        <f t="shared" si="27"/>
        <v/>
      </c>
    </row>
    <row r="93" spans="2:33" s="38" customFormat="1" ht="12" customHeight="1" x14ac:dyDescent="0.25">
      <c r="B93" s="53">
        <f>IF(ISBLANK('3-Budget + REVISE'!B84),"",'3-Budget + REVISE'!B84)</f>
        <v>0</v>
      </c>
      <c r="C93" s="969">
        <f>IF('3-Budget + REVISE'!BA84=1,'3-Budget + REVISE'!O84,' 14-EXPENSE 11th Period'!C93)</f>
        <v>0</v>
      </c>
      <c r="D93" s="910"/>
      <c r="E93" s="911"/>
      <c r="F93" s="900">
        <f t="shared" si="32"/>
        <v>0</v>
      </c>
      <c r="G93" s="901"/>
      <c r="H93" s="970"/>
      <c r="I93" s="969">
        <f>F93+' 14-EXPENSE 11th Period'!I93</f>
        <v>0</v>
      </c>
      <c r="J93" s="910"/>
      <c r="K93" s="911"/>
      <c r="L93" s="52" t="str">
        <f t="shared" si="2"/>
        <v/>
      </c>
      <c r="M93" s="75">
        <f t="shared" si="5"/>
        <v>0</v>
      </c>
      <c r="N93" s="43" t="str">
        <f t="shared" si="24"/>
        <v/>
      </c>
      <c r="O93" s="267"/>
      <c r="P93" s="38">
        <f t="shared" si="25"/>
        <v>0</v>
      </c>
      <c r="Q93" s="806"/>
      <c r="R93" s="807"/>
      <c r="S93" s="807"/>
      <c r="T93" s="807"/>
      <c r="U93" s="807"/>
      <c r="V93" s="807"/>
      <c r="W93" s="807"/>
      <c r="X93" s="807"/>
      <c r="Y93" s="807"/>
      <c r="Z93" s="807"/>
      <c r="AA93" s="807"/>
      <c r="AB93" s="807"/>
      <c r="AC93" s="807"/>
      <c r="AD93" s="807"/>
      <c r="AE93" s="808"/>
      <c r="AF93" s="750">
        <f t="shared" si="26"/>
        <v>0</v>
      </c>
      <c r="AG93" s="749" t="str">
        <f t="shared" si="27"/>
        <v/>
      </c>
    </row>
    <row r="94" spans="2:33" s="38" customFormat="1" ht="12" customHeight="1" x14ac:dyDescent="0.25">
      <c r="B94" s="53">
        <f>IF(ISBLANK('3-Budget + REVISE'!B85),"",'3-Budget + REVISE'!B85)</f>
        <v>0</v>
      </c>
      <c r="C94" s="969">
        <f>IF('3-Budget + REVISE'!BA85=1,'3-Budget + REVISE'!O85,' 14-EXPENSE 11th Period'!C94)</f>
        <v>0</v>
      </c>
      <c r="D94" s="910"/>
      <c r="E94" s="911"/>
      <c r="F94" s="900">
        <f t="shared" si="32"/>
        <v>0</v>
      </c>
      <c r="G94" s="901"/>
      <c r="H94" s="970"/>
      <c r="I94" s="969">
        <f>F94+' 14-EXPENSE 11th Period'!I94</f>
        <v>0</v>
      </c>
      <c r="J94" s="910"/>
      <c r="K94" s="911"/>
      <c r="L94" s="52" t="str">
        <f t="shared" si="2"/>
        <v/>
      </c>
      <c r="M94" s="75">
        <f t="shared" si="5"/>
        <v>0</v>
      </c>
      <c r="N94" s="43" t="str">
        <f t="shared" si="24"/>
        <v/>
      </c>
      <c r="O94" s="267"/>
      <c r="P94" s="38">
        <f t="shared" si="25"/>
        <v>0</v>
      </c>
      <c r="Q94" s="806"/>
      <c r="R94" s="807"/>
      <c r="S94" s="807"/>
      <c r="T94" s="807"/>
      <c r="U94" s="807"/>
      <c r="V94" s="807"/>
      <c r="W94" s="807"/>
      <c r="X94" s="807"/>
      <c r="Y94" s="807"/>
      <c r="Z94" s="807"/>
      <c r="AA94" s="807"/>
      <c r="AB94" s="807"/>
      <c r="AC94" s="807"/>
      <c r="AD94" s="807"/>
      <c r="AE94" s="808"/>
      <c r="AF94" s="750">
        <f t="shared" si="26"/>
        <v>0</v>
      </c>
      <c r="AG94" s="749" t="str">
        <f t="shared" si="27"/>
        <v/>
      </c>
    </row>
    <row r="95" spans="2:33" s="38" customFormat="1" ht="12" customHeight="1" x14ac:dyDescent="0.25">
      <c r="B95" s="48">
        <f>IF(ISBLANK('3-Budget + REVISE'!B86),"",'3-Budget + REVISE'!B86)</f>
        <v>0</v>
      </c>
      <c r="C95" s="969">
        <f>IF('3-Budget + REVISE'!BA86=1,'3-Budget + REVISE'!O86,' 14-EXPENSE 11th Period'!C95)</f>
        <v>0</v>
      </c>
      <c r="D95" s="910"/>
      <c r="E95" s="911"/>
      <c r="F95" s="900">
        <f t="shared" si="32"/>
        <v>0</v>
      </c>
      <c r="G95" s="901"/>
      <c r="H95" s="970"/>
      <c r="I95" s="969">
        <f>F95+' 14-EXPENSE 11th Period'!I95</f>
        <v>0</v>
      </c>
      <c r="J95" s="910"/>
      <c r="K95" s="911"/>
      <c r="L95" s="54" t="str">
        <f t="shared" si="2"/>
        <v/>
      </c>
      <c r="M95" s="76">
        <f t="shared" si="5"/>
        <v>0</v>
      </c>
      <c r="N95" s="43" t="str">
        <f t="shared" si="24"/>
        <v/>
      </c>
      <c r="O95" s="267"/>
      <c r="P95" s="38">
        <f t="shared" si="25"/>
        <v>0</v>
      </c>
      <c r="Q95" s="806"/>
      <c r="R95" s="807"/>
      <c r="S95" s="807"/>
      <c r="T95" s="807"/>
      <c r="U95" s="807"/>
      <c r="V95" s="807"/>
      <c r="W95" s="807"/>
      <c r="X95" s="807"/>
      <c r="Y95" s="807"/>
      <c r="Z95" s="807"/>
      <c r="AA95" s="807"/>
      <c r="AB95" s="807"/>
      <c r="AC95" s="807"/>
      <c r="AD95" s="807"/>
      <c r="AE95" s="808"/>
      <c r="AF95" s="750">
        <f t="shared" si="26"/>
        <v>0</v>
      </c>
      <c r="AG95" s="749" t="str">
        <f t="shared" si="27"/>
        <v/>
      </c>
    </row>
    <row r="96" spans="2:33" s="38" customFormat="1" ht="12.9" customHeight="1" x14ac:dyDescent="0.25">
      <c r="B96" s="200" t="str">
        <f>IF(ISBLANK('3-Budget + REVISE'!B87),"",'3-Budget + REVISE'!B87)</f>
        <v>600 - CONTRACTUAL</v>
      </c>
      <c r="C96" s="1016">
        <f>SUM(C97:C106)</f>
        <v>0</v>
      </c>
      <c r="D96" s="1016"/>
      <c r="E96" s="1016"/>
      <c r="F96" s="1016">
        <f t="shared" ref="F96" si="33">SUM(F97:F106)</f>
        <v>0</v>
      </c>
      <c r="G96" s="1016"/>
      <c r="H96" s="1016"/>
      <c r="I96" s="1016">
        <f t="shared" ref="I96" si="34">SUM(I97:I106)</f>
        <v>0</v>
      </c>
      <c r="J96" s="1016"/>
      <c r="K96" s="1016"/>
      <c r="L96" s="208" t="str">
        <f t="shared" si="2"/>
        <v/>
      </c>
      <c r="M96" s="211">
        <f t="shared" si="5"/>
        <v>0</v>
      </c>
      <c r="N96" s="42" t="str">
        <f t="shared" si="24"/>
        <v/>
      </c>
      <c r="O96" s="267">
        <f>C96</f>
        <v>0</v>
      </c>
      <c r="P96" s="38">
        <f t="shared" si="25"/>
        <v>0</v>
      </c>
      <c r="Q96" s="784">
        <f>SUM(Q97:Q106)</f>
        <v>0</v>
      </c>
      <c r="R96" s="785">
        <f>SUM(R97:R106)</f>
        <v>0</v>
      </c>
      <c r="S96" s="785">
        <f t="shared" ref="S96:AD96" si="35">SUM(S97:S106)</f>
        <v>0</v>
      </c>
      <c r="T96" s="785">
        <f t="shared" si="35"/>
        <v>0</v>
      </c>
      <c r="U96" s="785">
        <f t="shared" si="35"/>
        <v>0</v>
      </c>
      <c r="V96" s="785">
        <f t="shared" si="35"/>
        <v>0</v>
      </c>
      <c r="W96" s="785">
        <f t="shared" si="35"/>
        <v>0</v>
      </c>
      <c r="X96" s="785">
        <f t="shared" si="35"/>
        <v>0</v>
      </c>
      <c r="Y96" s="785">
        <f t="shared" si="35"/>
        <v>0</v>
      </c>
      <c r="Z96" s="785">
        <f t="shared" si="35"/>
        <v>0</v>
      </c>
      <c r="AA96" s="785">
        <f t="shared" si="35"/>
        <v>0</v>
      </c>
      <c r="AB96" s="785">
        <f t="shared" si="35"/>
        <v>0</v>
      </c>
      <c r="AC96" s="785">
        <f t="shared" si="35"/>
        <v>0</v>
      </c>
      <c r="AD96" s="785">
        <f t="shared" si="35"/>
        <v>0</v>
      </c>
      <c r="AE96" s="786">
        <f>SUM(AE97:AE106)</f>
        <v>0</v>
      </c>
      <c r="AF96" s="750">
        <f t="shared" si="26"/>
        <v>0</v>
      </c>
      <c r="AG96" s="749" t="str">
        <f t="shared" si="27"/>
        <v/>
      </c>
    </row>
    <row r="97" spans="2:33" s="38" customFormat="1" ht="12" customHeight="1" x14ac:dyDescent="0.25">
      <c r="B97" s="51">
        <f>IF(ISBLANK('3-Budget + REVISE'!B88),"",'3-Budget + REVISE'!B88)</f>
        <v>0</v>
      </c>
      <c r="C97" s="969">
        <f>IF('3-Budget + REVISE'!BA88=1,'3-Budget + REVISE'!O88,' 14-EXPENSE 11th Period'!C97)</f>
        <v>0</v>
      </c>
      <c r="D97" s="910"/>
      <c r="E97" s="911"/>
      <c r="F97" s="900">
        <f t="shared" ref="F97" si="36">AF97</f>
        <v>0</v>
      </c>
      <c r="G97" s="901"/>
      <c r="H97" s="970"/>
      <c r="I97" s="969">
        <f>F97+' 14-EXPENSE 11th Period'!I97</f>
        <v>0</v>
      </c>
      <c r="J97" s="910"/>
      <c r="K97" s="911"/>
      <c r="L97" s="46" t="str">
        <f t="shared" si="2"/>
        <v/>
      </c>
      <c r="M97" s="74">
        <f t="shared" si="5"/>
        <v>0</v>
      </c>
      <c r="N97" s="43" t="str">
        <f t="shared" si="24"/>
        <v/>
      </c>
      <c r="O97" s="267"/>
      <c r="P97" s="38">
        <f t="shared" si="25"/>
        <v>0</v>
      </c>
      <c r="Q97" s="806"/>
      <c r="R97" s="807"/>
      <c r="S97" s="807"/>
      <c r="T97" s="807"/>
      <c r="U97" s="807"/>
      <c r="V97" s="807"/>
      <c r="W97" s="807"/>
      <c r="X97" s="807"/>
      <c r="Y97" s="807"/>
      <c r="Z97" s="807"/>
      <c r="AA97" s="807"/>
      <c r="AB97" s="807"/>
      <c r="AC97" s="807"/>
      <c r="AD97" s="807"/>
      <c r="AE97" s="808"/>
      <c r="AF97" s="750">
        <f t="shared" si="26"/>
        <v>0</v>
      </c>
      <c r="AG97" s="749" t="str">
        <f t="shared" si="27"/>
        <v/>
      </c>
    </row>
    <row r="98" spans="2:33" s="38" customFormat="1" ht="12" customHeight="1" x14ac:dyDescent="0.25">
      <c r="B98" s="53">
        <f>IF(ISBLANK('3-Budget + REVISE'!B89),"",'3-Budget + REVISE'!B89)</f>
        <v>0</v>
      </c>
      <c r="C98" s="969">
        <f>IF('3-Budget + REVISE'!BA89=1,'3-Budget + REVISE'!O89,' 14-EXPENSE 11th Period'!C98)</f>
        <v>0</v>
      </c>
      <c r="D98" s="910"/>
      <c r="E98" s="911"/>
      <c r="F98" s="900">
        <f t="shared" ref="F98:F106" si="37">AF98</f>
        <v>0</v>
      </c>
      <c r="G98" s="901"/>
      <c r="H98" s="970"/>
      <c r="I98" s="969">
        <f>F98+' 14-EXPENSE 11th Period'!I98</f>
        <v>0</v>
      </c>
      <c r="J98" s="910"/>
      <c r="K98" s="911"/>
      <c r="L98" s="52" t="str">
        <f t="shared" si="2"/>
        <v/>
      </c>
      <c r="M98" s="75">
        <f t="shared" si="5"/>
        <v>0</v>
      </c>
      <c r="N98" s="43" t="str">
        <f t="shared" si="24"/>
        <v/>
      </c>
      <c r="O98" s="267"/>
      <c r="P98" s="38">
        <f t="shared" si="25"/>
        <v>0</v>
      </c>
      <c r="Q98" s="806"/>
      <c r="R98" s="807"/>
      <c r="S98" s="807"/>
      <c r="T98" s="807"/>
      <c r="U98" s="807"/>
      <c r="V98" s="807"/>
      <c r="W98" s="807"/>
      <c r="X98" s="807"/>
      <c r="Y98" s="807"/>
      <c r="Z98" s="807"/>
      <c r="AA98" s="807"/>
      <c r="AB98" s="807"/>
      <c r="AC98" s="807"/>
      <c r="AD98" s="807"/>
      <c r="AE98" s="808"/>
      <c r="AF98" s="750">
        <f t="shared" si="26"/>
        <v>0</v>
      </c>
      <c r="AG98" s="749" t="str">
        <f t="shared" si="27"/>
        <v/>
      </c>
    </row>
    <row r="99" spans="2:33" s="38" customFormat="1" ht="12" customHeight="1" x14ac:dyDescent="0.25">
      <c r="B99" s="53">
        <f>IF(ISBLANK('3-Budget + REVISE'!B90),"",'3-Budget + REVISE'!B90)</f>
        <v>0</v>
      </c>
      <c r="C99" s="969">
        <f>IF('3-Budget + REVISE'!BA90=1,'3-Budget + REVISE'!O90,' 14-EXPENSE 11th Period'!C99)</f>
        <v>0</v>
      </c>
      <c r="D99" s="910"/>
      <c r="E99" s="911"/>
      <c r="F99" s="900">
        <f t="shared" si="37"/>
        <v>0</v>
      </c>
      <c r="G99" s="901"/>
      <c r="H99" s="970"/>
      <c r="I99" s="969">
        <f>F99+' 14-EXPENSE 11th Period'!I99</f>
        <v>0</v>
      </c>
      <c r="J99" s="910"/>
      <c r="K99" s="911"/>
      <c r="L99" s="52" t="str">
        <f t="shared" si="2"/>
        <v/>
      </c>
      <c r="M99" s="75">
        <f t="shared" si="5"/>
        <v>0</v>
      </c>
      <c r="N99" s="43" t="str">
        <f t="shared" si="24"/>
        <v/>
      </c>
      <c r="O99" s="267"/>
      <c r="P99" s="38">
        <f t="shared" si="25"/>
        <v>0</v>
      </c>
      <c r="Q99" s="806"/>
      <c r="R99" s="807"/>
      <c r="S99" s="807"/>
      <c r="T99" s="807"/>
      <c r="U99" s="807"/>
      <c r="V99" s="807"/>
      <c r="W99" s="807"/>
      <c r="X99" s="807"/>
      <c r="Y99" s="807"/>
      <c r="Z99" s="807"/>
      <c r="AA99" s="807"/>
      <c r="AB99" s="807"/>
      <c r="AC99" s="807"/>
      <c r="AD99" s="807"/>
      <c r="AE99" s="808"/>
      <c r="AF99" s="750">
        <f t="shared" si="26"/>
        <v>0</v>
      </c>
      <c r="AG99" s="749" t="str">
        <f t="shared" si="27"/>
        <v/>
      </c>
    </row>
    <row r="100" spans="2:33" s="38" customFormat="1" ht="12" customHeight="1" x14ac:dyDescent="0.25">
      <c r="B100" s="53">
        <f>IF(ISBLANK('3-Budget + REVISE'!B91),"",'3-Budget + REVISE'!B91)</f>
        <v>0</v>
      </c>
      <c r="C100" s="969">
        <f>IF('3-Budget + REVISE'!BA91=1,'3-Budget + REVISE'!O91,' 14-EXPENSE 11th Period'!C100)</f>
        <v>0</v>
      </c>
      <c r="D100" s="910"/>
      <c r="E100" s="911"/>
      <c r="F100" s="900">
        <f t="shared" si="37"/>
        <v>0</v>
      </c>
      <c r="G100" s="901"/>
      <c r="H100" s="970"/>
      <c r="I100" s="969">
        <f>F100+' 14-EXPENSE 11th Period'!I100</f>
        <v>0</v>
      </c>
      <c r="J100" s="910"/>
      <c r="K100" s="911"/>
      <c r="L100" s="52" t="str">
        <f t="shared" si="2"/>
        <v/>
      </c>
      <c r="M100" s="75">
        <f t="shared" si="5"/>
        <v>0</v>
      </c>
      <c r="N100" s="43" t="str">
        <f t="shared" si="24"/>
        <v/>
      </c>
      <c r="O100" s="267"/>
      <c r="P100" s="38">
        <f t="shared" si="25"/>
        <v>0</v>
      </c>
      <c r="Q100" s="806"/>
      <c r="R100" s="807"/>
      <c r="S100" s="807"/>
      <c r="T100" s="807"/>
      <c r="U100" s="807"/>
      <c r="V100" s="807"/>
      <c r="W100" s="807"/>
      <c r="X100" s="807"/>
      <c r="Y100" s="807"/>
      <c r="Z100" s="807"/>
      <c r="AA100" s="807"/>
      <c r="AB100" s="807"/>
      <c r="AC100" s="807"/>
      <c r="AD100" s="807"/>
      <c r="AE100" s="808"/>
      <c r="AF100" s="750">
        <f t="shared" si="26"/>
        <v>0</v>
      </c>
      <c r="AG100" s="749" t="str">
        <f t="shared" si="27"/>
        <v/>
      </c>
    </row>
    <row r="101" spans="2:33" s="38" customFormat="1" ht="12" customHeight="1" x14ac:dyDescent="0.25">
      <c r="B101" s="53">
        <f>IF(ISBLANK('3-Budget + REVISE'!B92),"",'3-Budget + REVISE'!B92)</f>
        <v>0</v>
      </c>
      <c r="C101" s="969">
        <f>IF('3-Budget + REVISE'!BA92=1,'3-Budget + REVISE'!O92,' 14-EXPENSE 11th Period'!C101)</f>
        <v>0</v>
      </c>
      <c r="D101" s="910"/>
      <c r="E101" s="911"/>
      <c r="F101" s="900">
        <f t="shared" si="37"/>
        <v>0</v>
      </c>
      <c r="G101" s="901"/>
      <c r="H101" s="970"/>
      <c r="I101" s="969">
        <f>F101+' 14-EXPENSE 11th Period'!I101</f>
        <v>0</v>
      </c>
      <c r="J101" s="910"/>
      <c r="K101" s="911"/>
      <c r="L101" s="52" t="str">
        <f t="shared" si="2"/>
        <v/>
      </c>
      <c r="M101" s="75">
        <f t="shared" si="5"/>
        <v>0</v>
      </c>
      <c r="N101" s="43" t="str">
        <f t="shared" si="24"/>
        <v/>
      </c>
      <c r="O101" s="267"/>
      <c r="P101" s="38">
        <f t="shared" si="25"/>
        <v>0</v>
      </c>
      <c r="Q101" s="806"/>
      <c r="R101" s="807"/>
      <c r="S101" s="807"/>
      <c r="T101" s="807"/>
      <c r="U101" s="807"/>
      <c r="V101" s="807"/>
      <c r="W101" s="807"/>
      <c r="X101" s="807"/>
      <c r="Y101" s="807"/>
      <c r="Z101" s="807"/>
      <c r="AA101" s="807"/>
      <c r="AB101" s="807"/>
      <c r="AC101" s="807"/>
      <c r="AD101" s="807"/>
      <c r="AE101" s="808"/>
      <c r="AF101" s="750">
        <f t="shared" si="26"/>
        <v>0</v>
      </c>
      <c r="AG101" s="749" t="str">
        <f t="shared" si="27"/>
        <v/>
      </c>
    </row>
    <row r="102" spans="2:33" s="38" customFormat="1" ht="12" customHeight="1" x14ac:dyDescent="0.25">
      <c r="B102" s="53">
        <f>IF(ISBLANK('3-Budget + REVISE'!B93),"",'3-Budget + REVISE'!B93)</f>
        <v>0</v>
      </c>
      <c r="C102" s="969">
        <f>IF('3-Budget + REVISE'!BA93=1,'3-Budget + REVISE'!O93,' 14-EXPENSE 11th Period'!C102)</f>
        <v>0</v>
      </c>
      <c r="D102" s="910"/>
      <c r="E102" s="911"/>
      <c r="F102" s="900">
        <f t="shared" si="37"/>
        <v>0</v>
      </c>
      <c r="G102" s="901"/>
      <c r="H102" s="970"/>
      <c r="I102" s="969">
        <f>F102+' 14-EXPENSE 11th Period'!I102</f>
        <v>0</v>
      </c>
      <c r="J102" s="910"/>
      <c r="K102" s="911"/>
      <c r="L102" s="52" t="str">
        <f t="shared" si="2"/>
        <v/>
      </c>
      <c r="M102" s="75">
        <f t="shared" si="5"/>
        <v>0</v>
      </c>
      <c r="N102" s="43" t="str">
        <f t="shared" si="24"/>
        <v/>
      </c>
      <c r="O102" s="267"/>
      <c r="P102" s="38">
        <f t="shared" si="25"/>
        <v>0</v>
      </c>
      <c r="Q102" s="806"/>
      <c r="R102" s="807"/>
      <c r="S102" s="807"/>
      <c r="T102" s="807"/>
      <c r="U102" s="807"/>
      <c r="V102" s="807"/>
      <c r="W102" s="807"/>
      <c r="X102" s="807"/>
      <c r="Y102" s="807"/>
      <c r="Z102" s="807"/>
      <c r="AA102" s="807"/>
      <c r="AB102" s="807"/>
      <c r="AC102" s="807"/>
      <c r="AD102" s="807"/>
      <c r="AE102" s="808"/>
      <c r="AF102" s="750">
        <f t="shared" si="26"/>
        <v>0</v>
      </c>
      <c r="AG102" s="749" t="str">
        <f t="shared" si="27"/>
        <v/>
      </c>
    </row>
    <row r="103" spans="2:33" s="38" customFormat="1" ht="12" customHeight="1" x14ac:dyDescent="0.25">
      <c r="B103" s="53">
        <f>IF(ISBLANK('3-Budget + REVISE'!B94),"",'3-Budget + REVISE'!B94)</f>
        <v>0</v>
      </c>
      <c r="C103" s="969">
        <f>IF('3-Budget + REVISE'!BA94=1,'3-Budget + REVISE'!O94,' 14-EXPENSE 11th Period'!C103)</f>
        <v>0</v>
      </c>
      <c r="D103" s="910"/>
      <c r="E103" s="911"/>
      <c r="F103" s="900">
        <f t="shared" si="37"/>
        <v>0</v>
      </c>
      <c r="G103" s="901"/>
      <c r="H103" s="970"/>
      <c r="I103" s="969">
        <f>F103+' 14-EXPENSE 11th Period'!I103</f>
        <v>0</v>
      </c>
      <c r="J103" s="910"/>
      <c r="K103" s="911"/>
      <c r="L103" s="52" t="str">
        <f t="shared" si="2"/>
        <v/>
      </c>
      <c r="M103" s="75">
        <f t="shared" si="5"/>
        <v>0</v>
      </c>
      <c r="N103" s="43" t="str">
        <f t="shared" si="24"/>
        <v/>
      </c>
      <c r="O103" s="267"/>
      <c r="P103" s="38">
        <f t="shared" si="25"/>
        <v>0</v>
      </c>
      <c r="Q103" s="806"/>
      <c r="R103" s="807"/>
      <c r="S103" s="807"/>
      <c r="T103" s="807"/>
      <c r="U103" s="807"/>
      <c r="V103" s="807"/>
      <c r="W103" s="807"/>
      <c r="X103" s="807"/>
      <c r="Y103" s="807"/>
      <c r="Z103" s="807"/>
      <c r="AA103" s="807"/>
      <c r="AB103" s="807"/>
      <c r="AC103" s="807"/>
      <c r="AD103" s="807"/>
      <c r="AE103" s="808"/>
      <c r="AF103" s="750">
        <f t="shared" si="26"/>
        <v>0</v>
      </c>
      <c r="AG103" s="749" t="str">
        <f t="shared" si="27"/>
        <v/>
      </c>
    </row>
    <row r="104" spans="2:33" s="38" customFormat="1" ht="12" customHeight="1" x14ac:dyDescent="0.25">
      <c r="B104" s="53">
        <f>IF(ISBLANK('3-Budget + REVISE'!B95),"",'3-Budget + REVISE'!B95)</f>
        <v>0</v>
      </c>
      <c r="C104" s="969">
        <f>IF('3-Budget + REVISE'!BA95=1,'3-Budget + REVISE'!O95,' 14-EXPENSE 11th Period'!C104)</f>
        <v>0</v>
      </c>
      <c r="D104" s="910"/>
      <c r="E104" s="911"/>
      <c r="F104" s="900">
        <f t="shared" si="37"/>
        <v>0</v>
      </c>
      <c r="G104" s="901"/>
      <c r="H104" s="970"/>
      <c r="I104" s="969">
        <f>F104+' 14-EXPENSE 11th Period'!I104</f>
        <v>0</v>
      </c>
      <c r="J104" s="910"/>
      <c r="K104" s="911"/>
      <c r="L104" s="52" t="str">
        <f t="shared" si="2"/>
        <v/>
      </c>
      <c r="M104" s="75">
        <f t="shared" si="5"/>
        <v>0</v>
      </c>
      <c r="N104" s="43" t="str">
        <f t="shared" si="24"/>
        <v/>
      </c>
      <c r="O104" s="267"/>
      <c r="P104" s="38">
        <f t="shared" si="25"/>
        <v>0</v>
      </c>
      <c r="Q104" s="806"/>
      <c r="R104" s="807"/>
      <c r="S104" s="807"/>
      <c r="T104" s="807"/>
      <c r="U104" s="807"/>
      <c r="V104" s="807"/>
      <c r="W104" s="807"/>
      <c r="X104" s="807"/>
      <c r="Y104" s="807"/>
      <c r="Z104" s="807"/>
      <c r="AA104" s="807"/>
      <c r="AB104" s="807"/>
      <c r="AC104" s="807"/>
      <c r="AD104" s="807"/>
      <c r="AE104" s="808"/>
      <c r="AF104" s="750">
        <f t="shared" si="26"/>
        <v>0</v>
      </c>
      <c r="AG104" s="749" t="str">
        <f t="shared" si="27"/>
        <v/>
      </c>
    </row>
    <row r="105" spans="2:33" s="38" customFormat="1" ht="12" customHeight="1" x14ac:dyDescent="0.25">
      <c r="B105" s="53">
        <f>IF(ISBLANK('3-Budget + REVISE'!B96),"",'3-Budget + REVISE'!B96)</f>
        <v>0</v>
      </c>
      <c r="C105" s="969">
        <f>IF('3-Budget + REVISE'!BA96=1,'3-Budget + REVISE'!O96,' 14-EXPENSE 11th Period'!C105)</f>
        <v>0</v>
      </c>
      <c r="D105" s="910"/>
      <c r="E105" s="911"/>
      <c r="F105" s="900">
        <f t="shared" si="37"/>
        <v>0</v>
      </c>
      <c r="G105" s="901"/>
      <c r="H105" s="970"/>
      <c r="I105" s="969">
        <f>F105+' 14-EXPENSE 11th Period'!I105</f>
        <v>0</v>
      </c>
      <c r="J105" s="910"/>
      <c r="K105" s="911"/>
      <c r="L105" s="52" t="str">
        <f t="shared" ref="L105:L128" si="38">IF(C105&gt;0,I105/C105,"")</f>
        <v/>
      </c>
      <c r="M105" s="75">
        <f t="shared" si="5"/>
        <v>0</v>
      </c>
      <c r="N105" s="43" t="str">
        <f t="shared" si="24"/>
        <v/>
      </c>
      <c r="O105" s="267"/>
      <c r="P105" s="38">
        <f t="shared" si="25"/>
        <v>0</v>
      </c>
      <c r="Q105" s="806"/>
      <c r="R105" s="807"/>
      <c r="S105" s="807"/>
      <c r="T105" s="807"/>
      <c r="U105" s="807"/>
      <c r="V105" s="807"/>
      <c r="W105" s="807"/>
      <c r="X105" s="807"/>
      <c r="Y105" s="807"/>
      <c r="Z105" s="807"/>
      <c r="AA105" s="807"/>
      <c r="AB105" s="807"/>
      <c r="AC105" s="807"/>
      <c r="AD105" s="807"/>
      <c r="AE105" s="808"/>
      <c r="AF105" s="750">
        <f t="shared" si="26"/>
        <v>0</v>
      </c>
      <c r="AG105" s="749" t="str">
        <f t="shared" si="27"/>
        <v/>
      </c>
    </row>
    <row r="106" spans="2:33" s="38" customFormat="1" ht="12" customHeight="1" x14ac:dyDescent="0.25">
      <c r="B106" s="48">
        <f>IF(ISBLANK('3-Budget + REVISE'!B97),"",'3-Budget + REVISE'!B97)</f>
        <v>0</v>
      </c>
      <c r="C106" s="969">
        <f>IF('3-Budget + REVISE'!BA97=1,'3-Budget + REVISE'!O97,' 14-EXPENSE 11th Period'!C106)</f>
        <v>0</v>
      </c>
      <c r="D106" s="910"/>
      <c r="E106" s="911"/>
      <c r="F106" s="900">
        <f t="shared" si="37"/>
        <v>0</v>
      </c>
      <c r="G106" s="901"/>
      <c r="H106" s="970"/>
      <c r="I106" s="969">
        <f>F106+' 14-EXPENSE 11th Period'!I106</f>
        <v>0</v>
      </c>
      <c r="J106" s="910"/>
      <c r="K106" s="911"/>
      <c r="L106" s="54" t="str">
        <f t="shared" si="38"/>
        <v/>
      </c>
      <c r="M106" s="76">
        <f t="shared" ref="M106:M129" si="39">C106-I106</f>
        <v>0</v>
      </c>
      <c r="N106" s="43" t="str">
        <f t="shared" si="24"/>
        <v/>
      </c>
      <c r="O106" s="267"/>
      <c r="P106" s="38">
        <f t="shared" si="25"/>
        <v>0</v>
      </c>
      <c r="Q106" s="806"/>
      <c r="R106" s="807"/>
      <c r="S106" s="807"/>
      <c r="T106" s="807"/>
      <c r="U106" s="807"/>
      <c r="V106" s="807"/>
      <c r="W106" s="807"/>
      <c r="X106" s="807"/>
      <c r="Y106" s="807"/>
      <c r="Z106" s="807"/>
      <c r="AA106" s="807"/>
      <c r="AB106" s="807"/>
      <c r="AC106" s="807"/>
      <c r="AD106" s="807"/>
      <c r="AE106" s="808"/>
      <c r="AF106" s="750">
        <f t="shared" si="26"/>
        <v>0</v>
      </c>
      <c r="AG106" s="749" t="str">
        <f t="shared" si="27"/>
        <v/>
      </c>
    </row>
    <row r="107" spans="2:33" s="38" customFormat="1" ht="12.9" customHeight="1" x14ac:dyDescent="0.25">
      <c r="B107" s="200" t="str">
        <f>IF(ISBLANK('3-Budget + REVISE'!B98),"",'3-Budget + REVISE'!B98)</f>
        <v>700 - OPERATIONAL</v>
      </c>
      <c r="C107" s="1016">
        <f>SUM(C108:C117)</f>
        <v>0</v>
      </c>
      <c r="D107" s="1016"/>
      <c r="E107" s="1016"/>
      <c r="F107" s="1016">
        <f t="shared" ref="F107" si="40">SUM(F108:F117)</f>
        <v>0</v>
      </c>
      <c r="G107" s="1016"/>
      <c r="H107" s="1016"/>
      <c r="I107" s="1016">
        <f t="shared" ref="I107" si="41">SUM(I108:I117)</f>
        <v>0</v>
      </c>
      <c r="J107" s="1016"/>
      <c r="K107" s="1016"/>
      <c r="L107" s="208" t="str">
        <f t="shared" si="38"/>
        <v/>
      </c>
      <c r="M107" s="211">
        <f t="shared" si="39"/>
        <v>0</v>
      </c>
      <c r="N107" s="42" t="str">
        <f t="shared" si="24"/>
        <v/>
      </c>
      <c r="O107" s="267">
        <f>C107</f>
        <v>0</v>
      </c>
      <c r="P107" s="38">
        <f t="shared" si="25"/>
        <v>0</v>
      </c>
      <c r="Q107" s="784">
        <f>SUM(Q108:Q117)</f>
        <v>0</v>
      </c>
      <c r="R107" s="785">
        <f>SUM(R108:R117)</f>
        <v>0</v>
      </c>
      <c r="S107" s="785">
        <f t="shared" ref="S107:AD107" si="42">SUM(S108:S117)</f>
        <v>0</v>
      </c>
      <c r="T107" s="785">
        <f t="shared" si="42"/>
        <v>0</v>
      </c>
      <c r="U107" s="785">
        <f t="shared" si="42"/>
        <v>0</v>
      </c>
      <c r="V107" s="785">
        <f t="shared" si="42"/>
        <v>0</v>
      </c>
      <c r="W107" s="785">
        <f t="shared" si="42"/>
        <v>0</v>
      </c>
      <c r="X107" s="785">
        <f t="shared" si="42"/>
        <v>0</v>
      </c>
      <c r="Y107" s="785">
        <f t="shared" si="42"/>
        <v>0</v>
      </c>
      <c r="Z107" s="785">
        <f t="shared" si="42"/>
        <v>0</v>
      </c>
      <c r="AA107" s="785">
        <f t="shared" si="42"/>
        <v>0</v>
      </c>
      <c r="AB107" s="785">
        <f t="shared" si="42"/>
        <v>0</v>
      </c>
      <c r="AC107" s="785">
        <f t="shared" si="42"/>
        <v>0</v>
      </c>
      <c r="AD107" s="785">
        <f t="shared" si="42"/>
        <v>0</v>
      </c>
      <c r="AE107" s="786">
        <f>SUM(AE108:AE117)</f>
        <v>0</v>
      </c>
      <c r="AF107" s="750">
        <f t="shared" si="26"/>
        <v>0</v>
      </c>
      <c r="AG107" s="749" t="str">
        <f t="shared" si="27"/>
        <v/>
      </c>
    </row>
    <row r="108" spans="2:33" s="38" customFormat="1" ht="12" customHeight="1" x14ac:dyDescent="0.25">
      <c r="B108" s="51">
        <f>IF(ISBLANK('3-Budget + REVISE'!B99),"",'3-Budget + REVISE'!B99)</f>
        <v>0</v>
      </c>
      <c r="C108" s="969">
        <f>IF('3-Budget + REVISE'!BA99=1,'3-Budget + REVISE'!O99,' 14-EXPENSE 11th Period'!C108)</f>
        <v>0</v>
      </c>
      <c r="D108" s="910"/>
      <c r="E108" s="911"/>
      <c r="F108" s="900">
        <f t="shared" ref="F108" si="43">AF108</f>
        <v>0</v>
      </c>
      <c r="G108" s="901"/>
      <c r="H108" s="970"/>
      <c r="I108" s="969">
        <f>F108+' 14-EXPENSE 11th Period'!I108</f>
        <v>0</v>
      </c>
      <c r="J108" s="910"/>
      <c r="K108" s="911"/>
      <c r="L108" s="46" t="str">
        <f t="shared" si="38"/>
        <v/>
      </c>
      <c r="M108" s="74">
        <f t="shared" si="39"/>
        <v>0</v>
      </c>
      <c r="N108" s="43" t="str">
        <f t="shared" si="24"/>
        <v/>
      </c>
      <c r="O108" s="267"/>
      <c r="P108" s="38">
        <f t="shared" si="25"/>
        <v>0</v>
      </c>
      <c r="Q108" s="806"/>
      <c r="R108" s="807"/>
      <c r="S108" s="807"/>
      <c r="T108" s="807"/>
      <c r="U108" s="807"/>
      <c r="V108" s="807"/>
      <c r="W108" s="807"/>
      <c r="X108" s="807"/>
      <c r="Y108" s="807"/>
      <c r="Z108" s="807"/>
      <c r="AA108" s="807"/>
      <c r="AB108" s="807"/>
      <c r="AC108" s="807"/>
      <c r="AD108" s="807"/>
      <c r="AE108" s="808"/>
      <c r="AF108" s="750">
        <f t="shared" si="26"/>
        <v>0</v>
      </c>
      <c r="AG108" s="749" t="str">
        <f t="shared" si="27"/>
        <v/>
      </c>
    </row>
    <row r="109" spans="2:33" s="38" customFormat="1" ht="12" customHeight="1" x14ac:dyDescent="0.25">
      <c r="B109" s="53">
        <f>IF(ISBLANK('3-Budget + REVISE'!B100),"",'3-Budget + REVISE'!B100)</f>
        <v>0</v>
      </c>
      <c r="C109" s="969">
        <f>IF('3-Budget + REVISE'!BA100=1,'3-Budget + REVISE'!O100,' 14-EXPENSE 11th Period'!C109)</f>
        <v>0</v>
      </c>
      <c r="D109" s="910"/>
      <c r="E109" s="911"/>
      <c r="F109" s="900">
        <f t="shared" ref="F109:F117" si="44">AF109</f>
        <v>0</v>
      </c>
      <c r="G109" s="901"/>
      <c r="H109" s="970"/>
      <c r="I109" s="969">
        <f>F109+' 14-EXPENSE 11th Period'!I109</f>
        <v>0</v>
      </c>
      <c r="J109" s="910"/>
      <c r="K109" s="911"/>
      <c r="L109" s="52" t="str">
        <f t="shared" si="38"/>
        <v/>
      </c>
      <c r="M109" s="75">
        <f t="shared" si="39"/>
        <v>0</v>
      </c>
      <c r="N109" s="43" t="str">
        <f t="shared" si="24"/>
        <v/>
      </c>
      <c r="O109" s="267"/>
      <c r="P109" s="38">
        <f t="shared" si="25"/>
        <v>0</v>
      </c>
      <c r="Q109" s="806"/>
      <c r="R109" s="807"/>
      <c r="S109" s="807"/>
      <c r="T109" s="807"/>
      <c r="U109" s="807"/>
      <c r="V109" s="807"/>
      <c r="W109" s="807"/>
      <c r="X109" s="807"/>
      <c r="Y109" s="807"/>
      <c r="Z109" s="807"/>
      <c r="AA109" s="807"/>
      <c r="AB109" s="807"/>
      <c r="AC109" s="807"/>
      <c r="AD109" s="807"/>
      <c r="AE109" s="808"/>
      <c r="AF109" s="750">
        <f t="shared" si="26"/>
        <v>0</v>
      </c>
      <c r="AG109" s="749" t="str">
        <f t="shared" si="27"/>
        <v/>
      </c>
    </row>
    <row r="110" spans="2:33" s="38" customFormat="1" ht="12" customHeight="1" x14ac:dyDescent="0.25">
      <c r="B110" s="53">
        <f>IF(ISBLANK('3-Budget + REVISE'!B101),"",'3-Budget + REVISE'!B101)</f>
        <v>0</v>
      </c>
      <c r="C110" s="969">
        <f>IF('3-Budget + REVISE'!BA101=1,'3-Budget + REVISE'!O101,' 14-EXPENSE 11th Period'!C110)</f>
        <v>0</v>
      </c>
      <c r="D110" s="910"/>
      <c r="E110" s="911"/>
      <c r="F110" s="900">
        <f t="shared" si="44"/>
        <v>0</v>
      </c>
      <c r="G110" s="901"/>
      <c r="H110" s="970"/>
      <c r="I110" s="969">
        <f>F110+' 14-EXPENSE 11th Period'!I110</f>
        <v>0</v>
      </c>
      <c r="J110" s="910"/>
      <c r="K110" s="911"/>
      <c r="L110" s="52" t="str">
        <f t="shared" si="38"/>
        <v/>
      </c>
      <c r="M110" s="75">
        <f t="shared" si="39"/>
        <v>0</v>
      </c>
      <c r="N110" s="43" t="str">
        <f t="shared" si="24"/>
        <v/>
      </c>
      <c r="O110" s="267"/>
      <c r="P110" s="38">
        <f t="shared" si="25"/>
        <v>0</v>
      </c>
      <c r="Q110" s="806"/>
      <c r="R110" s="807"/>
      <c r="S110" s="807"/>
      <c r="T110" s="807"/>
      <c r="U110" s="807"/>
      <c r="V110" s="807"/>
      <c r="W110" s="807"/>
      <c r="X110" s="807"/>
      <c r="Y110" s="807"/>
      <c r="Z110" s="807"/>
      <c r="AA110" s="807"/>
      <c r="AB110" s="807"/>
      <c r="AC110" s="807"/>
      <c r="AD110" s="807"/>
      <c r="AE110" s="808"/>
      <c r="AF110" s="750">
        <f t="shared" si="26"/>
        <v>0</v>
      </c>
      <c r="AG110" s="749" t="str">
        <f t="shared" si="27"/>
        <v/>
      </c>
    </row>
    <row r="111" spans="2:33" s="38" customFormat="1" ht="12" customHeight="1" x14ac:dyDescent="0.25">
      <c r="B111" s="53">
        <f>IF(ISBLANK('3-Budget + REVISE'!B102),"",'3-Budget + REVISE'!B102)</f>
        <v>0</v>
      </c>
      <c r="C111" s="969">
        <f>IF('3-Budget + REVISE'!BA102=1,'3-Budget + REVISE'!O102,' 14-EXPENSE 11th Period'!C111)</f>
        <v>0</v>
      </c>
      <c r="D111" s="910"/>
      <c r="E111" s="911"/>
      <c r="F111" s="900">
        <f t="shared" si="44"/>
        <v>0</v>
      </c>
      <c r="G111" s="901"/>
      <c r="H111" s="970"/>
      <c r="I111" s="969">
        <f>F111+' 14-EXPENSE 11th Period'!I111</f>
        <v>0</v>
      </c>
      <c r="J111" s="910"/>
      <c r="K111" s="911"/>
      <c r="L111" s="52" t="str">
        <f t="shared" si="38"/>
        <v/>
      </c>
      <c r="M111" s="75">
        <f t="shared" si="39"/>
        <v>0</v>
      </c>
      <c r="N111" s="43" t="str">
        <f t="shared" si="24"/>
        <v/>
      </c>
      <c r="O111" s="267"/>
      <c r="P111" s="38">
        <f t="shared" si="25"/>
        <v>0</v>
      </c>
      <c r="Q111" s="806"/>
      <c r="R111" s="807"/>
      <c r="S111" s="807"/>
      <c r="T111" s="807"/>
      <c r="U111" s="807"/>
      <c r="V111" s="807"/>
      <c r="W111" s="807"/>
      <c r="X111" s="807"/>
      <c r="Y111" s="807"/>
      <c r="Z111" s="807"/>
      <c r="AA111" s="807"/>
      <c r="AB111" s="807"/>
      <c r="AC111" s="807"/>
      <c r="AD111" s="807"/>
      <c r="AE111" s="808"/>
      <c r="AF111" s="750">
        <f t="shared" si="26"/>
        <v>0</v>
      </c>
      <c r="AG111" s="749" t="str">
        <f t="shared" si="27"/>
        <v/>
      </c>
    </row>
    <row r="112" spans="2:33" s="38" customFormat="1" ht="12" customHeight="1" x14ac:dyDescent="0.25">
      <c r="B112" s="53">
        <f>IF(ISBLANK('3-Budget + REVISE'!B103),"",'3-Budget + REVISE'!B103)</f>
        <v>0</v>
      </c>
      <c r="C112" s="969">
        <f>IF('3-Budget + REVISE'!BA103=1,'3-Budget + REVISE'!O103,' 14-EXPENSE 11th Period'!C112)</f>
        <v>0</v>
      </c>
      <c r="D112" s="910"/>
      <c r="E112" s="911"/>
      <c r="F112" s="900">
        <f t="shared" si="44"/>
        <v>0</v>
      </c>
      <c r="G112" s="901"/>
      <c r="H112" s="970"/>
      <c r="I112" s="969">
        <f>F112+' 14-EXPENSE 11th Period'!I112</f>
        <v>0</v>
      </c>
      <c r="J112" s="910"/>
      <c r="K112" s="911"/>
      <c r="L112" s="52" t="str">
        <f t="shared" si="38"/>
        <v/>
      </c>
      <c r="M112" s="75">
        <f t="shared" si="39"/>
        <v>0</v>
      </c>
      <c r="N112" s="43" t="str">
        <f t="shared" si="24"/>
        <v/>
      </c>
      <c r="O112" s="267"/>
      <c r="P112" s="38">
        <f t="shared" si="25"/>
        <v>0</v>
      </c>
      <c r="Q112" s="806"/>
      <c r="R112" s="807"/>
      <c r="S112" s="807"/>
      <c r="T112" s="807"/>
      <c r="U112" s="807"/>
      <c r="V112" s="807"/>
      <c r="W112" s="807"/>
      <c r="X112" s="807"/>
      <c r="Y112" s="807"/>
      <c r="Z112" s="807"/>
      <c r="AA112" s="807"/>
      <c r="AB112" s="807"/>
      <c r="AC112" s="807"/>
      <c r="AD112" s="807"/>
      <c r="AE112" s="808"/>
      <c r="AF112" s="750">
        <f t="shared" si="26"/>
        <v>0</v>
      </c>
      <c r="AG112" s="749" t="str">
        <f t="shared" si="27"/>
        <v/>
      </c>
    </row>
    <row r="113" spans="2:33" s="38" customFormat="1" ht="12" customHeight="1" x14ac:dyDescent="0.25">
      <c r="B113" s="53">
        <f>IF(ISBLANK('3-Budget + REVISE'!B104),"",'3-Budget + REVISE'!B104)</f>
        <v>0</v>
      </c>
      <c r="C113" s="969">
        <f>IF('3-Budget + REVISE'!BA104=1,'3-Budget + REVISE'!O104,' 14-EXPENSE 11th Period'!C113)</f>
        <v>0</v>
      </c>
      <c r="D113" s="910"/>
      <c r="E113" s="911"/>
      <c r="F113" s="900">
        <f t="shared" si="44"/>
        <v>0</v>
      </c>
      <c r="G113" s="901"/>
      <c r="H113" s="970"/>
      <c r="I113" s="969">
        <f>F113+' 14-EXPENSE 11th Period'!I113</f>
        <v>0</v>
      </c>
      <c r="J113" s="910"/>
      <c r="K113" s="911"/>
      <c r="L113" s="52" t="str">
        <f t="shared" si="38"/>
        <v/>
      </c>
      <c r="M113" s="75">
        <f t="shared" si="39"/>
        <v>0</v>
      </c>
      <c r="N113" s="43" t="str">
        <f t="shared" si="24"/>
        <v/>
      </c>
      <c r="O113" s="267"/>
      <c r="P113" s="38">
        <f t="shared" si="25"/>
        <v>0</v>
      </c>
      <c r="Q113" s="806"/>
      <c r="R113" s="807"/>
      <c r="S113" s="807"/>
      <c r="T113" s="807"/>
      <c r="U113" s="807"/>
      <c r="V113" s="807"/>
      <c r="W113" s="807"/>
      <c r="X113" s="807"/>
      <c r="Y113" s="807"/>
      <c r="Z113" s="807"/>
      <c r="AA113" s="807"/>
      <c r="AB113" s="807"/>
      <c r="AC113" s="807"/>
      <c r="AD113" s="807"/>
      <c r="AE113" s="808"/>
      <c r="AF113" s="750">
        <f t="shared" si="26"/>
        <v>0</v>
      </c>
      <c r="AG113" s="749" t="str">
        <f t="shared" si="27"/>
        <v/>
      </c>
    </row>
    <row r="114" spans="2:33" s="38" customFormat="1" ht="12" customHeight="1" x14ac:dyDescent="0.25">
      <c r="B114" s="53">
        <f>IF(ISBLANK('3-Budget + REVISE'!B105),"",'3-Budget + REVISE'!B105)</f>
        <v>0</v>
      </c>
      <c r="C114" s="969">
        <f>IF('3-Budget + REVISE'!BA105=1,'3-Budget + REVISE'!O105,' 14-EXPENSE 11th Period'!C114)</f>
        <v>0</v>
      </c>
      <c r="D114" s="910"/>
      <c r="E114" s="911"/>
      <c r="F114" s="900">
        <f t="shared" si="44"/>
        <v>0</v>
      </c>
      <c r="G114" s="901"/>
      <c r="H114" s="970"/>
      <c r="I114" s="969">
        <f>F114+' 14-EXPENSE 11th Period'!I114</f>
        <v>0</v>
      </c>
      <c r="J114" s="910"/>
      <c r="K114" s="911"/>
      <c r="L114" s="52" t="str">
        <f t="shared" si="38"/>
        <v/>
      </c>
      <c r="M114" s="75">
        <f t="shared" si="39"/>
        <v>0</v>
      </c>
      <c r="N114" s="43" t="str">
        <f t="shared" si="24"/>
        <v/>
      </c>
      <c r="O114" s="267"/>
      <c r="P114" s="38">
        <f t="shared" si="25"/>
        <v>0</v>
      </c>
      <c r="Q114" s="806"/>
      <c r="R114" s="807"/>
      <c r="S114" s="807"/>
      <c r="T114" s="807"/>
      <c r="U114" s="807"/>
      <c r="V114" s="807"/>
      <c r="W114" s="807"/>
      <c r="X114" s="807"/>
      <c r="Y114" s="807"/>
      <c r="Z114" s="807"/>
      <c r="AA114" s="807"/>
      <c r="AB114" s="807"/>
      <c r="AC114" s="807"/>
      <c r="AD114" s="807"/>
      <c r="AE114" s="808"/>
      <c r="AF114" s="750">
        <f t="shared" si="26"/>
        <v>0</v>
      </c>
      <c r="AG114" s="749" t="str">
        <f t="shared" si="27"/>
        <v/>
      </c>
    </row>
    <row r="115" spans="2:33" s="38" customFormat="1" ht="12" customHeight="1" x14ac:dyDescent="0.25">
      <c r="B115" s="53">
        <f>IF(ISBLANK('3-Budget + REVISE'!B106),"",'3-Budget + REVISE'!B106)</f>
        <v>0</v>
      </c>
      <c r="C115" s="969">
        <f>IF('3-Budget + REVISE'!BA106=1,'3-Budget + REVISE'!O106,' 14-EXPENSE 11th Period'!C115)</f>
        <v>0</v>
      </c>
      <c r="D115" s="910"/>
      <c r="E115" s="911"/>
      <c r="F115" s="900">
        <f t="shared" si="44"/>
        <v>0</v>
      </c>
      <c r="G115" s="901"/>
      <c r="H115" s="970"/>
      <c r="I115" s="969">
        <f>F115+' 14-EXPENSE 11th Period'!I115</f>
        <v>0</v>
      </c>
      <c r="J115" s="910"/>
      <c r="K115" s="911"/>
      <c r="L115" s="52" t="str">
        <f t="shared" si="38"/>
        <v/>
      </c>
      <c r="M115" s="75">
        <f t="shared" si="39"/>
        <v>0</v>
      </c>
      <c r="N115" s="43" t="str">
        <f t="shared" si="24"/>
        <v/>
      </c>
      <c r="O115" s="267"/>
      <c r="P115" s="38">
        <f t="shared" si="25"/>
        <v>0</v>
      </c>
      <c r="Q115" s="806"/>
      <c r="R115" s="807"/>
      <c r="S115" s="807"/>
      <c r="T115" s="807"/>
      <c r="U115" s="807"/>
      <c r="V115" s="807"/>
      <c r="W115" s="807"/>
      <c r="X115" s="807"/>
      <c r="Y115" s="807"/>
      <c r="Z115" s="807"/>
      <c r="AA115" s="807"/>
      <c r="AB115" s="807"/>
      <c r="AC115" s="807"/>
      <c r="AD115" s="807"/>
      <c r="AE115" s="808"/>
      <c r="AF115" s="750">
        <f t="shared" si="26"/>
        <v>0</v>
      </c>
      <c r="AG115" s="749" t="str">
        <f t="shared" si="27"/>
        <v/>
      </c>
    </row>
    <row r="116" spans="2:33" s="38" customFormat="1" ht="12" customHeight="1" x14ac:dyDescent="0.25">
      <c r="B116" s="53">
        <f>IF(ISBLANK('3-Budget + REVISE'!B107),"",'3-Budget + REVISE'!B107)</f>
        <v>0</v>
      </c>
      <c r="C116" s="969">
        <f>IF('3-Budget + REVISE'!BA107=1,'3-Budget + REVISE'!O107,' 14-EXPENSE 11th Period'!C116)</f>
        <v>0</v>
      </c>
      <c r="D116" s="910"/>
      <c r="E116" s="911"/>
      <c r="F116" s="900">
        <f t="shared" si="44"/>
        <v>0</v>
      </c>
      <c r="G116" s="901"/>
      <c r="H116" s="970"/>
      <c r="I116" s="969">
        <f>F116+' 14-EXPENSE 11th Period'!I116</f>
        <v>0</v>
      </c>
      <c r="J116" s="910"/>
      <c r="K116" s="911"/>
      <c r="L116" s="52" t="str">
        <f t="shared" si="38"/>
        <v/>
      </c>
      <c r="M116" s="75">
        <f t="shared" si="39"/>
        <v>0</v>
      </c>
      <c r="N116" s="43" t="str">
        <f t="shared" si="24"/>
        <v/>
      </c>
      <c r="O116" s="267"/>
      <c r="P116" s="38">
        <f t="shared" si="25"/>
        <v>0</v>
      </c>
      <c r="Q116" s="806"/>
      <c r="R116" s="807"/>
      <c r="S116" s="807"/>
      <c r="T116" s="807"/>
      <c r="U116" s="807"/>
      <c r="V116" s="807"/>
      <c r="W116" s="807"/>
      <c r="X116" s="807"/>
      <c r="Y116" s="807"/>
      <c r="Z116" s="807"/>
      <c r="AA116" s="807"/>
      <c r="AB116" s="807"/>
      <c r="AC116" s="807"/>
      <c r="AD116" s="807"/>
      <c r="AE116" s="808"/>
      <c r="AF116" s="750">
        <f t="shared" si="26"/>
        <v>0</v>
      </c>
      <c r="AG116" s="749" t="str">
        <f t="shared" si="27"/>
        <v/>
      </c>
    </row>
    <row r="117" spans="2:33" s="38" customFormat="1" ht="12" customHeight="1" x14ac:dyDescent="0.25">
      <c r="B117" s="83">
        <f>IF(ISBLANK('3-Budget + REVISE'!B108),"",'3-Budget + REVISE'!B108)</f>
        <v>0</v>
      </c>
      <c r="C117" s="969">
        <f>IF('3-Budget + REVISE'!BA108=1,'3-Budget + REVISE'!O108,' 14-EXPENSE 11th Period'!C117)</f>
        <v>0</v>
      </c>
      <c r="D117" s="910"/>
      <c r="E117" s="911"/>
      <c r="F117" s="900">
        <f t="shared" si="44"/>
        <v>0</v>
      </c>
      <c r="G117" s="901"/>
      <c r="H117" s="970"/>
      <c r="I117" s="969">
        <f>F117+' 14-EXPENSE 11th Period'!I117</f>
        <v>0</v>
      </c>
      <c r="J117" s="910"/>
      <c r="K117" s="911"/>
      <c r="L117" s="84" t="str">
        <f t="shared" si="38"/>
        <v/>
      </c>
      <c r="M117" s="76">
        <f t="shared" si="39"/>
        <v>0</v>
      </c>
      <c r="N117" s="43" t="str">
        <f t="shared" si="24"/>
        <v/>
      </c>
      <c r="O117" s="267"/>
      <c r="P117" s="38">
        <f t="shared" si="25"/>
        <v>0</v>
      </c>
      <c r="Q117" s="806"/>
      <c r="R117" s="807"/>
      <c r="S117" s="807"/>
      <c r="T117" s="807"/>
      <c r="U117" s="807"/>
      <c r="V117" s="807"/>
      <c r="W117" s="807"/>
      <c r="X117" s="807"/>
      <c r="Y117" s="807"/>
      <c r="Z117" s="807"/>
      <c r="AA117" s="807"/>
      <c r="AB117" s="807"/>
      <c r="AC117" s="807"/>
      <c r="AD117" s="807"/>
      <c r="AE117" s="808"/>
      <c r="AF117" s="750">
        <f t="shared" si="26"/>
        <v>0</v>
      </c>
      <c r="AG117" s="749" t="str">
        <f t="shared" si="27"/>
        <v/>
      </c>
    </row>
    <row r="118" spans="2:33" s="38" customFormat="1" ht="12.9" customHeight="1" x14ac:dyDescent="0.25">
      <c r="B118" s="200" t="str">
        <f>IF(ISBLANK('3-Budget + REVISE'!B109),"",'3-Budget + REVISE'!B109)</f>
        <v>800 - (identify category)</v>
      </c>
      <c r="C118" s="1016">
        <f>SUM(C119:C128)</f>
        <v>0</v>
      </c>
      <c r="D118" s="1016"/>
      <c r="E118" s="1016"/>
      <c r="F118" s="1016">
        <f t="shared" ref="F118" si="45">SUM(F119:F128)</f>
        <v>0</v>
      </c>
      <c r="G118" s="1016"/>
      <c r="H118" s="1016"/>
      <c r="I118" s="1016">
        <f t="shared" ref="I118" si="46">SUM(I119:I128)</f>
        <v>0</v>
      </c>
      <c r="J118" s="1016"/>
      <c r="K118" s="1016"/>
      <c r="L118" s="208" t="str">
        <f t="shared" si="38"/>
        <v/>
      </c>
      <c r="M118" s="211">
        <f t="shared" si="39"/>
        <v>0</v>
      </c>
      <c r="N118" s="42" t="str">
        <f t="shared" si="24"/>
        <v/>
      </c>
      <c r="O118" s="267">
        <f>C118</f>
        <v>0</v>
      </c>
      <c r="P118" s="38">
        <f t="shared" si="25"/>
        <v>0</v>
      </c>
      <c r="Q118" s="784">
        <f>SUM(Q119:Q128)</f>
        <v>0</v>
      </c>
      <c r="R118" s="785">
        <f>SUM(R119:R128)</f>
        <v>0</v>
      </c>
      <c r="S118" s="785">
        <f t="shared" ref="S118:AD118" si="47">SUM(S119:S128)</f>
        <v>0</v>
      </c>
      <c r="T118" s="785">
        <f t="shared" si="47"/>
        <v>0</v>
      </c>
      <c r="U118" s="785">
        <f t="shared" si="47"/>
        <v>0</v>
      </c>
      <c r="V118" s="785">
        <f t="shared" si="47"/>
        <v>0</v>
      </c>
      <c r="W118" s="785">
        <f t="shared" si="47"/>
        <v>0</v>
      </c>
      <c r="X118" s="785">
        <f t="shared" si="47"/>
        <v>0</v>
      </c>
      <c r="Y118" s="785">
        <f t="shared" si="47"/>
        <v>0</v>
      </c>
      <c r="Z118" s="785">
        <f t="shared" si="47"/>
        <v>0</v>
      </c>
      <c r="AA118" s="785">
        <f t="shared" si="47"/>
        <v>0</v>
      </c>
      <c r="AB118" s="785">
        <f t="shared" si="47"/>
        <v>0</v>
      </c>
      <c r="AC118" s="785">
        <f t="shared" si="47"/>
        <v>0</v>
      </c>
      <c r="AD118" s="785">
        <f t="shared" si="47"/>
        <v>0</v>
      </c>
      <c r="AE118" s="786">
        <f>SUM(AE119:AE128)</f>
        <v>0</v>
      </c>
      <c r="AF118" s="750">
        <f t="shared" si="26"/>
        <v>0</v>
      </c>
      <c r="AG118" s="749" t="str">
        <f t="shared" si="27"/>
        <v/>
      </c>
    </row>
    <row r="119" spans="2:33" s="38" customFormat="1" ht="12" customHeight="1" x14ac:dyDescent="0.25">
      <c r="B119" s="51">
        <f>IF(ISBLANK('3-Budget + REVISE'!B110),"",'3-Budget + REVISE'!B110)</f>
        <v>0</v>
      </c>
      <c r="C119" s="969">
        <f>IF('3-Budget + REVISE'!BA110=1,'3-Budget + REVISE'!O110,' 14-EXPENSE 11th Period'!C119)</f>
        <v>0</v>
      </c>
      <c r="D119" s="910"/>
      <c r="E119" s="911"/>
      <c r="F119" s="900">
        <f t="shared" ref="F119" si="48">AF119</f>
        <v>0</v>
      </c>
      <c r="G119" s="901"/>
      <c r="H119" s="970"/>
      <c r="I119" s="969">
        <f>F119+' 14-EXPENSE 11th Period'!I119</f>
        <v>0</v>
      </c>
      <c r="J119" s="910"/>
      <c r="K119" s="911"/>
      <c r="L119" s="46" t="str">
        <f t="shared" si="38"/>
        <v/>
      </c>
      <c r="M119" s="74">
        <f t="shared" si="39"/>
        <v>0</v>
      </c>
      <c r="N119" s="43" t="str">
        <f t="shared" si="24"/>
        <v/>
      </c>
      <c r="O119" s="267"/>
      <c r="P119" s="38">
        <f t="shared" si="25"/>
        <v>0</v>
      </c>
      <c r="Q119" s="806"/>
      <c r="R119" s="807"/>
      <c r="S119" s="807"/>
      <c r="T119" s="807"/>
      <c r="U119" s="807"/>
      <c r="V119" s="807"/>
      <c r="W119" s="807"/>
      <c r="X119" s="807"/>
      <c r="Y119" s="807"/>
      <c r="Z119" s="807"/>
      <c r="AA119" s="807"/>
      <c r="AB119" s="807"/>
      <c r="AC119" s="807"/>
      <c r="AD119" s="807"/>
      <c r="AE119" s="808"/>
      <c r="AF119" s="750">
        <f t="shared" si="26"/>
        <v>0</v>
      </c>
      <c r="AG119" s="749" t="str">
        <f t="shared" si="27"/>
        <v/>
      </c>
    </row>
    <row r="120" spans="2:33" s="38" customFormat="1" ht="12" customHeight="1" x14ac:dyDescent="0.25">
      <c r="B120" s="53">
        <f>IF(ISBLANK('3-Budget + REVISE'!B111),"",'3-Budget + REVISE'!B111)</f>
        <v>0</v>
      </c>
      <c r="C120" s="969">
        <f>IF('3-Budget + REVISE'!BA111=1,'3-Budget + REVISE'!O111,' 14-EXPENSE 11th Period'!C120)</f>
        <v>0</v>
      </c>
      <c r="D120" s="910"/>
      <c r="E120" s="911"/>
      <c r="F120" s="900">
        <f t="shared" ref="F120:F128" si="49">AF120</f>
        <v>0</v>
      </c>
      <c r="G120" s="901"/>
      <c r="H120" s="970"/>
      <c r="I120" s="969">
        <f>F120+' 14-EXPENSE 11th Period'!I120</f>
        <v>0</v>
      </c>
      <c r="J120" s="910"/>
      <c r="K120" s="911"/>
      <c r="L120" s="52" t="str">
        <f t="shared" si="38"/>
        <v/>
      </c>
      <c r="M120" s="75">
        <f t="shared" si="39"/>
        <v>0</v>
      </c>
      <c r="N120" s="43" t="str">
        <f t="shared" si="24"/>
        <v/>
      </c>
      <c r="O120" s="267"/>
      <c r="P120" s="38">
        <f t="shared" si="25"/>
        <v>0</v>
      </c>
      <c r="Q120" s="806"/>
      <c r="R120" s="807"/>
      <c r="S120" s="807"/>
      <c r="T120" s="807"/>
      <c r="U120" s="807"/>
      <c r="V120" s="807"/>
      <c r="W120" s="807"/>
      <c r="X120" s="807"/>
      <c r="Y120" s="807"/>
      <c r="Z120" s="807"/>
      <c r="AA120" s="807"/>
      <c r="AB120" s="807"/>
      <c r="AC120" s="807"/>
      <c r="AD120" s="807"/>
      <c r="AE120" s="808"/>
      <c r="AF120" s="750">
        <f t="shared" si="26"/>
        <v>0</v>
      </c>
      <c r="AG120" s="749" t="str">
        <f t="shared" si="27"/>
        <v/>
      </c>
    </row>
    <row r="121" spans="2:33" s="38" customFormat="1" ht="12" customHeight="1" x14ac:dyDescent="0.25">
      <c r="B121" s="53">
        <f>IF(ISBLANK('3-Budget + REVISE'!B112),"",'3-Budget + REVISE'!B112)</f>
        <v>0</v>
      </c>
      <c r="C121" s="969">
        <f>IF('3-Budget + REVISE'!BA112=1,'3-Budget + REVISE'!O112,' 14-EXPENSE 11th Period'!C121)</f>
        <v>0</v>
      </c>
      <c r="D121" s="910"/>
      <c r="E121" s="911"/>
      <c r="F121" s="900">
        <f t="shared" si="49"/>
        <v>0</v>
      </c>
      <c r="G121" s="901"/>
      <c r="H121" s="970"/>
      <c r="I121" s="969">
        <f>F121+' 14-EXPENSE 11th Period'!I121</f>
        <v>0</v>
      </c>
      <c r="J121" s="910"/>
      <c r="K121" s="911"/>
      <c r="L121" s="52" t="str">
        <f t="shared" si="38"/>
        <v/>
      </c>
      <c r="M121" s="75">
        <f t="shared" si="39"/>
        <v>0</v>
      </c>
      <c r="N121" s="43" t="str">
        <f t="shared" si="24"/>
        <v/>
      </c>
      <c r="O121" s="267"/>
      <c r="P121" s="38">
        <f t="shared" si="25"/>
        <v>0</v>
      </c>
      <c r="Q121" s="806"/>
      <c r="R121" s="807"/>
      <c r="S121" s="807"/>
      <c r="T121" s="807"/>
      <c r="U121" s="807"/>
      <c r="V121" s="807"/>
      <c r="W121" s="807"/>
      <c r="X121" s="807"/>
      <c r="Y121" s="807"/>
      <c r="Z121" s="807"/>
      <c r="AA121" s="807"/>
      <c r="AB121" s="807"/>
      <c r="AC121" s="807"/>
      <c r="AD121" s="807"/>
      <c r="AE121" s="808"/>
      <c r="AF121" s="750">
        <f t="shared" si="26"/>
        <v>0</v>
      </c>
      <c r="AG121" s="749" t="str">
        <f t="shared" si="27"/>
        <v/>
      </c>
    </row>
    <row r="122" spans="2:33" s="38" customFormat="1" ht="12" customHeight="1" x14ac:dyDescent="0.25">
      <c r="B122" s="53">
        <f>IF(ISBLANK('3-Budget + REVISE'!B113),"",'3-Budget + REVISE'!B113)</f>
        <v>0</v>
      </c>
      <c r="C122" s="969">
        <f>IF('3-Budget + REVISE'!BA113=1,'3-Budget + REVISE'!O113,' 14-EXPENSE 11th Period'!C122)</f>
        <v>0</v>
      </c>
      <c r="D122" s="910"/>
      <c r="E122" s="911"/>
      <c r="F122" s="900">
        <f t="shared" si="49"/>
        <v>0</v>
      </c>
      <c r="G122" s="901"/>
      <c r="H122" s="970"/>
      <c r="I122" s="969">
        <f>F122+' 14-EXPENSE 11th Period'!I122</f>
        <v>0</v>
      </c>
      <c r="J122" s="910"/>
      <c r="K122" s="911"/>
      <c r="L122" s="52" t="str">
        <f t="shared" si="38"/>
        <v/>
      </c>
      <c r="M122" s="75">
        <f t="shared" si="39"/>
        <v>0</v>
      </c>
      <c r="N122" s="43" t="str">
        <f t="shared" si="24"/>
        <v/>
      </c>
      <c r="O122" s="267"/>
      <c r="P122" s="38">
        <f t="shared" si="25"/>
        <v>0</v>
      </c>
      <c r="Q122" s="806"/>
      <c r="R122" s="807"/>
      <c r="S122" s="807"/>
      <c r="T122" s="807"/>
      <c r="U122" s="807"/>
      <c r="V122" s="807"/>
      <c r="W122" s="807"/>
      <c r="X122" s="807"/>
      <c r="Y122" s="807"/>
      <c r="Z122" s="807"/>
      <c r="AA122" s="807"/>
      <c r="AB122" s="807"/>
      <c r="AC122" s="807"/>
      <c r="AD122" s="807"/>
      <c r="AE122" s="808"/>
      <c r="AF122" s="750">
        <f t="shared" si="26"/>
        <v>0</v>
      </c>
      <c r="AG122" s="749" t="str">
        <f t="shared" si="27"/>
        <v/>
      </c>
    </row>
    <row r="123" spans="2:33" s="38" customFormat="1" ht="12" customHeight="1" x14ac:dyDescent="0.25">
      <c r="B123" s="53">
        <f>IF(ISBLANK('3-Budget + REVISE'!B114),"",'3-Budget + REVISE'!B114)</f>
        <v>0</v>
      </c>
      <c r="C123" s="969">
        <f>IF('3-Budget + REVISE'!BA114=1,'3-Budget + REVISE'!O114,' 14-EXPENSE 11th Period'!C123)</f>
        <v>0</v>
      </c>
      <c r="D123" s="910"/>
      <c r="E123" s="911"/>
      <c r="F123" s="900">
        <f t="shared" si="49"/>
        <v>0</v>
      </c>
      <c r="G123" s="901"/>
      <c r="H123" s="970"/>
      <c r="I123" s="969">
        <f>F123+' 14-EXPENSE 11th Period'!I123</f>
        <v>0</v>
      </c>
      <c r="J123" s="910"/>
      <c r="K123" s="911"/>
      <c r="L123" s="52" t="str">
        <f t="shared" si="38"/>
        <v/>
      </c>
      <c r="M123" s="75">
        <f t="shared" si="39"/>
        <v>0</v>
      </c>
      <c r="N123" s="43" t="str">
        <f t="shared" si="24"/>
        <v/>
      </c>
      <c r="O123" s="267"/>
      <c r="P123" s="38">
        <f t="shared" si="25"/>
        <v>0</v>
      </c>
      <c r="Q123" s="806"/>
      <c r="R123" s="807"/>
      <c r="S123" s="807"/>
      <c r="T123" s="807"/>
      <c r="U123" s="807"/>
      <c r="V123" s="807"/>
      <c r="W123" s="807"/>
      <c r="X123" s="807"/>
      <c r="Y123" s="807"/>
      <c r="Z123" s="807"/>
      <c r="AA123" s="807"/>
      <c r="AB123" s="807"/>
      <c r="AC123" s="807"/>
      <c r="AD123" s="807"/>
      <c r="AE123" s="808"/>
      <c r="AF123" s="750">
        <f t="shared" si="26"/>
        <v>0</v>
      </c>
      <c r="AG123" s="749" t="str">
        <f t="shared" si="27"/>
        <v/>
      </c>
    </row>
    <row r="124" spans="2:33" s="38" customFormat="1" ht="12" customHeight="1" x14ac:dyDescent="0.25">
      <c r="B124" s="53">
        <f>IF(ISBLANK('3-Budget + REVISE'!B115),"",'3-Budget + REVISE'!B115)</f>
        <v>0</v>
      </c>
      <c r="C124" s="969">
        <f>IF('3-Budget + REVISE'!BA115=1,'3-Budget + REVISE'!O115,' 14-EXPENSE 11th Period'!C124)</f>
        <v>0</v>
      </c>
      <c r="D124" s="910"/>
      <c r="E124" s="911"/>
      <c r="F124" s="900">
        <f t="shared" si="49"/>
        <v>0</v>
      </c>
      <c r="G124" s="901"/>
      <c r="H124" s="970"/>
      <c r="I124" s="969">
        <f>F124+' 14-EXPENSE 11th Period'!I124</f>
        <v>0</v>
      </c>
      <c r="J124" s="910"/>
      <c r="K124" s="911"/>
      <c r="L124" s="52" t="str">
        <f t="shared" si="38"/>
        <v/>
      </c>
      <c r="M124" s="75">
        <f t="shared" si="39"/>
        <v>0</v>
      </c>
      <c r="N124" s="43" t="str">
        <f t="shared" si="24"/>
        <v/>
      </c>
      <c r="O124" s="267"/>
      <c r="P124" s="38">
        <f t="shared" si="25"/>
        <v>0</v>
      </c>
      <c r="Q124" s="806"/>
      <c r="R124" s="807"/>
      <c r="S124" s="807"/>
      <c r="T124" s="807"/>
      <c r="U124" s="807"/>
      <c r="V124" s="807"/>
      <c r="W124" s="807"/>
      <c r="X124" s="807"/>
      <c r="Y124" s="807"/>
      <c r="Z124" s="807"/>
      <c r="AA124" s="807"/>
      <c r="AB124" s="807"/>
      <c r="AC124" s="807"/>
      <c r="AD124" s="807"/>
      <c r="AE124" s="808"/>
      <c r="AF124" s="750">
        <f t="shared" si="26"/>
        <v>0</v>
      </c>
      <c r="AG124" s="749" t="str">
        <f t="shared" si="27"/>
        <v/>
      </c>
    </row>
    <row r="125" spans="2:33" s="38" customFormat="1" ht="12" customHeight="1" x14ac:dyDescent="0.25">
      <c r="B125" s="53">
        <f>IF(ISBLANK('3-Budget + REVISE'!B116),"",'3-Budget + REVISE'!B116)</f>
        <v>0</v>
      </c>
      <c r="C125" s="969">
        <f>IF('3-Budget + REVISE'!BA116=1,'3-Budget + REVISE'!O116,' 14-EXPENSE 11th Period'!C125)</f>
        <v>0</v>
      </c>
      <c r="D125" s="910"/>
      <c r="E125" s="911"/>
      <c r="F125" s="900">
        <f t="shared" si="49"/>
        <v>0</v>
      </c>
      <c r="G125" s="901"/>
      <c r="H125" s="970"/>
      <c r="I125" s="969">
        <f>F125+' 14-EXPENSE 11th Period'!I125</f>
        <v>0</v>
      </c>
      <c r="J125" s="910"/>
      <c r="K125" s="911"/>
      <c r="L125" s="52" t="str">
        <f t="shared" si="38"/>
        <v/>
      </c>
      <c r="M125" s="75">
        <f t="shared" si="39"/>
        <v>0</v>
      </c>
      <c r="N125" s="43" t="str">
        <f t="shared" si="24"/>
        <v/>
      </c>
      <c r="O125" s="267"/>
      <c r="P125" s="38">
        <f t="shared" si="25"/>
        <v>0</v>
      </c>
      <c r="Q125" s="806"/>
      <c r="R125" s="807"/>
      <c r="S125" s="807"/>
      <c r="T125" s="807"/>
      <c r="U125" s="807"/>
      <c r="V125" s="807"/>
      <c r="W125" s="807"/>
      <c r="X125" s="807"/>
      <c r="Y125" s="807"/>
      <c r="Z125" s="807"/>
      <c r="AA125" s="807"/>
      <c r="AB125" s="807"/>
      <c r="AC125" s="807"/>
      <c r="AD125" s="807"/>
      <c r="AE125" s="808"/>
      <c r="AF125" s="750">
        <f t="shared" si="26"/>
        <v>0</v>
      </c>
      <c r="AG125" s="749" t="str">
        <f t="shared" si="27"/>
        <v/>
      </c>
    </row>
    <row r="126" spans="2:33" s="38" customFormat="1" ht="12" customHeight="1" x14ac:dyDescent="0.25">
      <c r="B126" s="53">
        <f>IF(ISBLANK('3-Budget + REVISE'!B117),"",'3-Budget + REVISE'!B117)</f>
        <v>0</v>
      </c>
      <c r="C126" s="969">
        <f>IF('3-Budget + REVISE'!BA117=1,'3-Budget + REVISE'!O117,' 14-EXPENSE 11th Period'!C126)</f>
        <v>0</v>
      </c>
      <c r="D126" s="910"/>
      <c r="E126" s="911"/>
      <c r="F126" s="900">
        <f t="shared" si="49"/>
        <v>0</v>
      </c>
      <c r="G126" s="901"/>
      <c r="H126" s="970"/>
      <c r="I126" s="969">
        <f>F126+' 14-EXPENSE 11th Period'!I126</f>
        <v>0</v>
      </c>
      <c r="J126" s="910"/>
      <c r="K126" s="911"/>
      <c r="L126" s="52" t="str">
        <f t="shared" si="38"/>
        <v/>
      </c>
      <c r="M126" s="75">
        <f t="shared" si="39"/>
        <v>0</v>
      </c>
      <c r="N126" s="43" t="str">
        <f t="shared" si="24"/>
        <v/>
      </c>
      <c r="O126" s="267"/>
      <c r="P126" s="38">
        <f t="shared" si="25"/>
        <v>0</v>
      </c>
      <c r="Q126" s="806"/>
      <c r="R126" s="807"/>
      <c r="S126" s="807"/>
      <c r="T126" s="807"/>
      <c r="U126" s="807"/>
      <c r="V126" s="807"/>
      <c r="W126" s="807"/>
      <c r="X126" s="807"/>
      <c r="Y126" s="807"/>
      <c r="Z126" s="807"/>
      <c r="AA126" s="807"/>
      <c r="AB126" s="807"/>
      <c r="AC126" s="807"/>
      <c r="AD126" s="807"/>
      <c r="AE126" s="808"/>
      <c r="AF126" s="750">
        <f t="shared" si="26"/>
        <v>0</v>
      </c>
      <c r="AG126" s="749" t="str">
        <f t="shared" si="27"/>
        <v/>
      </c>
    </row>
    <row r="127" spans="2:33" s="38" customFormat="1" ht="12" customHeight="1" x14ac:dyDescent="0.25">
      <c r="B127" s="53">
        <f>IF(ISBLANK('3-Budget + REVISE'!B118),"",'3-Budget + REVISE'!B118)</f>
        <v>0</v>
      </c>
      <c r="C127" s="969">
        <f>IF('3-Budget + REVISE'!BA118=1,'3-Budget + REVISE'!O118,' 14-EXPENSE 11th Period'!C127)</f>
        <v>0</v>
      </c>
      <c r="D127" s="910"/>
      <c r="E127" s="911"/>
      <c r="F127" s="900">
        <f t="shared" si="49"/>
        <v>0</v>
      </c>
      <c r="G127" s="901"/>
      <c r="H127" s="970"/>
      <c r="I127" s="969">
        <f>F127+' 14-EXPENSE 11th Period'!I127</f>
        <v>0</v>
      </c>
      <c r="J127" s="910"/>
      <c r="K127" s="911"/>
      <c r="L127" s="52" t="str">
        <f t="shared" si="38"/>
        <v/>
      </c>
      <c r="M127" s="75">
        <f t="shared" si="39"/>
        <v>0</v>
      </c>
      <c r="N127" s="43" t="str">
        <f t="shared" si="24"/>
        <v/>
      </c>
      <c r="O127" s="267"/>
      <c r="P127" s="38">
        <f t="shared" si="25"/>
        <v>0</v>
      </c>
      <c r="Q127" s="806"/>
      <c r="R127" s="807"/>
      <c r="S127" s="807"/>
      <c r="T127" s="807"/>
      <c r="U127" s="807"/>
      <c r="V127" s="807"/>
      <c r="W127" s="807"/>
      <c r="X127" s="807"/>
      <c r="Y127" s="807"/>
      <c r="Z127" s="807"/>
      <c r="AA127" s="807"/>
      <c r="AB127" s="807"/>
      <c r="AC127" s="807"/>
      <c r="AD127" s="807"/>
      <c r="AE127" s="808"/>
      <c r="AF127" s="750">
        <f t="shared" si="26"/>
        <v>0</v>
      </c>
      <c r="AG127" s="749" t="str">
        <f t="shared" si="27"/>
        <v/>
      </c>
    </row>
    <row r="128" spans="2:33" s="38" customFormat="1" ht="12" customHeight="1" x14ac:dyDescent="0.25">
      <c r="B128" s="48">
        <f>IF(ISBLANK('3-Budget + REVISE'!B119),"",'3-Budget + REVISE'!B119)</f>
        <v>0</v>
      </c>
      <c r="C128" s="969">
        <f>IF('3-Budget + REVISE'!BA119=1,'3-Budget + REVISE'!O119,' 14-EXPENSE 11th Period'!C128)</f>
        <v>0</v>
      </c>
      <c r="D128" s="910"/>
      <c r="E128" s="911"/>
      <c r="F128" s="900">
        <f t="shared" si="49"/>
        <v>0</v>
      </c>
      <c r="G128" s="901"/>
      <c r="H128" s="970"/>
      <c r="I128" s="969">
        <f>F128+' 14-EXPENSE 11th Period'!I128</f>
        <v>0</v>
      </c>
      <c r="J128" s="910"/>
      <c r="K128" s="911"/>
      <c r="L128" s="54" t="str">
        <f t="shared" si="38"/>
        <v/>
      </c>
      <c r="M128" s="76">
        <f t="shared" si="39"/>
        <v>0</v>
      </c>
      <c r="N128" s="43" t="str">
        <f t="shared" si="24"/>
        <v/>
      </c>
      <c r="O128" s="267"/>
      <c r="P128" s="38">
        <f t="shared" si="25"/>
        <v>0</v>
      </c>
      <c r="Q128" s="806"/>
      <c r="R128" s="807"/>
      <c r="S128" s="807"/>
      <c r="T128" s="807"/>
      <c r="U128" s="807"/>
      <c r="V128" s="807"/>
      <c r="W128" s="807"/>
      <c r="X128" s="807"/>
      <c r="Y128" s="807"/>
      <c r="Z128" s="807"/>
      <c r="AA128" s="807"/>
      <c r="AB128" s="807"/>
      <c r="AC128" s="807"/>
      <c r="AD128" s="807"/>
      <c r="AE128" s="808"/>
      <c r="AF128" s="750">
        <f t="shared" si="26"/>
        <v>0</v>
      </c>
      <c r="AG128" s="749" t="str">
        <f t="shared" si="27"/>
        <v/>
      </c>
    </row>
    <row r="129" spans="2:33" s="38" customFormat="1" ht="12.9" customHeight="1" x14ac:dyDescent="0.25">
      <c r="B129" s="200" t="str">
        <f>IF(ISBLANK('3-Budget + REVISE'!B120),"",'3-Budget + REVISE'!B120)</f>
        <v>900 - Indirect Costs</v>
      </c>
      <c r="C129" s="1016">
        <f>SUM(C130)</f>
        <v>0</v>
      </c>
      <c r="D129" s="1016"/>
      <c r="E129" s="1016"/>
      <c r="F129" s="1016">
        <f t="shared" ref="F129" si="50">SUM(F130)</f>
        <v>0</v>
      </c>
      <c r="G129" s="1016"/>
      <c r="H129" s="1016"/>
      <c r="I129" s="1016">
        <f t="shared" ref="I129" si="51">SUM(I130)</f>
        <v>0</v>
      </c>
      <c r="J129" s="1016"/>
      <c r="K129" s="1016"/>
      <c r="L129" s="208" t="str">
        <f>IF(C129&gt;0,I129/C129,"")</f>
        <v/>
      </c>
      <c r="M129" s="211">
        <f t="shared" si="39"/>
        <v>0</v>
      </c>
      <c r="N129" s="42" t="str">
        <f t="shared" si="24"/>
        <v/>
      </c>
      <c r="O129" s="267">
        <f>C129</f>
        <v>0</v>
      </c>
      <c r="P129" s="38">
        <f t="shared" si="25"/>
        <v>0</v>
      </c>
      <c r="Q129" s="784">
        <f>Q130</f>
        <v>0</v>
      </c>
      <c r="R129" s="785">
        <f>R130</f>
        <v>0</v>
      </c>
      <c r="S129" s="785">
        <f t="shared" ref="S129:AD129" si="52">S130</f>
        <v>0</v>
      </c>
      <c r="T129" s="785">
        <f t="shared" si="52"/>
        <v>0</v>
      </c>
      <c r="U129" s="785">
        <f t="shared" si="52"/>
        <v>0</v>
      </c>
      <c r="V129" s="785">
        <f t="shared" si="52"/>
        <v>0</v>
      </c>
      <c r="W129" s="785">
        <f t="shared" si="52"/>
        <v>0</v>
      </c>
      <c r="X129" s="785">
        <f t="shared" si="52"/>
        <v>0</v>
      </c>
      <c r="Y129" s="785">
        <f t="shared" si="52"/>
        <v>0</v>
      </c>
      <c r="Z129" s="785">
        <f t="shared" si="52"/>
        <v>0</v>
      </c>
      <c r="AA129" s="785">
        <f t="shared" si="52"/>
        <v>0</v>
      </c>
      <c r="AB129" s="785">
        <f t="shared" si="52"/>
        <v>0</v>
      </c>
      <c r="AC129" s="785">
        <f t="shared" si="52"/>
        <v>0</v>
      </c>
      <c r="AD129" s="785">
        <f t="shared" si="52"/>
        <v>0</v>
      </c>
      <c r="AE129" s="786">
        <f>AE130</f>
        <v>0</v>
      </c>
      <c r="AF129" s="750">
        <f t="shared" si="26"/>
        <v>0</v>
      </c>
      <c r="AG129" s="749" t="str">
        <f t="shared" si="27"/>
        <v/>
      </c>
    </row>
    <row r="130" spans="2:33" s="38" customFormat="1" ht="12" customHeight="1" x14ac:dyDescent="0.25">
      <c r="B130" s="51" t="str">
        <f>IF(ISBLANK('3-Budget + REVISE'!B121),"",'3-Budget + REVISE'!B121)</f>
        <v>use "Indirect Cost Calculator"</v>
      </c>
      <c r="C130" s="969">
        <f>IF('3-Budget + REVISE'!BA121=1,'3-Budget + REVISE'!O121,' 14-EXPENSE 11th Period'!C130)</f>
        <v>0</v>
      </c>
      <c r="D130" s="910"/>
      <c r="E130" s="911"/>
      <c r="F130" s="900">
        <f>AF130</f>
        <v>0</v>
      </c>
      <c r="G130" s="901"/>
      <c r="H130" s="970"/>
      <c r="I130" s="969">
        <f>F130+' 14-EXPENSE 11th Period'!I130</f>
        <v>0</v>
      </c>
      <c r="J130" s="910"/>
      <c r="K130" s="911"/>
      <c r="L130" s="46" t="str">
        <f>IF(C130&gt;0,I130/C130,"")</f>
        <v/>
      </c>
      <c r="M130" s="74">
        <f>C130-I130</f>
        <v>0</v>
      </c>
      <c r="N130" s="43" t="str">
        <f>IF(M130&lt;0, "!", "")</f>
        <v/>
      </c>
      <c r="O130" s="267"/>
      <c r="P130" s="38">
        <f t="shared" si="25"/>
        <v>0</v>
      </c>
      <c r="Q130" s="809"/>
      <c r="R130" s="810"/>
      <c r="S130" s="810"/>
      <c r="T130" s="810"/>
      <c r="U130" s="810"/>
      <c r="V130" s="810"/>
      <c r="W130" s="810"/>
      <c r="X130" s="810"/>
      <c r="Y130" s="810"/>
      <c r="Z130" s="810"/>
      <c r="AA130" s="810"/>
      <c r="AB130" s="810"/>
      <c r="AC130" s="810"/>
      <c r="AD130" s="810"/>
      <c r="AE130" s="811"/>
      <c r="AF130" s="750">
        <f t="shared" si="26"/>
        <v>0</v>
      </c>
      <c r="AG130" s="749" t="str">
        <f t="shared" si="27"/>
        <v/>
      </c>
    </row>
    <row r="131" spans="2:33" s="38" customFormat="1" ht="12.75" customHeight="1" thickBot="1" x14ac:dyDescent="0.3">
      <c r="B131" s="57" t="s">
        <v>69</v>
      </c>
      <c r="C131" s="928">
        <f>C17+C40++C63+C74+C85+C96+C107+C118+C129</f>
        <v>0</v>
      </c>
      <c r="D131" s="929"/>
      <c r="E131" s="930"/>
      <c r="F131" s="960">
        <f>F17+F40+F63+F74+F85+F96+F107+F118+F129</f>
        <v>0</v>
      </c>
      <c r="G131" s="961"/>
      <c r="H131" s="962"/>
      <c r="I131" s="928">
        <f>F131+' 14-EXPENSE 11th Period'!I131</f>
        <v>0</v>
      </c>
      <c r="J131" s="929"/>
      <c r="K131" s="930"/>
      <c r="L131" s="58" t="str">
        <f>IF(C131&gt;0,I131/C131,"")</f>
        <v/>
      </c>
      <c r="M131" s="77">
        <f>C131-I131</f>
        <v>0</v>
      </c>
      <c r="N131" s="43" t="str">
        <f>IF(M131&lt;0, "!", "")</f>
        <v/>
      </c>
      <c r="O131" s="267"/>
      <c r="P131" s="38">
        <f t="shared" si="25"/>
        <v>0</v>
      </c>
      <c r="Q131" s="750">
        <f>Q17+Q40+Q63+Q74+Q85+Q96+Q107+Q118+Q129</f>
        <v>0</v>
      </c>
      <c r="R131" s="750">
        <f t="shared" ref="R131:AE131" si="53">R17+R40+R63+R74+R85+R96+R107+R118+R129</f>
        <v>0</v>
      </c>
      <c r="S131" s="750">
        <f t="shared" si="53"/>
        <v>0</v>
      </c>
      <c r="T131" s="750">
        <f t="shared" si="53"/>
        <v>0</v>
      </c>
      <c r="U131" s="750">
        <f t="shared" si="53"/>
        <v>0</v>
      </c>
      <c r="V131" s="750">
        <f t="shared" si="53"/>
        <v>0</v>
      </c>
      <c r="W131" s="750">
        <f t="shared" si="53"/>
        <v>0</v>
      </c>
      <c r="X131" s="750">
        <f t="shared" si="53"/>
        <v>0</v>
      </c>
      <c r="Y131" s="750">
        <f t="shared" si="53"/>
        <v>0</v>
      </c>
      <c r="Z131" s="750">
        <f t="shared" si="53"/>
        <v>0</v>
      </c>
      <c r="AA131" s="750">
        <f t="shared" si="53"/>
        <v>0</v>
      </c>
      <c r="AB131" s="750">
        <f t="shared" si="53"/>
        <v>0</v>
      </c>
      <c r="AC131" s="750">
        <f t="shared" si="53"/>
        <v>0</v>
      </c>
      <c r="AD131" s="750">
        <f t="shared" si="53"/>
        <v>0</v>
      </c>
      <c r="AE131" s="750">
        <f t="shared" si="53"/>
        <v>0</v>
      </c>
      <c r="AF131" s="750">
        <f t="shared" si="26"/>
        <v>0</v>
      </c>
      <c r="AG131" s="749" t="str">
        <f t="shared" si="27"/>
        <v/>
      </c>
    </row>
    <row r="132" spans="2:33" ht="16.5" customHeight="1" x14ac:dyDescent="0.3">
      <c r="B132" s="60" t="s">
        <v>19</v>
      </c>
      <c r="C132" s="927" t="str">
        <f>IF(C131&gt;0,IF(C131&gt;'3-Budget + REVISE'!C122,"OVER award",IF(C131&lt;'3-Budget + REVISE'!C122,"UNDER award",""))," ")</f>
        <v xml:space="preserve"> </v>
      </c>
      <c r="D132" s="927"/>
      <c r="E132" s="927"/>
      <c r="F132" s="61"/>
      <c r="G132" s="61"/>
      <c r="H132" s="61"/>
      <c r="I132" s="61"/>
      <c r="J132" s="10" t="str">
        <f>J6</f>
        <v>12th Period</v>
      </c>
      <c r="K132" s="925" t="s">
        <v>13</v>
      </c>
      <c r="L132" s="926"/>
      <c r="M132" s="926"/>
    </row>
    <row r="133" spans="2:33" x14ac:dyDescent="0.3">
      <c r="B133" s="978"/>
      <c r="C133" s="979"/>
      <c r="D133" s="979"/>
      <c r="E133" s="979"/>
      <c r="F133" s="979"/>
      <c r="G133" s="979"/>
      <c r="H133" s="979"/>
      <c r="I133" s="979"/>
      <c r="J133" s="979"/>
      <c r="K133" s="979"/>
      <c r="L133" s="979"/>
      <c r="M133" s="980"/>
    </row>
    <row r="134" spans="2:33" x14ac:dyDescent="0.3">
      <c r="B134" s="981"/>
      <c r="C134" s="982"/>
      <c r="D134" s="982"/>
      <c r="E134" s="982"/>
      <c r="F134" s="982"/>
      <c r="G134" s="982"/>
      <c r="H134" s="982"/>
      <c r="I134" s="982"/>
      <c r="J134" s="982"/>
      <c r="K134" s="982"/>
      <c r="L134" s="982"/>
      <c r="M134" s="983"/>
    </row>
    <row r="135" spans="2:33" x14ac:dyDescent="0.3">
      <c r="B135" s="981"/>
      <c r="C135" s="982"/>
      <c r="D135" s="982"/>
      <c r="E135" s="982"/>
      <c r="F135" s="982"/>
      <c r="G135" s="982"/>
      <c r="H135" s="982"/>
      <c r="I135" s="982"/>
      <c r="J135" s="982"/>
      <c r="K135" s="982"/>
      <c r="L135" s="982"/>
      <c r="M135" s="983"/>
    </row>
    <row r="136" spans="2:33" x14ac:dyDescent="0.3">
      <c r="B136" s="984"/>
      <c r="C136" s="985"/>
      <c r="D136" s="985"/>
      <c r="E136" s="985"/>
      <c r="F136" s="985"/>
      <c r="G136" s="985"/>
      <c r="H136" s="985"/>
      <c r="I136" s="985"/>
      <c r="J136" s="985"/>
      <c r="K136" s="985"/>
      <c r="L136" s="985"/>
      <c r="M136" s="986"/>
    </row>
  </sheetData>
  <sheetProtection algorithmName="SHA-512" hashValue="1xUUfhkWzV4Xj4rFdhFllWeB3y0JqT3YG+nlunwO+YCN/Bom2BHwL3SFGkV5Mpi2M90+7y8GPruycNlJp5dLRA==" saltValue="8O8iRqLXF/QLOlWbSAEsRQ==" spinCount="100000" sheet="1" formatRows="0"/>
  <mergeCells count="380">
    <mergeCell ref="C132:E132"/>
    <mergeCell ref="K132:M132"/>
    <mergeCell ref="B133:M136"/>
    <mergeCell ref="B15:D15"/>
    <mergeCell ref="F15:M15"/>
    <mergeCell ref="F11:L11"/>
    <mergeCell ref="C130:E130"/>
    <mergeCell ref="F130:H130"/>
    <mergeCell ref="I130:K130"/>
    <mergeCell ref="C131:E131"/>
    <mergeCell ref="F131:H131"/>
    <mergeCell ref="I131:K131"/>
    <mergeCell ref="C128:E128"/>
    <mergeCell ref="F128:H128"/>
    <mergeCell ref="I128:K128"/>
    <mergeCell ref="C129:E129"/>
    <mergeCell ref="F129:H129"/>
    <mergeCell ref="I129:K129"/>
    <mergeCell ref="C126:E126"/>
    <mergeCell ref="F126:H126"/>
    <mergeCell ref="I126:K126"/>
    <mergeCell ref="C127:E127"/>
    <mergeCell ref="F127:H127"/>
    <mergeCell ref="I127:K127"/>
    <mergeCell ref="C124:E124"/>
    <mergeCell ref="F124:H124"/>
    <mergeCell ref="I124:K124"/>
    <mergeCell ref="C125:E125"/>
    <mergeCell ref="F125:H125"/>
    <mergeCell ref="I125:K125"/>
    <mergeCell ref="C122:E122"/>
    <mergeCell ref="F122:H122"/>
    <mergeCell ref="I122:K122"/>
    <mergeCell ref="C123:E123"/>
    <mergeCell ref="F123:H123"/>
    <mergeCell ref="I123:K123"/>
    <mergeCell ref="C120:E120"/>
    <mergeCell ref="F120:H120"/>
    <mergeCell ref="I120:K120"/>
    <mergeCell ref="C121:E121"/>
    <mergeCell ref="F121:H121"/>
    <mergeCell ref="I121:K121"/>
    <mergeCell ref="C118:E118"/>
    <mergeCell ref="F118:H118"/>
    <mergeCell ref="I118:K118"/>
    <mergeCell ref="C119:E119"/>
    <mergeCell ref="F119:H119"/>
    <mergeCell ref="I119:K119"/>
    <mergeCell ref="C116:E116"/>
    <mergeCell ref="F116:H116"/>
    <mergeCell ref="I116:K116"/>
    <mergeCell ref="C117:E117"/>
    <mergeCell ref="F117:H117"/>
    <mergeCell ref="I117:K117"/>
    <mergeCell ref="C114:E114"/>
    <mergeCell ref="F114:H114"/>
    <mergeCell ref="I114:K114"/>
    <mergeCell ref="C115:E115"/>
    <mergeCell ref="F115:H115"/>
    <mergeCell ref="I115:K115"/>
    <mergeCell ref="C112:E112"/>
    <mergeCell ref="F112:H112"/>
    <mergeCell ref="I112:K112"/>
    <mergeCell ref="C113:E113"/>
    <mergeCell ref="F113:H113"/>
    <mergeCell ref="I113:K113"/>
    <mergeCell ref="C110:E110"/>
    <mergeCell ref="F110:H110"/>
    <mergeCell ref="I110:K110"/>
    <mergeCell ref="C111:E111"/>
    <mergeCell ref="F111:H111"/>
    <mergeCell ref="I111:K111"/>
    <mergeCell ref="C108:E108"/>
    <mergeCell ref="F108:H108"/>
    <mergeCell ref="I108:K108"/>
    <mergeCell ref="C109:E109"/>
    <mergeCell ref="F109:H109"/>
    <mergeCell ref="I109:K109"/>
    <mergeCell ref="C106:E106"/>
    <mergeCell ref="F106:H106"/>
    <mergeCell ref="I106:K106"/>
    <mergeCell ref="C107:E107"/>
    <mergeCell ref="F107:H107"/>
    <mergeCell ref="I107:K107"/>
    <mergeCell ref="C104:E104"/>
    <mergeCell ref="F104:H104"/>
    <mergeCell ref="I104:K104"/>
    <mergeCell ref="C105:E105"/>
    <mergeCell ref="F105:H105"/>
    <mergeCell ref="I105:K105"/>
    <mergeCell ref="C102:E102"/>
    <mergeCell ref="F102:H102"/>
    <mergeCell ref="I102:K102"/>
    <mergeCell ref="C103:E103"/>
    <mergeCell ref="F103:H103"/>
    <mergeCell ref="I103:K103"/>
    <mergeCell ref="C100:E100"/>
    <mergeCell ref="F100:H100"/>
    <mergeCell ref="I100:K100"/>
    <mergeCell ref="C101:E101"/>
    <mergeCell ref="F101:H101"/>
    <mergeCell ref="I101:K101"/>
    <mergeCell ref="C98:E98"/>
    <mergeCell ref="F98:H98"/>
    <mergeCell ref="I98:K98"/>
    <mergeCell ref="C99:E99"/>
    <mergeCell ref="F99:H99"/>
    <mergeCell ref="I99:K99"/>
    <mergeCell ref="C96:E96"/>
    <mergeCell ref="F96:H96"/>
    <mergeCell ref="I96:K96"/>
    <mergeCell ref="C97:E97"/>
    <mergeCell ref="F97:H97"/>
    <mergeCell ref="I97:K97"/>
    <mergeCell ref="C94:E94"/>
    <mergeCell ref="F94:H94"/>
    <mergeCell ref="I94:K94"/>
    <mergeCell ref="C95:E95"/>
    <mergeCell ref="F95:H95"/>
    <mergeCell ref="I95:K95"/>
    <mergeCell ref="C92:E92"/>
    <mergeCell ref="F92:H92"/>
    <mergeCell ref="I92:K92"/>
    <mergeCell ref="C93:E93"/>
    <mergeCell ref="F93:H93"/>
    <mergeCell ref="I93:K93"/>
    <mergeCell ref="C90:E90"/>
    <mergeCell ref="F90:H90"/>
    <mergeCell ref="I90:K90"/>
    <mergeCell ref="C91:E91"/>
    <mergeCell ref="F91:H91"/>
    <mergeCell ref="I91:K91"/>
    <mergeCell ref="C88:E88"/>
    <mergeCell ref="F88:H88"/>
    <mergeCell ref="I88:K88"/>
    <mergeCell ref="C89:E89"/>
    <mergeCell ref="F89:H89"/>
    <mergeCell ref="I89:K89"/>
    <mergeCell ref="C86:E86"/>
    <mergeCell ref="F86:H86"/>
    <mergeCell ref="I86:K86"/>
    <mergeCell ref="C87:E87"/>
    <mergeCell ref="F87:H87"/>
    <mergeCell ref="I87:K87"/>
    <mergeCell ref="C84:E84"/>
    <mergeCell ref="F84:H84"/>
    <mergeCell ref="I84:K84"/>
    <mergeCell ref="C85:E85"/>
    <mergeCell ref="F85:H85"/>
    <mergeCell ref="I85:K85"/>
    <mergeCell ref="C82:E82"/>
    <mergeCell ref="F82:H82"/>
    <mergeCell ref="I82:K82"/>
    <mergeCell ref="C83:E83"/>
    <mergeCell ref="F83:H83"/>
    <mergeCell ref="I83:K83"/>
    <mergeCell ref="C80:E80"/>
    <mergeCell ref="F80:H80"/>
    <mergeCell ref="I80:K80"/>
    <mergeCell ref="C81:E81"/>
    <mergeCell ref="F81:H81"/>
    <mergeCell ref="I81:K81"/>
    <mergeCell ref="C78:E78"/>
    <mergeCell ref="F78:H78"/>
    <mergeCell ref="I78:K78"/>
    <mergeCell ref="C79:E79"/>
    <mergeCell ref="F79:H79"/>
    <mergeCell ref="I79:K79"/>
    <mergeCell ref="C76:E76"/>
    <mergeCell ref="F76:H76"/>
    <mergeCell ref="I76:K76"/>
    <mergeCell ref="C77:E77"/>
    <mergeCell ref="F77:H77"/>
    <mergeCell ref="I77:K77"/>
    <mergeCell ref="C74:E74"/>
    <mergeCell ref="F74:H74"/>
    <mergeCell ref="I74:K74"/>
    <mergeCell ref="C75:E75"/>
    <mergeCell ref="F75:H75"/>
    <mergeCell ref="I75:K75"/>
    <mergeCell ref="C72:E72"/>
    <mergeCell ref="F72:H72"/>
    <mergeCell ref="I72:K72"/>
    <mergeCell ref="C73:E73"/>
    <mergeCell ref="F73:H73"/>
    <mergeCell ref="I73:K73"/>
    <mergeCell ref="C70:E70"/>
    <mergeCell ref="F70:H70"/>
    <mergeCell ref="I70:K70"/>
    <mergeCell ref="C71:E71"/>
    <mergeCell ref="F71:H71"/>
    <mergeCell ref="I71:K71"/>
    <mergeCell ref="C68:E68"/>
    <mergeCell ref="F68:H68"/>
    <mergeCell ref="I68:K68"/>
    <mergeCell ref="C69:E69"/>
    <mergeCell ref="F69:H69"/>
    <mergeCell ref="I69:K69"/>
    <mergeCell ref="C66:E66"/>
    <mergeCell ref="F66:H66"/>
    <mergeCell ref="I66:K66"/>
    <mergeCell ref="C67:E67"/>
    <mergeCell ref="F67:H67"/>
    <mergeCell ref="I67:K67"/>
    <mergeCell ref="C64:E64"/>
    <mergeCell ref="F64:H64"/>
    <mergeCell ref="I64:K64"/>
    <mergeCell ref="C65:E65"/>
    <mergeCell ref="F65:H65"/>
    <mergeCell ref="I65:K65"/>
    <mergeCell ref="C62:E62"/>
    <mergeCell ref="F62:H62"/>
    <mergeCell ref="I62:K62"/>
    <mergeCell ref="C63:E63"/>
    <mergeCell ref="F63:H63"/>
    <mergeCell ref="I63:K63"/>
    <mergeCell ref="C60:E60"/>
    <mergeCell ref="F60:H60"/>
    <mergeCell ref="I60:K60"/>
    <mergeCell ref="C61:E61"/>
    <mergeCell ref="F61:H61"/>
    <mergeCell ref="I61:K61"/>
    <mergeCell ref="C58:E58"/>
    <mergeCell ref="F58:H58"/>
    <mergeCell ref="I58:K58"/>
    <mergeCell ref="C59:E59"/>
    <mergeCell ref="F59:H59"/>
    <mergeCell ref="I59:K59"/>
    <mergeCell ref="C56:E56"/>
    <mergeCell ref="F56:H56"/>
    <mergeCell ref="I56:K56"/>
    <mergeCell ref="C57:E57"/>
    <mergeCell ref="F57:H57"/>
    <mergeCell ref="I57:K57"/>
    <mergeCell ref="C54:E54"/>
    <mergeCell ref="F54:H54"/>
    <mergeCell ref="I54:K54"/>
    <mergeCell ref="C55:E55"/>
    <mergeCell ref="F55:H55"/>
    <mergeCell ref="I55:K55"/>
    <mergeCell ref="C52:E52"/>
    <mergeCell ref="F52:H52"/>
    <mergeCell ref="I52:K52"/>
    <mergeCell ref="C53:E53"/>
    <mergeCell ref="F53:H53"/>
    <mergeCell ref="I53:K53"/>
    <mergeCell ref="C50:E50"/>
    <mergeCell ref="F50:H50"/>
    <mergeCell ref="I50:K50"/>
    <mergeCell ref="C51:E51"/>
    <mergeCell ref="F51:H51"/>
    <mergeCell ref="I51:K51"/>
    <mergeCell ref="C48:E48"/>
    <mergeCell ref="F48:H48"/>
    <mergeCell ref="I48:K48"/>
    <mergeCell ref="C49:E49"/>
    <mergeCell ref="F49:H49"/>
    <mergeCell ref="I49:K49"/>
    <mergeCell ref="C46:E46"/>
    <mergeCell ref="F46:H46"/>
    <mergeCell ref="I46:K46"/>
    <mergeCell ref="C47:E47"/>
    <mergeCell ref="F47:H47"/>
    <mergeCell ref="I47:K47"/>
    <mergeCell ref="C44:E44"/>
    <mergeCell ref="F44:H44"/>
    <mergeCell ref="I44:K44"/>
    <mergeCell ref="C45:E45"/>
    <mergeCell ref="F45:H45"/>
    <mergeCell ref="I45:K45"/>
    <mergeCell ref="C42:E42"/>
    <mergeCell ref="F42:H42"/>
    <mergeCell ref="I42:K42"/>
    <mergeCell ref="C43:E43"/>
    <mergeCell ref="F43:H43"/>
    <mergeCell ref="I43:K43"/>
    <mergeCell ref="C40:E40"/>
    <mergeCell ref="F40:H40"/>
    <mergeCell ref="I40:K40"/>
    <mergeCell ref="C41:E41"/>
    <mergeCell ref="F41:H41"/>
    <mergeCell ref="I41:K41"/>
    <mergeCell ref="C38:E38"/>
    <mergeCell ref="F38:H38"/>
    <mergeCell ref="I38:K38"/>
    <mergeCell ref="C39:E39"/>
    <mergeCell ref="F39:H39"/>
    <mergeCell ref="I39:K39"/>
    <mergeCell ref="C36:E36"/>
    <mergeCell ref="F36:H36"/>
    <mergeCell ref="I36:K36"/>
    <mergeCell ref="C37:E37"/>
    <mergeCell ref="F37:H37"/>
    <mergeCell ref="I37:K37"/>
    <mergeCell ref="C34:E34"/>
    <mergeCell ref="F34:H34"/>
    <mergeCell ref="I34:K34"/>
    <mergeCell ref="C35:E35"/>
    <mergeCell ref="F35:H35"/>
    <mergeCell ref="I35:K35"/>
    <mergeCell ref="C32:E32"/>
    <mergeCell ref="F32:H32"/>
    <mergeCell ref="I32:K32"/>
    <mergeCell ref="C33:E33"/>
    <mergeCell ref="F33:H33"/>
    <mergeCell ref="I33:K33"/>
    <mergeCell ref="C30:E30"/>
    <mergeCell ref="F30:H30"/>
    <mergeCell ref="I30:K30"/>
    <mergeCell ref="C31:E31"/>
    <mergeCell ref="F31:H31"/>
    <mergeCell ref="I31:K31"/>
    <mergeCell ref="C28:E28"/>
    <mergeCell ref="F28:H28"/>
    <mergeCell ref="I28:K28"/>
    <mergeCell ref="C29:E29"/>
    <mergeCell ref="F29:H29"/>
    <mergeCell ref="I29:K29"/>
    <mergeCell ref="C26:E26"/>
    <mergeCell ref="F26:H26"/>
    <mergeCell ref="I26:K26"/>
    <mergeCell ref="C27:E27"/>
    <mergeCell ref="F27:H27"/>
    <mergeCell ref="I27:K27"/>
    <mergeCell ref="C24:E24"/>
    <mergeCell ref="F24:H24"/>
    <mergeCell ref="I24:K24"/>
    <mergeCell ref="C25:E25"/>
    <mergeCell ref="F25:H25"/>
    <mergeCell ref="I25:K25"/>
    <mergeCell ref="C22:E22"/>
    <mergeCell ref="F22:H22"/>
    <mergeCell ref="I22:K22"/>
    <mergeCell ref="C23:E23"/>
    <mergeCell ref="F23:H23"/>
    <mergeCell ref="I23:K23"/>
    <mergeCell ref="C20:E20"/>
    <mergeCell ref="F20:H20"/>
    <mergeCell ref="I20:K20"/>
    <mergeCell ref="C21:E21"/>
    <mergeCell ref="F21:H21"/>
    <mergeCell ref="I21:K21"/>
    <mergeCell ref="C18:E18"/>
    <mergeCell ref="F18:H18"/>
    <mergeCell ref="I18:K18"/>
    <mergeCell ref="C19:E19"/>
    <mergeCell ref="F19:H19"/>
    <mergeCell ref="I19:K19"/>
    <mergeCell ref="C16:E16"/>
    <mergeCell ref="F16:H16"/>
    <mergeCell ref="I16:K16"/>
    <mergeCell ref="C17:E17"/>
    <mergeCell ref="F17:H17"/>
    <mergeCell ref="I17:K17"/>
    <mergeCell ref="B12:D12"/>
    <mergeCell ref="F12:M12"/>
    <mergeCell ref="B13:D13"/>
    <mergeCell ref="F13:M13"/>
    <mergeCell ref="B14:D14"/>
    <mergeCell ref="F14:M14"/>
    <mergeCell ref="B10:D10"/>
    <mergeCell ref="F10:M10"/>
    <mergeCell ref="F5:H5"/>
    <mergeCell ref="J5:M5"/>
    <mergeCell ref="B6:D6"/>
    <mergeCell ref="F6:G6"/>
    <mergeCell ref="J6:M6"/>
    <mergeCell ref="B7:D7"/>
    <mergeCell ref="F7:H7"/>
    <mergeCell ref="J7:M7"/>
    <mergeCell ref="B1:B2"/>
    <mergeCell ref="B4:D4"/>
    <mergeCell ref="F4:H4"/>
    <mergeCell ref="J4:M4"/>
    <mergeCell ref="C2:F2"/>
    <mergeCell ref="M1:M3"/>
    <mergeCell ref="B8:D8"/>
    <mergeCell ref="F8:M8"/>
    <mergeCell ref="B9:E9"/>
    <mergeCell ref="F9:G9"/>
  </mergeCells>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rowBreaks count="1" manualBreakCount="1">
    <brk id="106" min="1"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229F5-14CB-4140-BE5F-62B2546B252D}">
  <sheetPr codeName="Sheet7"/>
  <dimension ref="A3:G27"/>
  <sheetViews>
    <sheetView showGridLines="0" workbookViewId="0">
      <selection activeCell="F32" sqref="F32"/>
    </sheetView>
  </sheetViews>
  <sheetFormatPr defaultColWidth="9.08984375" defaultRowHeight="14.5" x14ac:dyDescent="0.35"/>
  <cols>
    <col min="1" max="1" width="9.08984375" style="450"/>
    <col min="2" max="2" width="3.36328125" style="450" customWidth="1"/>
    <col min="3" max="3" width="23.54296875" style="450" customWidth="1"/>
    <col min="4" max="4" width="2.6328125" style="450" customWidth="1"/>
    <col min="5" max="5" width="30.90625" style="450" customWidth="1"/>
    <col min="6" max="6" width="44.6328125" style="450" customWidth="1"/>
    <col min="7" max="7" width="36.453125" style="450" customWidth="1"/>
    <col min="8" max="16384" width="9.08984375" style="450"/>
  </cols>
  <sheetData>
    <row r="3" spans="2:7" ht="15" thickBot="1" x14ac:dyDescent="0.4"/>
    <row r="4" spans="2:7" ht="29.5" thickBot="1" x14ac:dyDescent="0.4">
      <c r="B4" s="853" t="s">
        <v>318</v>
      </c>
      <c r="C4" s="854"/>
      <c r="D4" s="854"/>
      <c r="E4" s="854"/>
      <c r="F4" s="466" t="s">
        <v>338</v>
      </c>
      <c r="G4" s="467" t="s">
        <v>339</v>
      </c>
    </row>
    <row r="5" spans="2:7" x14ac:dyDescent="0.35">
      <c r="B5" s="451">
        <v>0</v>
      </c>
      <c r="C5" s="457" t="s">
        <v>332</v>
      </c>
      <c r="D5" s="457"/>
      <c r="E5" s="462"/>
      <c r="F5" s="459"/>
      <c r="G5" s="458"/>
    </row>
    <row r="6" spans="2:7" x14ac:dyDescent="0.35">
      <c r="B6" s="451">
        <v>1</v>
      </c>
      <c r="C6" s="452" t="s">
        <v>331</v>
      </c>
      <c r="D6" s="452"/>
      <c r="E6" s="463" t="s">
        <v>353</v>
      </c>
      <c r="F6" s="460"/>
      <c r="G6" s="453" t="s">
        <v>340</v>
      </c>
    </row>
    <row r="7" spans="2:7" x14ac:dyDescent="0.35">
      <c r="B7" s="451">
        <v>2</v>
      </c>
      <c r="C7" s="452" t="s">
        <v>319</v>
      </c>
      <c r="D7" s="452"/>
      <c r="E7" s="463"/>
      <c r="F7" s="460" t="s">
        <v>344</v>
      </c>
      <c r="G7" s="453"/>
    </row>
    <row r="8" spans="2:7" x14ac:dyDescent="0.35">
      <c r="B8" s="451">
        <v>3</v>
      </c>
      <c r="C8" s="452" t="s">
        <v>320</v>
      </c>
      <c r="D8" s="452"/>
      <c r="E8" s="463"/>
      <c r="F8" s="460" t="s">
        <v>321</v>
      </c>
      <c r="G8" s="453" t="s">
        <v>341</v>
      </c>
    </row>
    <row r="9" spans="2:7" x14ac:dyDescent="0.35">
      <c r="B9" s="451">
        <v>4</v>
      </c>
      <c r="C9" s="452" t="s">
        <v>322</v>
      </c>
      <c r="D9" s="452"/>
      <c r="E9" s="463" t="s">
        <v>355</v>
      </c>
      <c r="F9" s="460"/>
      <c r="G9" s="453" t="s">
        <v>343</v>
      </c>
    </row>
    <row r="10" spans="2:7" x14ac:dyDescent="0.35">
      <c r="B10" s="451">
        <v>5</v>
      </c>
      <c r="C10" s="452" t="s">
        <v>323</v>
      </c>
      <c r="D10" s="452"/>
      <c r="E10" s="463" t="s">
        <v>354</v>
      </c>
      <c r="F10" s="460"/>
      <c r="G10" s="453" t="s">
        <v>343</v>
      </c>
    </row>
    <row r="11" spans="2:7" x14ac:dyDescent="0.35">
      <c r="B11" s="451">
        <v>6</v>
      </c>
      <c r="C11" s="452" t="s">
        <v>324</v>
      </c>
      <c r="D11" s="452"/>
      <c r="E11" s="463" t="s">
        <v>354</v>
      </c>
      <c r="F11" s="460"/>
      <c r="G11" s="453" t="s">
        <v>343</v>
      </c>
    </row>
    <row r="12" spans="2:7" x14ac:dyDescent="0.35">
      <c r="B12" s="451">
        <v>7</v>
      </c>
      <c r="C12" s="452" t="s">
        <v>325</v>
      </c>
      <c r="D12" s="452"/>
      <c r="E12" s="463" t="s">
        <v>354</v>
      </c>
      <c r="F12" s="460"/>
      <c r="G12" s="453" t="s">
        <v>343</v>
      </c>
    </row>
    <row r="13" spans="2:7" x14ac:dyDescent="0.35">
      <c r="B13" s="451">
        <v>8</v>
      </c>
      <c r="C13" s="452" t="s">
        <v>326</v>
      </c>
      <c r="D13" s="452"/>
      <c r="E13" s="463" t="s">
        <v>354</v>
      </c>
      <c r="F13" s="460"/>
      <c r="G13" s="453" t="s">
        <v>343</v>
      </c>
    </row>
    <row r="14" spans="2:7" x14ac:dyDescent="0.35">
      <c r="B14" s="451">
        <v>9</v>
      </c>
      <c r="C14" s="452" t="s">
        <v>327</v>
      </c>
      <c r="D14" s="452"/>
      <c r="E14" s="463" t="s">
        <v>354</v>
      </c>
      <c r="F14" s="460"/>
      <c r="G14" s="453" t="s">
        <v>343</v>
      </c>
    </row>
    <row r="15" spans="2:7" x14ac:dyDescent="0.35">
      <c r="B15" s="451">
        <v>10</v>
      </c>
      <c r="C15" s="452" t="s">
        <v>328</v>
      </c>
      <c r="D15" s="452"/>
      <c r="E15" s="463" t="s">
        <v>354</v>
      </c>
      <c r="F15" s="460"/>
      <c r="G15" s="453" t="s">
        <v>343</v>
      </c>
    </row>
    <row r="16" spans="2:7" x14ac:dyDescent="0.35">
      <c r="B16" s="451">
        <v>11</v>
      </c>
      <c r="C16" s="452" t="s">
        <v>329</v>
      </c>
      <c r="D16" s="452"/>
      <c r="E16" s="463" t="s">
        <v>354</v>
      </c>
      <c r="F16" s="460"/>
      <c r="G16" s="453" t="s">
        <v>343</v>
      </c>
    </row>
    <row r="17" spans="1:7" x14ac:dyDescent="0.35">
      <c r="B17" s="451">
        <v>12</v>
      </c>
      <c r="C17" s="452" t="s">
        <v>333</v>
      </c>
      <c r="D17" s="452"/>
      <c r="E17" s="463" t="s">
        <v>354</v>
      </c>
      <c r="F17" s="460"/>
      <c r="G17" s="453" t="s">
        <v>343</v>
      </c>
    </row>
    <row r="18" spans="1:7" x14ac:dyDescent="0.35">
      <c r="B18" s="451">
        <v>13</v>
      </c>
      <c r="C18" s="452" t="s">
        <v>334</v>
      </c>
      <c r="D18" s="452"/>
      <c r="E18" s="463" t="s">
        <v>354</v>
      </c>
      <c r="F18" s="460"/>
      <c r="G18" s="453" t="s">
        <v>343</v>
      </c>
    </row>
    <row r="19" spans="1:7" x14ac:dyDescent="0.35">
      <c r="B19" s="451">
        <v>14</v>
      </c>
      <c r="C19" s="452" t="s">
        <v>335</v>
      </c>
      <c r="D19" s="452"/>
      <c r="E19" s="463" t="s">
        <v>354</v>
      </c>
      <c r="F19" s="460"/>
      <c r="G19" s="453" t="s">
        <v>343</v>
      </c>
    </row>
    <row r="20" spans="1:7" x14ac:dyDescent="0.35">
      <c r="B20" s="451">
        <v>15</v>
      </c>
      <c r="C20" s="452" t="s">
        <v>336</v>
      </c>
      <c r="D20" s="452"/>
      <c r="E20" s="463" t="s">
        <v>354</v>
      </c>
      <c r="F20" s="460"/>
      <c r="G20" s="453" t="s">
        <v>343</v>
      </c>
    </row>
    <row r="21" spans="1:7" x14ac:dyDescent="0.35">
      <c r="A21" s="450" t="s">
        <v>356</v>
      </c>
      <c r="B21" s="451">
        <v>16</v>
      </c>
      <c r="C21" s="452" t="s">
        <v>270</v>
      </c>
      <c r="D21" s="452"/>
      <c r="E21" s="463" t="s">
        <v>347</v>
      </c>
      <c r="F21" s="460" t="s">
        <v>342</v>
      </c>
      <c r="G21" s="453" t="s">
        <v>341</v>
      </c>
    </row>
    <row r="22" spans="1:7" x14ac:dyDescent="0.35">
      <c r="A22" s="450" t="s">
        <v>356</v>
      </c>
      <c r="B22" s="451">
        <v>17</v>
      </c>
      <c r="C22" s="452" t="s">
        <v>283</v>
      </c>
      <c r="D22" s="452"/>
      <c r="E22" s="463" t="s">
        <v>347</v>
      </c>
      <c r="F22" s="460" t="s">
        <v>345</v>
      </c>
      <c r="G22" s="453" t="s">
        <v>341</v>
      </c>
    </row>
    <row r="23" spans="1:7" x14ac:dyDescent="0.35">
      <c r="A23" s="450" t="s">
        <v>356</v>
      </c>
      <c r="B23" s="451">
        <v>18</v>
      </c>
      <c r="C23" s="452" t="s">
        <v>337</v>
      </c>
      <c r="D23" s="452"/>
      <c r="E23" s="463" t="s">
        <v>347</v>
      </c>
      <c r="F23" s="460" t="s">
        <v>346</v>
      </c>
      <c r="G23" s="453" t="s">
        <v>341</v>
      </c>
    </row>
    <row r="24" spans="1:7" x14ac:dyDescent="0.35">
      <c r="B24" s="451">
        <v>19</v>
      </c>
      <c r="C24" s="452" t="s">
        <v>269</v>
      </c>
      <c r="D24" s="452"/>
      <c r="E24" s="463" t="s">
        <v>347</v>
      </c>
      <c r="F24" s="460" t="s">
        <v>348</v>
      </c>
      <c r="G24" s="453" t="s">
        <v>352</v>
      </c>
    </row>
    <row r="25" spans="1:7" x14ac:dyDescent="0.35">
      <c r="B25" s="451">
        <v>20</v>
      </c>
      <c r="C25" s="452" t="s">
        <v>91</v>
      </c>
      <c r="D25" s="452"/>
      <c r="E25" s="463"/>
      <c r="F25" s="460" t="s">
        <v>349</v>
      </c>
      <c r="G25" s="453" t="s">
        <v>349</v>
      </c>
    </row>
    <row r="26" spans="1:7" x14ac:dyDescent="0.35">
      <c r="B26" s="451">
        <v>21</v>
      </c>
      <c r="C26" s="452" t="s">
        <v>40</v>
      </c>
      <c r="D26" s="452"/>
      <c r="E26" s="463"/>
      <c r="F26" s="460"/>
      <c r="G26" s="453" t="s">
        <v>350</v>
      </c>
    </row>
    <row r="27" spans="1:7" ht="15" thickBot="1" x14ac:dyDescent="0.4">
      <c r="B27" s="454">
        <v>22</v>
      </c>
      <c r="C27" s="455" t="s">
        <v>330</v>
      </c>
      <c r="D27" s="455"/>
      <c r="E27" s="464"/>
      <c r="F27" s="461" t="s">
        <v>351</v>
      </c>
      <c r="G27" s="456" t="s">
        <v>352</v>
      </c>
    </row>
  </sheetData>
  <mergeCells count="1">
    <mergeCell ref="B4:E4"/>
  </mergeCells>
  <pageMargins left="0.7" right="0.7" top="0.75" bottom="0.75" header="0.3" footer="0.3"/>
  <pageSetup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rgb="FFBB1F53"/>
    <pageSetUpPr fitToPage="1"/>
  </sheetPr>
  <dimension ref="A1:Q48"/>
  <sheetViews>
    <sheetView showGridLines="0" zoomScaleNormal="100" workbookViewId="0">
      <selection activeCell="O28" sqref="O28"/>
    </sheetView>
  </sheetViews>
  <sheetFormatPr defaultColWidth="8.6328125" defaultRowHeight="12.5" x14ac:dyDescent="0.25"/>
  <cols>
    <col min="1" max="1" width="2.36328125" style="85" customWidth="1"/>
    <col min="2" max="2" width="37.54296875" style="85" customWidth="1"/>
    <col min="3" max="3" width="22.36328125" style="85" customWidth="1"/>
    <col min="4" max="4" width="9.36328125" style="85" customWidth="1"/>
    <col min="5" max="5" width="8.90625" style="85" bestFit="1" customWidth="1"/>
    <col min="6" max="6" width="8.90625" style="85" customWidth="1"/>
    <col min="7" max="7" width="11.6328125" style="85" customWidth="1"/>
    <col min="8" max="8" width="10.90625" style="85" customWidth="1"/>
    <col min="9" max="9" width="11.90625" style="85" customWidth="1"/>
    <col min="10" max="10" width="13.453125" style="85" customWidth="1"/>
    <col min="11" max="11" width="10" style="85" bestFit="1" customWidth="1"/>
    <col min="12" max="12" width="14.08984375" style="85" customWidth="1"/>
    <col min="13" max="13" width="14.90625" style="85" customWidth="1"/>
    <col min="14" max="14" width="14.453125" style="85" customWidth="1"/>
    <col min="15" max="15" width="16.90625" style="85" customWidth="1"/>
    <col min="16" max="16" width="8.6328125" style="85"/>
    <col min="17" max="17" width="11.08984375" style="85" bestFit="1" customWidth="1"/>
    <col min="18" max="16384" width="8.6328125" style="85"/>
  </cols>
  <sheetData>
    <row r="1" spans="1:15" ht="20.25" customHeight="1" x14ac:dyDescent="0.4">
      <c r="A1" s="17"/>
      <c r="B1" s="1028" t="s">
        <v>270</v>
      </c>
      <c r="C1" s="1029"/>
      <c r="D1" s="1029"/>
      <c r="E1" s="1029"/>
      <c r="F1" s="1029"/>
      <c r="G1" s="1029"/>
      <c r="H1" s="1029"/>
      <c r="I1" s="1029"/>
      <c r="J1" s="1029"/>
      <c r="K1" s="1029"/>
      <c r="L1" s="1029"/>
      <c r="M1" s="1029"/>
      <c r="N1" s="1029"/>
      <c r="O1" s="342"/>
    </row>
    <row r="2" spans="1:15" ht="20.25" customHeight="1" x14ac:dyDescent="0.4">
      <c r="A2" s="17"/>
      <c r="B2" s="1032" t="s">
        <v>178</v>
      </c>
      <c r="C2" s="1033"/>
      <c r="D2" s="1034"/>
      <c r="E2" s="1034"/>
      <c r="F2" s="1034"/>
      <c r="G2" s="1034"/>
      <c r="H2" s="1034"/>
      <c r="I2" s="1034"/>
      <c r="J2" s="1034"/>
      <c r="K2" s="1034"/>
      <c r="L2" s="1034"/>
      <c r="M2" s="1034"/>
      <c r="N2" s="1034"/>
      <c r="O2" s="343"/>
    </row>
    <row r="3" spans="1:15" ht="10.5" customHeight="1" x14ac:dyDescent="0.4">
      <c r="B3" s="339"/>
      <c r="C3" s="339"/>
      <c r="D3" s="340"/>
      <c r="E3" s="340"/>
      <c r="F3" s="340"/>
      <c r="G3" s="340"/>
      <c r="H3" s="340"/>
      <c r="I3" s="340"/>
      <c r="J3" s="340"/>
      <c r="K3" s="340"/>
      <c r="L3" s="340"/>
      <c r="M3" s="340"/>
      <c r="N3" s="340"/>
      <c r="O3" s="341"/>
    </row>
    <row r="4" spans="1:15" ht="12.75" customHeight="1" x14ac:dyDescent="0.25">
      <c r="B4" s="504"/>
      <c r="C4" s="504"/>
      <c r="D4" s="504"/>
      <c r="E4" s="504"/>
      <c r="F4" s="504"/>
      <c r="G4" s="504"/>
      <c r="I4" s="504"/>
      <c r="J4" s="504"/>
      <c r="K4" s="504"/>
      <c r="L4" s="504"/>
      <c r="M4" s="504"/>
      <c r="N4" s="504"/>
      <c r="O4" s="504"/>
    </row>
    <row r="5" spans="1:15" x14ac:dyDescent="0.25">
      <c r="B5" s="504"/>
      <c r="C5" s="504"/>
      <c r="D5" s="504"/>
      <c r="E5" s="504"/>
      <c r="F5" s="504"/>
      <c r="G5" s="504"/>
      <c r="H5" s="344"/>
      <c r="I5" s="504"/>
      <c r="J5" s="504"/>
      <c r="K5" s="504"/>
      <c r="L5" s="504"/>
      <c r="M5" s="504"/>
      <c r="N5" s="504"/>
      <c r="O5" s="504"/>
    </row>
    <row r="6" spans="1:15" x14ac:dyDescent="0.25">
      <c r="B6" s="504"/>
      <c r="C6" s="504"/>
      <c r="D6" s="504"/>
      <c r="E6" s="504"/>
      <c r="F6" s="504"/>
      <c r="G6" s="504"/>
      <c r="H6" s="344"/>
      <c r="I6" s="504"/>
      <c r="J6" s="504"/>
      <c r="K6" s="504"/>
      <c r="L6" s="504"/>
      <c r="M6" s="504"/>
      <c r="N6" s="504"/>
      <c r="O6" s="504"/>
    </row>
    <row r="7" spans="1:15" x14ac:dyDescent="0.25">
      <c r="B7" s="504"/>
      <c r="C7" s="504"/>
      <c r="D7" s="504"/>
      <c r="E7" s="504"/>
      <c r="F7" s="504"/>
      <c r="G7" s="504"/>
      <c r="H7" s="344"/>
      <c r="I7" s="504"/>
      <c r="J7" s="504"/>
      <c r="K7" s="504"/>
      <c r="L7" s="504"/>
      <c r="M7" s="504"/>
      <c r="N7" s="504"/>
      <c r="O7" s="504"/>
    </row>
    <row r="8" spans="1:15" x14ac:dyDescent="0.25">
      <c r="B8" s="504"/>
      <c r="C8" s="504"/>
      <c r="D8" s="504"/>
      <c r="E8" s="504"/>
      <c r="F8" s="504"/>
      <c r="G8" s="504"/>
      <c r="H8" s="344"/>
      <c r="I8" s="504"/>
      <c r="J8" s="504"/>
      <c r="K8" s="504"/>
      <c r="L8" s="504"/>
      <c r="M8" s="504"/>
      <c r="N8" s="504"/>
      <c r="O8" s="504"/>
    </row>
    <row r="9" spans="1:15" x14ac:dyDescent="0.25">
      <c r="B9" s="504"/>
      <c r="C9" s="504"/>
      <c r="D9" s="504"/>
      <c r="E9" s="504"/>
      <c r="F9" s="504"/>
      <c r="G9" s="504"/>
      <c r="H9" s="344"/>
      <c r="I9" s="504"/>
      <c r="J9" s="504"/>
      <c r="K9" s="504"/>
      <c r="L9" s="504"/>
      <c r="M9" s="504"/>
      <c r="N9" s="504"/>
      <c r="O9" s="504"/>
    </row>
    <row r="10" spans="1:15" x14ac:dyDescent="0.25">
      <c r="B10" s="504"/>
      <c r="C10" s="504"/>
      <c r="D10" s="504"/>
      <c r="E10" s="504"/>
      <c r="F10" s="504"/>
      <c r="G10" s="504"/>
      <c r="H10" s="344"/>
      <c r="I10" s="504"/>
      <c r="J10" s="504"/>
      <c r="K10" s="504"/>
      <c r="L10" s="504"/>
      <c r="M10" s="504"/>
      <c r="N10" s="504"/>
      <c r="O10" s="504"/>
    </row>
    <row r="11" spans="1:15" x14ac:dyDescent="0.25">
      <c r="B11" s="504"/>
      <c r="C11" s="504"/>
      <c r="D11" s="504"/>
      <c r="E11" s="504"/>
      <c r="F11" s="504"/>
      <c r="G11" s="504"/>
      <c r="H11" s="344"/>
      <c r="I11" s="504"/>
      <c r="J11" s="504"/>
      <c r="K11" s="504"/>
      <c r="L11" s="504"/>
      <c r="M11" s="504"/>
      <c r="N11" s="504"/>
      <c r="O11" s="504"/>
    </row>
    <row r="12" spans="1:15" x14ac:dyDescent="0.25">
      <c r="B12" s="504"/>
      <c r="C12" s="504"/>
      <c r="D12" s="504"/>
      <c r="E12" s="504"/>
      <c r="F12" s="504"/>
      <c r="G12" s="504"/>
      <c r="H12" s="344"/>
      <c r="I12" s="504"/>
      <c r="J12" s="504"/>
      <c r="K12" s="504"/>
      <c r="L12" s="504"/>
      <c r="M12" s="504"/>
      <c r="N12" s="504"/>
      <c r="O12" s="504"/>
    </row>
    <row r="13" spans="1:15" x14ac:dyDescent="0.25">
      <c r="B13" s="504"/>
      <c r="C13" s="504"/>
      <c r="D13" s="504"/>
      <c r="E13" s="504"/>
      <c r="F13" s="504"/>
      <c r="G13" s="504"/>
      <c r="H13" s="344"/>
      <c r="I13" s="504"/>
      <c r="J13" s="504"/>
      <c r="K13" s="504"/>
      <c r="L13" s="504"/>
      <c r="M13" s="504"/>
      <c r="N13" s="504"/>
      <c r="O13" s="504"/>
    </row>
    <row r="14" spans="1:15" x14ac:dyDescent="0.25">
      <c r="B14" s="504"/>
      <c r="C14" s="504"/>
      <c r="D14" s="504"/>
      <c r="E14" s="504"/>
      <c r="F14" s="504"/>
      <c r="G14" s="504"/>
      <c r="H14" s="344"/>
      <c r="I14" s="504"/>
      <c r="J14" s="504"/>
      <c r="K14" s="504"/>
      <c r="L14" s="504"/>
      <c r="M14" s="504"/>
      <c r="N14" s="504"/>
      <c r="O14" s="504"/>
    </row>
    <row r="15" spans="1:15" x14ac:dyDescent="0.25">
      <c r="B15" s="146"/>
      <c r="C15" s="146"/>
      <c r="D15" s="146"/>
      <c r="E15" s="146"/>
      <c r="F15" s="146"/>
      <c r="G15" s="146"/>
      <c r="H15" s="146"/>
      <c r="I15" s="146"/>
      <c r="J15" s="146"/>
      <c r="K15" s="146"/>
      <c r="L15" s="146"/>
      <c r="M15" s="146"/>
      <c r="N15" s="146"/>
    </row>
    <row r="16" spans="1:15" ht="16.5" thickBot="1" x14ac:dyDescent="0.35">
      <c r="B16" s="147"/>
      <c r="C16" s="147"/>
      <c r="D16" s="1030" t="s">
        <v>112</v>
      </c>
      <c r="E16" s="1030"/>
      <c r="F16" s="1030"/>
      <c r="G16" s="1030"/>
      <c r="H16" s="1030"/>
      <c r="I16" s="1031"/>
      <c r="J16" s="1035" t="s">
        <v>177</v>
      </c>
      <c r="K16" s="1036"/>
      <c r="L16" s="1036"/>
      <c r="M16" s="1036"/>
      <c r="N16" s="1036"/>
      <c r="O16" s="1036"/>
    </row>
    <row r="17" spans="2:17" ht="33.75" customHeight="1" thickBot="1" x14ac:dyDescent="0.3">
      <c r="B17" s="345" t="s">
        <v>268</v>
      </c>
      <c r="C17" s="346" t="s">
        <v>267</v>
      </c>
      <c r="D17" s="347" t="s">
        <v>110</v>
      </c>
      <c r="E17" s="348" t="s">
        <v>111</v>
      </c>
      <c r="F17" s="348" t="s">
        <v>196</v>
      </c>
      <c r="G17" s="348" t="s">
        <v>183</v>
      </c>
      <c r="H17" s="348" t="s">
        <v>113</v>
      </c>
      <c r="I17" s="349" t="s">
        <v>182</v>
      </c>
      <c r="J17" s="350" t="s">
        <v>115</v>
      </c>
      <c r="K17" s="347" t="s">
        <v>184</v>
      </c>
      <c r="L17" s="347" t="s">
        <v>116</v>
      </c>
      <c r="M17" s="347" t="s">
        <v>181</v>
      </c>
      <c r="N17" s="348" t="s">
        <v>179</v>
      </c>
      <c r="O17" s="351" t="s">
        <v>180</v>
      </c>
      <c r="P17" s="144"/>
    </row>
    <row r="18" spans="2:17" ht="30.75" customHeight="1" thickTop="1" x14ac:dyDescent="0.25">
      <c r="B18" s="595" t="s">
        <v>276</v>
      </c>
      <c r="C18" s="596" t="s">
        <v>277</v>
      </c>
      <c r="D18" s="597">
        <v>1560</v>
      </c>
      <c r="E18" s="329">
        <f t="shared" ref="E18:E19" si="0">D18/2080</f>
        <v>0.75</v>
      </c>
      <c r="F18" s="330">
        <v>23</v>
      </c>
      <c r="G18" s="330">
        <f>23*1560</f>
        <v>35880</v>
      </c>
      <c r="H18" s="330">
        <v>14500</v>
      </c>
      <c r="I18" s="331">
        <f t="shared" ref="I18:I19" si="1">SUM(G18:H18)</f>
        <v>50380</v>
      </c>
      <c r="J18" s="598">
        <v>780</v>
      </c>
      <c r="K18" s="332">
        <f>IFERROR(J18/D18,0)</f>
        <v>0.5</v>
      </c>
      <c r="L18" s="599">
        <v>12</v>
      </c>
      <c r="M18" s="333">
        <f>ROUND(G18*K18*L18/12,2)</f>
        <v>17940</v>
      </c>
      <c r="N18" s="333">
        <f t="shared" ref="N18:N19" si="2">ROUND(H18*K18*L18/12,2)</f>
        <v>7250</v>
      </c>
      <c r="O18" s="352">
        <f t="shared" ref="O18:O19" si="3">ROUND(SUM(M18+N18),2)</f>
        <v>25190</v>
      </c>
      <c r="P18" s="144"/>
    </row>
    <row r="19" spans="2:17" ht="30.75" customHeight="1" x14ac:dyDescent="0.25">
      <c r="B19" s="600" t="s">
        <v>278</v>
      </c>
      <c r="C19" s="601" t="s">
        <v>279</v>
      </c>
      <c r="D19" s="602">
        <v>2080</v>
      </c>
      <c r="E19" s="334">
        <f t="shared" si="0"/>
        <v>1</v>
      </c>
      <c r="F19" s="335">
        <v>42.2</v>
      </c>
      <c r="G19" s="335">
        <f>42.2*2080</f>
        <v>87776</v>
      </c>
      <c r="H19" s="335">
        <v>25000</v>
      </c>
      <c r="I19" s="336">
        <f t="shared" si="1"/>
        <v>112776</v>
      </c>
      <c r="J19" s="603">
        <v>2080</v>
      </c>
      <c r="K19" s="337">
        <f>IFERROR(J19/D19,0)</f>
        <v>1</v>
      </c>
      <c r="L19" s="604">
        <v>12</v>
      </c>
      <c r="M19" s="338">
        <f t="shared" ref="M19" si="4">ROUND(G19*K19*L19/12,2)</f>
        <v>87776</v>
      </c>
      <c r="N19" s="338">
        <f t="shared" si="2"/>
        <v>25000</v>
      </c>
      <c r="O19" s="353">
        <f t="shared" si="3"/>
        <v>112776</v>
      </c>
      <c r="P19" s="144"/>
    </row>
    <row r="20" spans="2:17" x14ac:dyDescent="0.25">
      <c r="B20" s="354"/>
      <c r="C20" s="313"/>
      <c r="D20" s="314"/>
      <c r="E20" s="318">
        <f>D20/2080</f>
        <v>0</v>
      </c>
      <c r="F20" s="319"/>
      <c r="G20" s="319"/>
      <c r="H20" s="319"/>
      <c r="I20" s="328">
        <f t="shared" ref="I20:I44" si="5">SUM(G20:H20)</f>
        <v>0</v>
      </c>
      <c r="J20" s="326"/>
      <c r="K20" s="286">
        <f>IFERROR(J20/D20,0)</f>
        <v>0</v>
      </c>
      <c r="L20" s="228"/>
      <c r="M20" s="311">
        <f>ROUND(G20*K20*L20/12,2)</f>
        <v>0</v>
      </c>
      <c r="N20" s="311">
        <f>ROUND(H20*K20*L20/12,2)</f>
        <v>0</v>
      </c>
      <c r="O20" s="355">
        <f>ROUND(SUM(M20+N20),2)</f>
        <v>0</v>
      </c>
      <c r="Q20" s="395"/>
    </row>
    <row r="21" spans="2:17" x14ac:dyDescent="0.25">
      <c r="B21" s="354"/>
      <c r="C21" s="313"/>
      <c r="D21" s="315"/>
      <c r="E21" s="316">
        <f>D21/2080</f>
        <v>0</v>
      </c>
      <c r="F21" s="317"/>
      <c r="G21" s="317"/>
      <c r="H21" s="317"/>
      <c r="I21" s="327">
        <f t="shared" si="5"/>
        <v>0</v>
      </c>
      <c r="J21" s="325"/>
      <c r="K21" s="286">
        <f>IFERROR(J21/D21,0)</f>
        <v>0</v>
      </c>
      <c r="L21" s="227"/>
      <c r="M21" s="230">
        <f t="shared" ref="M21:M44" si="6">ROUND(G21*K21*L21/12,2)</f>
        <v>0</v>
      </c>
      <c r="N21" s="230">
        <f t="shared" ref="N21:N44" si="7">ROUND(H21*K21*L21/12,2)</f>
        <v>0</v>
      </c>
      <c r="O21" s="356">
        <f t="shared" ref="O21:O44" si="8">ROUND(SUM(M21+N21),2)</f>
        <v>0</v>
      </c>
      <c r="Q21" s="395"/>
    </row>
    <row r="22" spans="2:17" x14ac:dyDescent="0.25">
      <c r="B22" s="354"/>
      <c r="C22" s="313"/>
      <c r="D22" s="315"/>
      <c r="E22" s="316">
        <f t="shared" ref="E22:E44" si="9">D22/2080</f>
        <v>0</v>
      </c>
      <c r="F22" s="317"/>
      <c r="G22" s="317"/>
      <c r="H22" s="317"/>
      <c r="I22" s="327">
        <f t="shared" si="5"/>
        <v>0</v>
      </c>
      <c r="J22" s="325"/>
      <c r="K22" s="286">
        <f t="shared" ref="K22:K33" si="10">IFERROR(J22/D22,0)</f>
        <v>0</v>
      </c>
      <c r="L22" s="228"/>
      <c r="M22" s="230">
        <f t="shared" si="6"/>
        <v>0</v>
      </c>
      <c r="N22" s="230">
        <f t="shared" si="7"/>
        <v>0</v>
      </c>
      <c r="O22" s="356">
        <f t="shared" si="8"/>
        <v>0</v>
      </c>
      <c r="Q22" s="395"/>
    </row>
    <row r="23" spans="2:17" x14ac:dyDescent="0.25">
      <c r="B23" s="354"/>
      <c r="C23" s="313"/>
      <c r="D23" s="315"/>
      <c r="E23" s="316">
        <f t="shared" si="9"/>
        <v>0</v>
      </c>
      <c r="F23" s="317"/>
      <c r="G23" s="317"/>
      <c r="H23" s="317"/>
      <c r="I23" s="327">
        <f t="shared" si="5"/>
        <v>0</v>
      </c>
      <c r="J23" s="325"/>
      <c r="K23" s="286">
        <f t="shared" si="10"/>
        <v>0</v>
      </c>
      <c r="L23" s="228"/>
      <c r="M23" s="230">
        <f t="shared" si="6"/>
        <v>0</v>
      </c>
      <c r="N23" s="230">
        <f t="shared" si="7"/>
        <v>0</v>
      </c>
      <c r="O23" s="356">
        <f t="shared" si="8"/>
        <v>0</v>
      </c>
      <c r="Q23" s="395"/>
    </row>
    <row r="24" spans="2:17" x14ac:dyDescent="0.25">
      <c r="B24" s="354"/>
      <c r="C24" s="313"/>
      <c r="D24" s="315"/>
      <c r="E24" s="316">
        <f t="shared" si="9"/>
        <v>0</v>
      </c>
      <c r="F24" s="317"/>
      <c r="G24" s="317"/>
      <c r="H24" s="317"/>
      <c r="I24" s="327">
        <f t="shared" si="5"/>
        <v>0</v>
      </c>
      <c r="J24" s="325"/>
      <c r="K24" s="286">
        <f t="shared" si="10"/>
        <v>0</v>
      </c>
      <c r="L24" s="228"/>
      <c r="M24" s="230">
        <f t="shared" si="6"/>
        <v>0</v>
      </c>
      <c r="N24" s="230">
        <f t="shared" si="7"/>
        <v>0</v>
      </c>
      <c r="O24" s="356">
        <f t="shared" si="8"/>
        <v>0</v>
      </c>
      <c r="Q24" s="395"/>
    </row>
    <row r="25" spans="2:17" x14ac:dyDescent="0.25">
      <c r="B25" s="354"/>
      <c r="C25" s="313"/>
      <c r="D25" s="315"/>
      <c r="E25" s="316">
        <f t="shared" ref="E25:E36" si="11">D25/2080</f>
        <v>0</v>
      </c>
      <c r="F25" s="317"/>
      <c r="G25" s="317"/>
      <c r="H25" s="317"/>
      <c r="I25" s="327">
        <f t="shared" ref="I25:I36" si="12">SUM(G25:H25)</f>
        <v>0</v>
      </c>
      <c r="J25" s="325"/>
      <c r="K25" s="286">
        <f t="shared" si="10"/>
        <v>0</v>
      </c>
      <c r="L25" s="228"/>
      <c r="M25" s="230">
        <f t="shared" si="6"/>
        <v>0</v>
      </c>
      <c r="N25" s="230">
        <f t="shared" si="7"/>
        <v>0</v>
      </c>
      <c r="O25" s="356">
        <f t="shared" si="8"/>
        <v>0</v>
      </c>
      <c r="Q25" s="395"/>
    </row>
    <row r="26" spans="2:17" x14ac:dyDescent="0.25">
      <c r="B26" s="354"/>
      <c r="C26" s="313"/>
      <c r="D26" s="315"/>
      <c r="E26" s="316">
        <f t="shared" si="11"/>
        <v>0</v>
      </c>
      <c r="F26" s="317"/>
      <c r="G26" s="317"/>
      <c r="H26" s="317"/>
      <c r="I26" s="327">
        <f t="shared" si="12"/>
        <v>0</v>
      </c>
      <c r="J26" s="325"/>
      <c r="K26" s="286">
        <f t="shared" si="10"/>
        <v>0</v>
      </c>
      <c r="L26" s="228"/>
      <c r="M26" s="230">
        <f t="shared" si="6"/>
        <v>0</v>
      </c>
      <c r="N26" s="230">
        <f t="shared" si="7"/>
        <v>0</v>
      </c>
      <c r="O26" s="356">
        <f t="shared" si="8"/>
        <v>0</v>
      </c>
      <c r="Q26" s="395"/>
    </row>
    <row r="27" spans="2:17" x14ac:dyDescent="0.25">
      <c r="B27" s="354"/>
      <c r="C27" s="313"/>
      <c r="D27" s="315"/>
      <c r="E27" s="316">
        <f t="shared" si="11"/>
        <v>0</v>
      </c>
      <c r="F27" s="317"/>
      <c r="G27" s="317"/>
      <c r="H27" s="317"/>
      <c r="I27" s="327">
        <f t="shared" si="12"/>
        <v>0</v>
      </c>
      <c r="J27" s="325"/>
      <c r="K27" s="286">
        <f t="shared" si="10"/>
        <v>0</v>
      </c>
      <c r="L27" s="228"/>
      <c r="M27" s="230">
        <f t="shared" si="6"/>
        <v>0</v>
      </c>
      <c r="N27" s="230">
        <f t="shared" si="7"/>
        <v>0</v>
      </c>
      <c r="O27" s="356">
        <f t="shared" si="8"/>
        <v>0</v>
      </c>
      <c r="Q27" s="395"/>
    </row>
    <row r="28" spans="2:17" x14ac:dyDescent="0.25">
      <c r="B28" s="354"/>
      <c r="C28" s="313"/>
      <c r="D28" s="315"/>
      <c r="E28" s="316">
        <f t="shared" si="11"/>
        <v>0</v>
      </c>
      <c r="F28" s="317"/>
      <c r="G28" s="317"/>
      <c r="H28" s="317"/>
      <c r="I28" s="327">
        <f t="shared" si="12"/>
        <v>0</v>
      </c>
      <c r="J28" s="325"/>
      <c r="K28" s="286">
        <f t="shared" si="10"/>
        <v>0</v>
      </c>
      <c r="L28" s="228"/>
      <c r="M28" s="230">
        <f t="shared" si="6"/>
        <v>0</v>
      </c>
      <c r="N28" s="230">
        <f t="shared" si="7"/>
        <v>0</v>
      </c>
      <c r="O28" s="356">
        <f t="shared" si="8"/>
        <v>0</v>
      </c>
      <c r="Q28" s="395"/>
    </row>
    <row r="29" spans="2:17" x14ac:dyDescent="0.25">
      <c r="B29" s="354"/>
      <c r="C29" s="313"/>
      <c r="D29" s="315"/>
      <c r="E29" s="316">
        <f t="shared" si="11"/>
        <v>0</v>
      </c>
      <c r="F29" s="317"/>
      <c r="G29" s="317"/>
      <c r="H29" s="317"/>
      <c r="I29" s="327">
        <f t="shared" si="12"/>
        <v>0</v>
      </c>
      <c r="J29" s="325"/>
      <c r="K29" s="286">
        <f t="shared" si="10"/>
        <v>0</v>
      </c>
      <c r="L29" s="228"/>
      <c r="M29" s="230">
        <f t="shared" si="6"/>
        <v>0</v>
      </c>
      <c r="N29" s="230">
        <f t="shared" si="7"/>
        <v>0</v>
      </c>
      <c r="O29" s="356">
        <f t="shared" si="8"/>
        <v>0</v>
      </c>
      <c r="Q29" s="395"/>
    </row>
    <row r="30" spans="2:17" x14ac:dyDescent="0.25">
      <c r="B30" s="354"/>
      <c r="C30" s="313"/>
      <c r="D30" s="315"/>
      <c r="E30" s="316">
        <f t="shared" si="11"/>
        <v>0</v>
      </c>
      <c r="F30" s="317"/>
      <c r="G30" s="317"/>
      <c r="H30" s="317"/>
      <c r="I30" s="327">
        <f t="shared" si="12"/>
        <v>0</v>
      </c>
      <c r="J30" s="325"/>
      <c r="K30" s="286">
        <f t="shared" si="10"/>
        <v>0</v>
      </c>
      <c r="L30" s="228"/>
      <c r="M30" s="230">
        <f t="shared" si="6"/>
        <v>0</v>
      </c>
      <c r="N30" s="230">
        <f t="shared" si="7"/>
        <v>0</v>
      </c>
      <c r="O30" s="356">
        <f t="shared" si="8"/>
        <v>0</v>
      </c>
      <c r="Q30" s="395"/>
    </row>
    <row r="31" spans="2:17" x14ac:dyDescent="0.25">
      <c r="B31" s="354"/>
      <c r="C31" s="313"/>
      <c r="D31" s="315"/>
      <c r="E31" s="316">
        <f t="shared" si="11"/>
        <v>0</v>
      </c>
      <c r="F31" s="317"/>
      <c r="G31" s="317"/>
      <c r="H31" s="317"/>
      <c r="I31" s="327">
        <f t="shared" si="12"/>
        <v>0</v>
      </c>
      <c r="J31" s="325"/>
      <c r="K31" s="286">
        <f t="shared" si="10"/>
        <v>0</v>
      </c>
      <c r="L31" s="228"/>
      <c r="M31" s="230">
        <f t="shared" si="6"/>
        <v>0</v>
      </c>
      <c r="N31" s="230">
        <f t="shared" si="7"/>
        <v>0</v>
      </c>
      <c r="O31" s="356">
        <f t="shared" si="8"/>
        <v>0</v>
      </c>
      <c r="Q31" s="395"/>
    </row>
    <row r="32" spans="2:17" x14ac:dyDescent="0.25">
      <c r="B32" s="354"/>
      <c r="C32" s="313"/>
      <c r="D32" s="315"/>
      <c r="E32" s="316">
        <f t="shared" si="11"/>
        <v>0</v>
      </c>
      <c r="F32" s="317"/>
      <c r="G32" s="317"/>
      <c r="H32" s="317"/>
      <c r="I32" s="327">
        <f t="shared" si="12"/>
        <v>0</v>
      </c>
      <c r="J32" s="325"/>
      <c r="K32" s="286">
        <f t="shared" si="10"/>
        <v>0</v>
      </c>
      <c r="L32" s="228"/>
      <c r="M32" s="230">
        <f t="shared" si="6"/>
        <v>0</v>
      </c>
      <c r="N32" s="230">
        <f t="shared" si="7"/>
        <v>0</v>
      </c>
      <c r="O32" s="356">
        <f t="shared" si="8"/>
        <v>0</v>
      </c>
      <c r="Q32" s="395"/>
    </row>
    <row r="33" spans="2:17" x14ac:dyDescent="0.25">
      <c r="B33" s="354"/>
      <c r="C33" s="313"/>
      <c r="D33" s="315"/>
      <c r="E33" s="316">
        <f t="shared" si="11"/>
        <v>0</v>
      </c>
      <c r="F33" s="317"/>
      <c r="G33" s="317"/>
      <c r="H33" s="317"/>
      <c r="I33" s="327">
        <f t="shared" si="12"/>
        <v>0</v>
      </c>
      <c r="J33" s="325"/>
      <c r="K33" s="286">
        <f t="shared" si="10"/>
        <v>0</v>
      </c>
      <c r="L33" s="228"/>
      <c r="M33" s="230">
        <f t="shared" si="6"/>
        <v>0</v>
      </c>
      <c r="N33" s="230">
        <f t="shared" si="7"/>
        <v>0</v>
      </c>
      <c r="O33" s="356">
        <f t="shared" si="8"/>
        <v>0</v>
      </c>
      <c r="Q33" s="395"/>
    </row>
    <row r="34" spans="2:17" ht="13" thickBot="1" x14ac:dyDescent="0.3">
      <c r="B34" s="357"/>
      <c r="C34" s="320"/>
      <c r="D34" s="321"/>
      <c r="E34" s="322">
        <f t="shared" si="11"/>
        <v>0</v>
      </c>
      <c r="F34" s="323"/>
      <c r="G34" s="323"/>
      <c r="H34" s="323"/>
      <c r="I34" s="312">
        <f t="shared" si="12"/>
        <v>0</v>
      </c>
      <c r="J34" s="324"/>
      <c r="K34" s="288">
        <f>IFERROR(J34/D34,0)</f>
        <v>0</v>
      </c>
      <c r="L34" s="289"/>
      <c r="M34" s="290">
        <f t="shared" si="6"/>
        <v>0</v>
      </c>
      <c r="N34" s="290">
        <f t="shared" si="7"/>
        <v>0</v>
      </c>
      <c r="O34" s="358">
        <f t="shared" si="8"/>
        <v>0</v>
      </c>
      <c r="Q34" s="395"/>
    </row>
    <row r="35" spans="2:17" x14ac:dyDescent="0.25">
      <c r="B35" s="396"/>
      <c r="C35" s="397"/>
      <c r="D35" s="229"/>
      <c r="E35" s="282">
        <f t="shared" si="11"/>
        <v>0</v>
      </c>
      <c r="F35" s="283"/>
      <c r="G35" s="283"/>
      <c r="H35" s="283"/>
      <c r="I35" s="284">
        <f t="shared" si="12"/>
        <v>0</v>
      </c>
      <c r="J35" s="285"/>
      <c r="K35" s="286">
        <f>IFERROR(J35/D35,0)</f>
        <v>0</v>
      </c>
      <c r="L35" s="228"/>
      <c r="M35" s="287">
        <f t="shared" si="6"/>
        <v>0</v>
      </c>
      <c r="N35" s="287">
        <f t="shared" si="7"/>
        <v>0</v>
      </c>
      <c r="O35" s="355">
        <f t="shared" si="8"/>
        <v>0</v>
      </c>
    </row>
    <row r="36" spans="2:17" x14ac:dyDescent="0.25">
      <c r="B36" s="359"/>
      <c r="C36" s="310"/>
      <c r="D36" s="224"/>
      <c r="E36" s="148">
        <f t="shared" si="11"/>
        <v>0</v>
      </c>
      <c r="F36" s="225"/>
      <c r="G36" s="225"/>
      <c r="H36" s="225"/>
      <c r="I36" s="149">
        <f t="shared" si="12"/>
        <v>0</v>
      </c>
      <c r="J36" s="226"/>
      <c r="K36" s="241">
        <f>IFERROR(J36/D36,0)</f>
        <v>0</v>
      </c>
      <c r="L36" s="228"/>
      <c r="M36" s="150">
        <f t="shared" si="6"/>
        <v>0</v>
      </c>
      <c r="N36" s="150">
        <f t="shared" si="7"/>
        <v>0</v>
      </c>
      <c r="O36" s="356">
        <f t="shared" si="8"/>
        <v>0</v>
      </c>
    </row>
    <row r="37" spans="2:17" ht="12.75" customHeight="1" x14ac:dyDescent="0.25">
      <c r="B37" s="359"/>
      <c r="C37" s="310"/>
      <c r="D37" s="224"/>
      <c r="E37" s="148">
        <f t="shared" si="9"/>
        <v>0</v>
      </c>
      <c r="F37" s="225"/>
      <c r="G37" s="225"/>
      <c r="H37" s="225"/>
      <c r="I37" s="149">
        <f t="shared" si="5"/>
        <v>0</v>
      </c>
      <c r="J37" s="226"/>
      <c r="K37" s="241">
        <f t="shared" ref="K37:K43" si="13">IFERROR(J37/D37,0)</f>
        <v>0</v>
      </c>
      <c r="L37" s="228"/>
      <c r="M37" s="150">
        <f t="shared" si="6"/>
        <v>0</v>
      </c>
      <c r="N37" s="150">
        <f t="shared" si="7"/>
        <v>0</v>
      </c>
      <c r="O37" s="356">
        <f t="shared" si="8"/>
        <v>0</v>
      </c>
    </row>
    <row r="38" spans="2:17" x14ac:dyDescent="0.25">
      <c r="B38" s="359"/>
      <c r="C38" s="310"/>
      <c r="D38" s="224"/>
      <c r="E38" s="148">
        <f t="shared" si="9"/>
        <v>0</v>
      </c>
      <c r="F38" s="225"/>
      <c r="G38" s="225"/>
      <c r="H38" s="225"/>
      <c r="I38" s="149">
        <f t="shared" si="5"/>
        <v>0</v>
      </c>
      <c r="J38" s="226"/>
      <c r="K38" s="241">
        <f t="shared" si="13"/>
        <v>0</v>
      </c>
      <c r="L38" s="228"/>
      <c r="M38" s="150">
        <f t="shared" si="6"/>
        <v>0</v>
      </c>
      <c r="N38" s="150">
        <f t="shared" si="7"/>
        <v>0</v>
      </c>
      <c r="O38" s="356">
        <f t="shared" si="8"/>
        <v>0</v>
      </c>
    </row>
    <row r="39" spans="2:17" x14ac:dyDescent="0.25">
      <c r="B39" s="359"/>
      <c r="C39" s="310"/>
      <c r="D39" s="224"/>
      <c r="E39" s="148">
        <f t="shared" si="9"/>
        <v>0</v>
      </c>
      <c r="F39" s="225"/>
      <c r="G39" s="225"/>
      <c r="H39" s="225"/>
      <c r="I39" s="149">
        <f t="shared" si="5"/>
        <v>0</v>
      </c>
      <c r="J39" s="226"/>
      <c r="K39" s="241">
        <f t="shared" si="13"/>
        <v>0</v>
      </c>
      <c r="L39" s="228"/>
      <c r="M39" s="150">
        <f t="shared" ref="M39:M41" si="14">ROUND(G39*K39*L39/12,2)</f>
        <v>0</v>
      </c>
      <c r="N39" s="150">
        <f t="shared" ref="N39:N41" si="15">ROUND(H39*K39*L39/12,2)</f>
        <v>0</v>
      </c>
      <c r="O39" s="356">
        <f t="shared" ref="O39:O41" si="16">ROUND(SUM(M39+N39),2)</f>
        <v>0</v>
      </c>
    </row>
    <row r="40" spans="2:17" x14ac:dyDescent="0.25">
      <c r="B40" s="359"/>
      <c r="C40" s="310"/>
      <c r="D40" s="224"/>
      <c r="E40" s="148">
        <f t="shared" si="9"/>
        <v>0</v>
      </c>
      <c r="F40" s="225"/>
      <c r="G40" s="225"/>
      <c r="H40" s="225"/>
      <c r="I40" s="149">
        <f t="shared" si="5"/>
        <v>0</v>
      </c>
      <c r="J40" s="226"/>
      <c r="K40" s="241">
        <f t="shared" si="13"/>
        <v>0</v>
      </c>
      <c r="L40" s="228"/>
      <c r="M40" s="150">
        <f t="shared" si="14"/>
        <v>0</v>
      </c>
      <c r="N40" s="150">
        <f t="shared" si="15"/>
        <v>0</v>
      </c>
      <c r="O40" s="356">
        <f t="shared" si="16"/>
        <v>0</v>
      </c>
    </row>
    <row r="41" spans="2:17" x14ac:dyDescent="0.25">
      <c r="B41" s="359"/>
      <c r="C41" s="310"/>
      <c r="D41" s="224"/>
      <c r="E41" s="148">
        <f t="shared" si="9"/>
        <v>0</v>
      </c>
      <c r="F41" s="225"/>
      <c r="G41" s="225"/>
      <c r="H41" s="225"/>
      <c r="I41" s="149">
        <f t="shared" si="5"/>
        <v>0</v>
      </c>
      <c r="J41" s="226"/>
      <c r="K41" s="241">
        <f t="shared" si="13"/>
        <v>0</v>
      </c>
      <c r="L41" s="228"/>
      <c r="M41" s="150">
        <f t="shared" si="14"/>
        <v>0</v>
      </c>
      <c r="N41" s="150">
        <f t="shared" si="15"/>
        <v>0</v>
      </c>
      <c r="O41" s="356">
        <f t="shared" si="16"/>
        <v>0</v>
      </c>
    </row>
    <row r="42" spans="2:17" ht="12.75" customHeight="1" x14ac:dyDescent="0.25">
      <c r="B42" s="359"/>
      <c r="C42" s="310"/>
      <c r="D42" s="224"/>
      <c r="E42" s="148">
        <f t="shared" si="9"/>
        <v>0</v>
      </c>
      <c r="F42" s="225"/>
      <c r="G42" s="225"/>
      <c r="H42" s="225"/>
      <c r="I42" s="149">
        <f t="shared" si="5"/>
        <v>0</v>
      </c>
      <c r="J42" s="226"/>
      <c r="K42" s="241">
        <f t="shared" si="13"/>
        <v>0</v>
      </c>
      <c r="L42" s="228"/>
      <c r="M42" s="150">
        <f t="shared" si="6"/>
        <v>0</v>
      </c>
      <c r="N42" s="150">
        <f t="shared" si="7"/>
        <v>0</v>
      </c>
      <c r="O42" s="356">
        <f t="shared" si="8"/>
        <v>0</v>
      </c>
    </row>
    <row r="43" spans="2:17" x14ac:dyDescent="0.25">
      <c r="B43" s="359"/>
      <c r="C43" s="310"/>
      <c r="D43" s="224"/>
      <c r="E43" s="148">
        <f t="shared" si="9"/>
        <v>0</v>
      </c>
      <c r="F43" s="225"/>
      <c r="G43" s="225"/>
      <c r="H43" s="225"/>
      <c r="I43" s="149">
        <f t="shared" si="5"/>
        <v>0</v>
      </c>
      <c r="J43" s="226"/>
      <c r="K43" s="241">
        <f t="shared" si="13"/>
        <v>0</v>
      </c>
      <c r="L43" s="228"/>
      <c r="M43" s="150">
        <f t="shared" si="6"/>
        <v>0</v>
      </c>
      <c r="N43" s="150">
        <f t="shared" si="7"/>
        <v>0</v>
      </c>
      <c r="O43" s="356">
        <f t="shared" si="8"/>
        <v>0</v>
      </c>
    </row>
    <row r="44" spans="2:17" ht="13" thickBot="1" x14ac:dyDescent="0.3">
      <c r="B44" s="360"/>
      <c r="C44" s="361"/>
      <c r="D44" s="362"/>
      <c r="E44" s="363">
        <f t="shared" si="9"/>
        <v>0</v>
      </c>
      <c r="F44" s="364"/>
      <c r="G44" s="364"/>
      <c r="H44" s="364"/>
      <c r="I44" s="365">
        <f t="shared" si="5"/>
        <v>0</v>
      </c>
      <c r="J44" s="366"/>
      <c r="K44" s="367">
        <f>IFERROR(J44/D44,0)</f>
        <v>0</v>
      </c>
      <c r="L44" s="368"/>
      <c r="M44" s="369">
        <f t="shared" si="6"/>
        <v>0</v>
      </c>
      <c r="N44" s="369">
        <f t="shared" si="7"/>
        <v>0</v>
      </c>
      <c r="O44" s="370">
        <f t="shared" si="8"/>
        <v>0</v>
      </c>
    </row>
    <row r="46" spans="2:17" ht="45.75" customHeight="1" x14ac:dyDescent="0.25">
      <c r="B46" s="1026" t="s">
        <v>360</v>
      </c>
      <c r="C46" s="1026"/>
      <c r="D46" s="1026"/>
      <c r="E46" s="1026"/>
      <c r="F46" s="1026"/>
      <c r="G46" s="1026"/>
      <c r="H46" s="1026"/>
      <c r="I46" s="1026"/>
      <c r="J46" s="1026"/>
      <c r="K46" s="1026"/>
      <c r="L46" s="1026"/>
      <c r="M46" s="1026"/>
      <c r="N46" s="1026"/>
      <c r="O46" s="1026"/>
    </row>
    <row r="47" spans="2:17" ht="34.5" customHeight="1" x14ac:dyDescent="0.25">
      <c r="B47" s="1026" t="s">
        <v>361</v>
      </c>
      <c r="C47" s="1026"/>
      <c r="D47" s="1026"/>
      <c r="E47" s="1026"/>
      <c r="F47" s="1026"/>
      <c r="G47" s="1026"/>
      <c r="H47" s="1026"/>
      <c r="I47" s="1026"/>
      <c r="J47" s="1026"/>
      <c r="K47" s="1026"/>
      <c r="L47" s="1026"/>
      <c r="M47" s="1026"/>
      <c r="N47" s="1026"/>
      <c r="O47" s="1026"/>
    </row>
    <row r="48" spans="2:17" ht="30" customHeight="1" x14ac:dyDescent="0.3">
      <c r="B48" s="1027" t="s">
        <v>197</v>
      </c>
      <c r="C48" s="1027"/>
      <c r="D48" s="1027"/>
      <c r="E48" s="1027"/>
      <c r="F48" s="1027"/>
      <c r="G48" s="1027"/>
      <c r="H48" s="1027"/>
      <c r="I48" s="1027"/>
      <c r="J48" s="1027"/>
      <c r="K48" s="1027"/>
      <c r="L48" s="1027"/>
      <c r="M48" s="1027"/>
      <c r="N48" s="1027"/>
      <c r="O48" s="1027"/>
    </row>
  </sheetData>
  <sheetProtection algorithmName="SHA-512" hashValue="wr6x86WGm5KYKIIyKc042NT4CTws5c+2eviBDIR6yl8L7AZ6IxrJ7Qxm1C9uVij6x53eN2SNrNdCq4a2VDp8/Q==" saltValue="Dgp7XZPKNPesp2yB4aOnJw==" spinCount="100000" sheet="1" formatRows="0"/>
  <mergeCells count="7">
    <mergeCell ref="B47:O47"/>
    <mergeCell ref="B48:O48"/>
    <mergeCell ref="B46:O46"/>
    <mergeCell ref="B1:N1"/>
    <mergeCell ref="D16:I16"/>
    <mergeCell ref="B2:N2"/>
    <mergeCell ref="J16:O16"/>
  </mergeCells>
  <phoneticPr fontId="4" type="noConversion"/>
  <printOptions horizontalCentered="1"/>
  <pageMargins left="0.25" right="0.25" top="0.75" bottom="0.75" header="0.3" footer="0.3"/>
  <pageSetup scale="65" fitToHeight="0" orientation="landscape" horizontalDpi="90" verticalDpi="90" r:id="rId1"/>
  <headerFooter>
    <oddFooter>&amp;C&amp;A&amp;R&amp;P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62385-3314-4558-AED3-3BDE4481E05B}">
  <sheetPr codeName="Sheet21">
    <tabColor rgb="FFBB1F53"/>
    <pageSetUpPr fitToPage="1"/>
  </sheetPr>
  <dimension ref="A1:Q46"/>
  <sheetViews>
    <sheetView showGridLines="0" topLeftCell="A13" zoomScaleNormal="100" workbookViewId="0">
      <selection activeCell="B25" sqref="B25"/>
    </sheetView>
  </sheetViews>
  <sheetFormatPr defaultColWidth="9.453125" defaultRowHeight="14" x14ac:dyDescent="0.3"/>
  <cols>
    <col min="1" max="1" width="11.08984375" style="677" customWidth="1"/>
    <col min="2" max="2" width="39.453125" style="660" customWidth="1"/>
    <col min="3" max="3" width="41" style="660" customWidth="1"/>
    <col min="4" max="6" width="10.453125" style="635" bestFit="1" customWidth="1"/>
    <col min="7" max="7" width="14.6328125" style="635" bestFit="1" customWidth="1"/>
    <col min="8" max="8" width="13.6328125" style="660" bestFit="1" customWidth="1"/>
    <col min="9" max="9" width="14.90625" style="660" bestFit="1" customWidth="1"/>
    <col min="10" max="10" width="17.453125" style="660" customWidth="1"/>
    <col min="11" max="11" width="20.453125" style="660" customWidth="1"/>
    <col min="12" max="12" width="15.08984375" style="660" bestFit="1" customWidth="1"/>
    <col min="13" max="13" width="14.6328125" style="660" bestFit="1" customWidth="1"/>
    <col min="14" max="14" width="20.36328125" style="660" bestFit="1" customWidth="1"/>
    <col min="15" max="15" width="18.90625" style="660" bestFit="1" customWidth="1"/>
    <col min="16" max="16" width="18" style="660" bestFit="1" customWidth="1"/>
    <col min="17" max="17" width="124.90625" style="635" customWidth="1"/>
    <col min="18" max="16384" width="9.453125" style="660"/>
  </cols>
  <sheetData>
    <row r="1" spans="1:17" s="605" customFormat="1" ht="30" customHeight="1" thickBot="1" x14ac:dyDescent="0.45">
      <c r="A1" s="1037" t="s">
        <v>283</v>
      </c>
      <c r="B1" s="1037"/>
      <c r="C1" s="1037"/>
      <c r="D1" s="1037"/>
      <c r="E1" s="1037"/>
      <c r="F1" s="1037"/>
      <c r="G1" s="1037"/>
      <c r="H1" s="1037"/>
      <c r="I1" s="1037"/>
      <c r="J1" s="1037"/>
      <c r="K1" s="1037"/>
      <c r="L1" s="1037"/>
      <c r="M1" s="1037"/>
      <c r="N1" s="1037"/>
      <c r="O1" s="1037"/>
      <c r="P1" s="1037"/>
      <c r="Q1" s="1037"/>
    </row>
    <row r="2" spans="1:17" s="611" customFormat="1" ht="17.149999999999999" customHeight="1" x14ac:dyDescent="0.4">
      <c r="A2" s="606" t="s">
        <v>282</v>
      </c>
      <c r="B2" s="607"/>
      <c r="C2" s="608"/>
      <c r="D2" s="609"/>
      <c r="E2" s="609"/>
      <c r="F2" s="609"/>
      <c r="G2" s="609"/>
      <c r="H2" s="608"/>
      <c r="I2" s="608"/>
      <c r="J2" s="608"/>
      <c r="K2" s="608"/>
      <c r="L2" s="608"/>
      <c r="M2" s="608"/>
      <c r="N2" s="608"/>
      <c r="O2" s="608"/>
      <c r="P2" s="608"/>
      <c r="Q2" s="610"/>
    </row>
    <row r="3" spans="1:17" s="618" customFormat="1" ht="17.149999999999999" customHeight="1" x14ac:dyDescent="0.25">
      <c r="A3" s="612" t="s">
        <v>284</v>
      </c>
      <c r="B3" s="613"/>
      <c r="C3" s="614"/>
      <c r="D3" s="615"/>
      <c r="E3" s="615"/>
      <c r="F3" s="615"/>
      <c r="G3" s="615"/>
      <c r="H3" s="614"/>
      <c r="I3" s="614"/>
      <c r="J3" s="614"/>
      <c r="K3" s="614"/>
      <c r="L3" s="614"/>
      <c r="M3" s="616"/>
      <c r="N3" s="616"/>
      <c r="O3" s="616"/>
      <c r="P3" s="616"/>
      <c r="Q3" s="617"/>
    </row>
    <row r="4" spans="1:17" s="618" customFormat="1" ht="17.149999999999999" customHeight="1" x14ac:dyDescent="0.25">
      <c r="A4" s="612" t="s">
        <v>239</v>
      </c>
      <c r="B4" s="619"/>
      <c r="C4" s="614"/>
      <c r="D4" s="615"/>
      <c r="E4" s="615"/>
      <c r="F4" s="615"/>
      <c r="G4" s="615"/>
      <c r="H4" s="614"/>
      <c r="I4" s="614"/>
      <c r="J4" s="614"/>
      <c r="K4" s="614"/>
      <c r="L4" s="614"/>
      <c r="M4" s="616"/>
      <c r="N4" s="616"/>
      <c r="O4" s="616"/>
      <c r="P4" s="616"/>
      <c r="Q4" s="617"/>
    </row>
    <row r="5" spans="1:17" s="618" customFormat="1" ht="13.5" customHeight="1" x14ac:dyDescent="0.25">
      <c r="A5" s="612" t="s">
        <v>243</v>
      </c>
      <c r="B5" s="613"/>
      <c r="C5" s="614"/>
      <c r="D5" s="615"/>
      <c r="E5" s="615"/>
      <c r="F5" s="615"/>
      <c r="G5" s="615"/>
      <c r="H5" s="614"/>
      <c r="I5" s="614"/>
      <c r="J5" s="614"/>
      <c r="K5" s="614"/>
      <c r="L5" s="614"/>
      <c r="M5" s="614"/>
      <c r="N5" s="614"/>
      <c r="O5" s="616"/>
      <c r="P5" s="616"/>
      <c r="Q5" s="617"/>
    </row>
    <row r="6" spans="1:17" s="618" customFormat="1" ht="17.149999999999999" customHeight="1" x14ac:dyDescent="0.25">
      <c r="A6" s="612" t="s">
        <v>242</v>
      </c>
      <c r="B6" s="613"/>
      <c r="C6" s="614"/>
      <c r="D6" s="615"/>
      <c r="E6" s="615"/>
      <c r="F6" s="615"/>
      <c r="G6" s="615"/>
      <c r="H6" s="614"/>
      <c r="I6" s="614"/>
      <c r="J6" s="614"/>
      <c r="K6" s="614"/>
      <c r="L6" s="614"/>
      <c r="M6" s="614"/>
      <c r="N6" s="614"/>
      <c r="O6" s="616"/>
      <c r="P6" s="616"/>
      <c r="Q6" s="617"/>
    </row>
    <row r="7" spans="1:17" s="618" customFormat="1" ht="17.149999999999999" customHeight="1" x14ac:dyDescent="0.25">
      <c r="A7" s="612" t="s">
        <v>241</v>
      </c>
      <c r="B7" s="613"/>
      <c r="C7" s="614"/>
      <c r="D7" s="615"/>
      <c r="E7" s="615"/>
      <c r="F7" s="615"/>
      <c r="G7" s="615"/>
      <c r="H7" s="614"/>
      <c r="I7" s="614"/>
      <c r="J7" s="614"/>
      <c r="K7" s="614"/>
      <c r="L7" s="614"/>
      <c r="M7" s="614"/>
      <c r="N7" s="614"/>
      <c r="O7" s="616"/>
      <c r="P7" s="616"/>
      <c r="Q7" s="617"/>
    </row>
    <row r="8" spans="1:17" s="618" customFormat="1" ht="17.149999999999999" customHeight="1" x14ac:dyDescent="0.25">
      <c r="A8" s="612" t="s">
        <v>240</v>
      </c>
      <c r="B8" s="613"/>
      <c r="C8" s="614"/>
      <c r="D8" s="615"/>
      <c r="E8" s="615"/>
      <c r="F8" s="615"/>
      <c r="G8" s="615"/>
      <c r="H8" s="614"/>
      <c r="I8" s="614"/>
      <c r="J8" s="614"/>
      <c r="K8" s="614"/>
      <c r="L8" s="614"/>
      <c r="M8" s="614"/>
      <c r="N8" s="614"/>
      <c r="O8" s="616"/>
      <c r="P8" s="616"/>
      <c r="Q8" s="617"/>
    </row>
    <row r="9" spans="1:17" s="618" customFormat="1" ht="17.149999999999999" customHeight="1" x14ac:dyDescent="0.25">
      <c r="A9" s="612" t="s">
        <v>245</v>
      </c>
      <c r="B9" s="613"/>
      <c r="C9" s="614"/>
      <c r="D9" s="615"/>
      <c r="E9" s="615"/>
      <c r="F9" s="615"/>
      <c r="G9" s="615"/>
      <c r="H9" s="614"/>
      <c r="I9" s="614"/>
      <c r="J9" s="614"/>
      <c r="K9" s="614"/>
      <c r="L9" s="614"/>
      <c r="M9" s="614"/>
      <c r="N9" s="614"/>
      <c r="O9" s="616"/>
      <c r="P9" s="616"/>
      <c r="Q9" s="617"/>
    </row>
    <row r="10" spans="1:17" s="618" customFormat="1" ht="17.149999999999999" customHeight="1" x14ac:dyDescent="0.25">
      <c r="A10" s="612" t="s">
        <v>244</v>
      </c>
      <c r="B10" s="613"/>
      <c r="C10" s="614"/>
      <c r="D10" s="615"/>
      <c r="E10" s="615"/>
      <c r="F10" s="615"/>
      <c r="G10" s="615"/>
      <c r="H10" s="614"/>
      <c r="I10" s="614"/>
      <c r="J10" s="614"/>
      <c r="K10" s="614"/>
      <c r="L10" s="614"/>
      <c r="M10" s="614"/>
      <c r="N10" s="614"/>
      <c r="O10" s="616"/>
      <c r="P10" s="616"/>
      <c r="Q10" s="617"/>
    </row>
    <row r="11" spans="1:17" s="618" customFormat="1" ht="17.149999999999999" customHeight="1" x14ac:dyDescent="0.25">
      <c r="A11" s="612" t="s">
        <v>247</v>
      </c>
      <c r="B11" s="613"/>
      <c r="C11" s="614"/>
      <c r="D11" s="615"/>
      <c r="E11" s="615"/>
      <c r="F11" s="620"/>
      <c r="G11" s="615"/>
      <c r="H11" s="614"/>
      <c r="I11" s="614"/>
      <c r="J11" s="614"/>
      <c r="K11" s="614"/>
      <c r="L11" s="614"/>
      <c r="M11" s="614"/>
      <c r="N11" s="614"/>
      <c r="O11" s="616"/>
      <c r="P11" s="616"/>
      <c r="Q11" s="617"/>
    </row>
    <row r="12" spans="1:17" s="618" customFormat="1" ht="17.149999999999999" customHeight="1" x14ac:dyDescent="0.25">
      <c r="A12" s="612" t="s">
        <v>249</v>
      </c>
      <c r="B12" s="613"/>
      <c r="C12" s="614"/>
      <c r="D12" s="615"/>
      <c r="E12" s="615"/>
      <c r="F12" s="615"/>
      <c r="G12" s="615"/>
      <c r="H12" s="614"/>
      <c r="I12" s="614"/>
      <c r="J12" s="614"/>
      <c r="K12" s="614"/>
      <c r="L12" s="614"/>
      <c r="M12" s="614"/>
      <c r="N12" s="614"/>
      <c r="O12" s="616"/>
      <c r="P12" s="616"/>
      <c r="Q12" s="617"/>
    </row>
    <row r="13" spans="1:17" s="618" customFormat="1" ht="17.149999999999999" customHeight="1" x14ac:dyDescent="0.25">
      <c r="A13" s="612" t="s">
        <v>250</v>
      </c>
      <c r="B13" s="613"/>
      <c r="C13" s="614"/>
      <c r="D13" s="615"/>
      <c r="E13" s="615"/>
      <c r="F13" s="615"/>
      <c r="G13" s="615"/>
      <c r="H13" s="614"/>
      <c r="I13" s="614"/>
      <c r="J13" s="614"/>
      <c r="K13" s="614"/>
      <c r="L13" s="614"/>
      <c r="M13" s="614"/>
      <c r="N13" s="614"/>
      <c r="O13" s="616"/>
      <c r="P13" s="616"/>
      <c r="Q13" s="617"/>
    </row>
    <row r="14" spans="1:17" s="618" customFormat="1" ht="17.149999999999999" customHeight="1" x14ac:dyDescent="0.25">
      <c r="A14" s="612" t="s">
        <v>251</v>
      </c>
      <c r="B14" s="613"/>
      <c r="C14" s="614"/>
      <c r="D14" s="615"/>
      <c r="E14" s="615"/>
      <c r="F14" s="615"/>
      <c r="G14" s="615"/>
      <c r="H14" s="614"/>
      <c r="I14" s="614"/>
      <c r="J14" s="614"/>
      <c r="K14" s="614"/>
      <c r="L14" s="614"/>
      <c r="M14" s="614"/>
      <c r="N14" s="614"/>
      <c r="O14" s="616"/>
      <c r="P14" s="616"/>
      <c r="Q14" s="617"/>
    </row>
    <row r="15" spans="1:17" s="618" customFormat="1" ht="17.149999999999999" customHeight="1" x14ac:dyDescent="0.25">
      <c r="A15" s="612" t="s">
        <v>252</v>
      </c>
      <c r="B15" s="613"/>
      <c r="C15" s="614"/>
      <c r="D15" s="615"/>
      <c r="E15" s="615"/>
      <c r="F15" s="615"/>
      <c r="G15" s="615"/>
      <c r="H15" s="614"/>
      <c r="I15" s="614"/>
      <c r="J15" s="614"/>
      <c r="K15" s="614"/>
      <c r="L15" s="614"/>
      <c r="M15" s="614"/>
      <c r="N15" s="614"/>
      <c r="O15" s="616"/>
      <c r="P15" s="616"/>
      <c r="Q15" s="617"/>
    </row>
    <row r="16" spans="1:17" s="618" customFormat="1" ht="17.149999999999999" customHeight="1" x14ac:dyDescent="0.25">
      <c r="A16" s="612" t="s">
        <v>253</v>
      </c>
      <c r="B16" s="613"/>
      <c r="C16" s="614"/>
      <c r="D16" s="615"/>
      <c r="E16" s="615"/>
      <c r="F16" s="615"/>
      <c r="G16" s="615"/>
      <c r="H16" s="614"/>
      <c r="I16" s="614"/>
      <c r="J16" s="614"/>
      <c r="K16" s="614"/>
      <c r="L16" s="614"/>
      <c r="M16" s="614"/>
      <c r="N16" s="614"/>
      <c r="O16" s="616"/>
      <c r="P16" s="616"/>
      <c r="Q16" s="617"/>
    </row>
    <row r="17" spans="1:17" s="618" customFormat="1" ht="17.149999999999999" customHeight="1" x14ac:dyDescent="0.25">
      <c r="A17" s="612" t="s">
        <v>255</v>
      </c>
      <c r="B17" s="613"/>
      <c r="C17" s="614"/>
      <c r="D17" s="615"/>
      <c r="E17" s="615"/>
      <c r="F17" s="615"/>
      <c r="G17" s="615"/>
      <c r="H17" s="614"/>
      <c r="I17" s="614"/>
      <c r="J17" s="614"/>
      <c r="K17" s="614"/>
      <c r="L17" s="614"/>
      <c r="M17" s="614"/>
      <c r="N17" s="614"/>
      <c r="O17" s="616"/>
      <c r="P17" s="616"/>
      <c r="Q17" s="617"/>
    </row>
    <row r="18" spans="1:17" s="618" customFormat="1" ht="17.149999999999999" customHeight="1" x14ac:dyDescent="0.25">
      <c r="A18" s="612" t="s">
        <v>254</v>
      </c>
      <c r="B18" s="613"/>
      <c r="C18" s="614"/>
      <c r="D18" s="615"/>
      <c r="E18" s="615"/>
      <c r="F18" s="615"/>
      <c r="G18" s="615"/>
      <c r="H18" s="614"/>
      <c r="I18" s="614"/>
      <c r="J18" s="614"/>
      <c r="K18" s="614"/>
      <c r="L18" s="614"/>
      <c r="M18" s="614"/>
      <c r="N18" s="614"/>
      <c r="O18" s="616"/>
      <c r="P18" s="616"/>
      <c r="Q18" s="617"/>
    </row>
    <row r="19" spans="1:17" s="618" customFormat="1" ht="17.149999999999999" customHeight="1" thickBot="1" x14ac:dyDescent="0.3">
      <c r="A19" s="621" t="s">
        <v>281</v>
      </c>
      <c r="B19" s="622"/>
      <c r="C19" s="623"/>
      <c r="D19" s="624"/>
      <c r="E19" s="624"/>
      <c r="F19" s="624"/>
      <c r="G19" s="624"/>
      <c r="H19" s="623"/>
      <c r="I19" s="623"/>
      <c r="J19" s="623"/>
      <c r="K19" s="623"/>
      <c r="L19" s="623"/>
      <c r="M19" s="623"/>
      <c r="N19" s="623"/>
      <c r="O19" s="625"/>
      <c r="P19" s="625"/>
      <c r="Q19" s="626"/>
    </row>
    <row r="20" spans="1:17" s="629" customFormat="1" ht="17.149999999999999" customHeight="1" thickBot="1" x14ac:dyDescent="0.35">
      <c r="A20" s="627"/>
      <c r="B20" s="627"/>
      <c r="C20" s="627"/>
      <c r="D20" s="628"/>
      <c r="E20" s="628"/>
      <c r="F20" s="628"/>
      <c r="G20" s="628"/>
      <c r="H20" s="627"/>
      <c r="I20" s="627"/>
      <c r="K20" s="627"/>
      <c r="L20" s="627"/>
      <c r="M20" s="627"/>
      <c r="N20" s="627"/>
      <c r="O20" s="627"/>
      <c r="P20" s="630"/>
    </row>
    <row r="21" spans="1:17" s="635" customFormat="1" ht="42.5" thickTop="1" x14ac:dyDescent="0.3">
      <c r="A21" s="631" t="s">
        <v>223</v>
      </c>
      <c r="B21" s="632" t="s">
        <v>256</v>
      </c>
      <c r="C21" s="632" t="s">
        <v>234</v>
      </c>
      <c r="D21" s="632" t="s">
        <v>224</v>
      </c>
      <c r="E21" s="632" t="s">
        <v>225</v>
      </c>
      <c r="F21" s="632" t="s">
        <v>226</v>
      </c>
      <c r="G21" s="632" t="s">
        <v>227</v>
      </c>
      <c r="H21" s="632" t="s">
        <v>228</v>
      </c>
      <c r="I21" s="632" t="s">
        <v>236</v>
      </c>
      <c r="J21" s="633" t="s">
        <v>248</v>
      </c>
      <c r="K21" s="632" t="s">
        <v>229</v>
      </c>
      <c r="L21" s="632" t="s">
        <v>237</v>
      </c>
      <c r="M21" s="632" t="s">
        <v>230</v>
      </c>
      <c r="N21" s="632" t="s">
        <v>238</v>
      </c>
      <c r="O21" s="632" t="s">
        <v>231</v>
      </c>
      <c r="P21" s="632" t="s">
        <v>235</v>
      </c>
      <c r="Q21" s="634" t="s">
        <v>232</v>
      </c>
    </row>
    <row r="22" spans="1:17" s="645" customFormat="1" ht="43.5" x14ac:dyDescent="0.25">
      <c r="A22" s="636" t="s">
        <v>233</v>
      </c>
      <c r="B22" s="637" t="s">
        <v>257</v>
      </c>
      <c r="C22" s="637" t="s">
        <v>261</v>
      </c>
      <c r="D22" s="638">
        <v>2</v>
      </c>
      <c r="E22" s="638">
        <v>4</v>
      </c>
      <c r="F22" s="638">
        <v>3</v>
      </c>
      <c r="G22" s="639">
        <v>300</v>
      </c>
      <c r="H22" s="640">
        <v>0.67</v>
      </c>
      <c r="I22" s="640">
        <f>G22*H22</f>
        <v>201</v>
      </c>
      <c r="J22" s="641">
        <v>0</v>
      </c>
      <c r="K22" s="642">
        <v>249</v>
      </c>
      <c r="L22" s="642">
        <f>'17-Travel Calc'!$K22*'17-Travel Calc'!$F22*'17-Travel Calc'!$D22</f>
        <v>1494</v>
      </c>
      <c r="M22" s="642">
        <v>57</v>
      </c>
      <c r="N22" s="642">
        <f>IF(E22&lt;2,E22*M22*D22*0.75,((E22-2)*M22*D22)+(2*M22*D22*0.75))</f>
        <v>399</v>
      </c>
      <c r="O22" s="642">
        <v>0</v>
      </c>
      <c r="P22" s="643">
        <f>I22+J22+L22+N22+O22</f>
        <v>2094</v>
      </c>
      <c r="Q22" s="644" t="s">
        <v>260</v>
      </c>
    </row>
    <row r="23" spans="1:17" s="645" customFormat="1" ht="43.5" x14ac:dyDescent="0.25">
      <c r="A23" s="646" t="s">
        <v>233</v>
      </c>
      <c r="B23" s="647" t="s">
        <v>258</v>
      </c>
      <c r="C23" s="647" t="s">
        <v>262</v>
      </c>
      <c r="D23" s="648">
        <v>1</v>
      </c>
      <c r="E23" s="648">
        <v>4</v>
      </c>
      <c r="F23" s="648">
        <v>3</v>
      </c>
      <c r="G23" s="649">
        <v>0</v>
      </c>
      <c r="H23" s="650">
        <v>0.67</v>
      </c>
      <c r="I23" s="650">
        <f t="shared" ref="I23" si="0">G23*H23</f>
        <v>0</v>
      </c>
      <c r="J23" s="651">
        <v>1050</v>
      </c>
      <c r="K23" s="652">
        <v>249</v>
      </c>
      <c r="L23" s="652">
        <f>'17-Travel Calc'!$K23*'17-Travel Calc'!$F23*'17-Travel Calc'!$D23</f>
        <v>747</v>
      </c>
      <c r="M23" s="652">
        <v>57</v>
      </c>
      <c r="N23" s="652">
        <f>IF(E23&lt;2,E23*M23*D23*0.75,((E23-2)*M23*D23)+(2*M23*D23*0.75))</f>
        <v>199.5</v>
      </c>
      <c r="O23" s="652">
        <v>0</v>
      </c>
      <c r="P23" s="653">
        <f t="shared" ref="P23" si="1">I23+J23+L23+N23+O23</f>
        <v>1996.5</v>
      </c>
      <c r="Q23" s="654" t="s">
        <v>259</v>
      </c>
    </row>
    <row r="24" spans="1:17" ht="14.5" x14ac:dyDescent="0.35">
      <c r="A24" s="655">
        <v>1</v>
      </c>
      <c r="B24" s="694"/>
      <c r="C24" s="695"/>
      <c r="D24" s="696"/>
      <c r="E24" s="696"/>
      <c r="F24" s="696"/>
      <c r="G24" s="696"/>
      <c r="H24" s="685"/>
      <c r="I24" s="656">
        <f>G24*H24</f>
        <v>0</v>
      </c>
      <c r="J24" s="689"/>
      <c r="K24" s="685"/>
      <c r="L24" s="657">
        <f>K24*F24*D24</f>
        <v>0</v>
      </c>
      <c r="M24" s="685"/>
      <c r="N24" s="658">
        <f>IF(E24&lt;2,E24*M24*D24*0.75,((E24-2)*M24*D24)+(2*M24*D24*0.75))</f>
        <v>0</v>
      </c>
      <c r="O24" s="685"/>
      <c r="P24" s="659">
        <f>I24+J24+L24+N24+O24</f>
        <v>0</v>
      </c>
      <c r="Q24" s="680"/>
    </row>
    <row r="25" spans="1:17" ht="14.5" x14ac:dyDescent="0.35">
      <c r="A25" s="655">
        <v>2</v>
      </c>
      <c r="B25" s="694"/>
      <c r="C25" s="695"/>
      <c r="D25" s="696"/>
      <c r="E25" s="696"/>
      <c r="F25" s="696"/>
      <c r="G25" s="696"/>
      <c r="H25" s="685"/>
      <c r="I25" s="656">
        <f t="shared" ref="I25:I32" si="2">G25*H25</f>
        <v>0</v>
      </c>
      <c r="J25" s="689"/>
      <c r="K25" s="685"/>
      <c r="L25" s="657">
        <f t="shared" ref="L25:L32" si="3">K25*F25*D25</f>
        <v>0</v>
      </c>
      <c r="M25" s="685"/>
      <c r="N25" s="658">
        <f t="shared" ref="N25:N32" si="4">IF(E25&lt;2,E25*M25*D25*0.75,((E25-2)*M25*D25)+(2*M25*D25*0.75))</f>
        <v>0</v>
      </c>
      <c r="O25" s="685"/>
      <c r="P25" s="659">
        <f t="shared" ref="P25:P32" si="5">I25+J25+L25+N25+O25</f>
        <v>0</v>
      </c>
      <c r="Q25" s="680"/>
    </row>
    <row r="26" spans="1:17" ht="14.5" x14ac:dyDescent="0.35">
      <c r="A26" s="655">
        <v>3</v>
      </c>
      <c r="B26" s="694"/>
      <c r="C26" s="695"/>
      <c r="D26" s="696"/>
      <c r="E26" s="696"/>
      <c r="F26" s="696"/>
      <c r="G26" s="696"/>
      <c r="H26" s="685"/>
      <c r="I26" s="656">
        <f t="shared" si="2"/>
        <v>0</v>
      </c>
      <c r="J26" s="689"/>
      <c r="K26" s="685"/>
      <c r="L26" s="657">
        <f t="shared" si="3"/>
        <v>0</v>
      </c>
      <c r="M26" s="685"/>
      <c r="N26" s="658">
        <f t="shared" si="4"/>
        <v>0</v>
      </c>
      <c r="O26" s="685"/>
      <c r="P26" s="659">
        <f t="shared" si="5"/>
        <v>0</v>
      </c>
      <c r="Q26" s="680"/>
    </row>
    <row r="27" spans="1:17" ht="14.5" x14ac:dyDescent="0.35">
      <c r="A27" s="655">
        <v>4</v>
      </c>
      <c r="B27" s="694"/>
      <c r="C27" s="695"/>
      <c r="D27" s="696"/>
      <c r="E27" s="696"/>
      <c r="F27" s="696"/>
      <c r="G27" s="696"/>
      <c r="H27" s="685"/>
      <c r="I27" s="656">
        <f t="shared" si="2"/>
        <v>0</v>
      </c>
      <c r="J27" s="689"/>
      <c r="K27" s="685"/>
      <c r="L27" s="657">
        <f t="shared" si="3"/>
        <v>0</v>
      </c>
      <c r="M27" s="685"/>
      <c r="N27" s="658">
        <f t="shared" si="4"/>
        <v>0</v>
      </c>
      <c r="O27" s="685"/>
      <c r="P27" s="659">
        <f t="shared" si="5"/>
        <v>0</v>
      </c>
      <c r="Q27" s="680"/>
    </row>
    <row r="28" spans="1:17" ht="14.5" x14ac:dyDescent="0.35">
      <c r="A28" s="655">
        <v>5</v>
      </c>
      <c r="B28" s="694"/>
      <c r="C28" s="695"/>
      <c r="D28" s="696"/>
      <c r="E28" s="696"/>
      <c r="F28" s="696"/>
      <c r="G28" s="696"/>
      <c r="H28" s="685"/>
      <c r="I28" s="656">
        <f t="shared" si="2"/>
        <v>0</v>
      </c>
      <c r="J28" s="689"/>
      <c r="K28" s="685"/>
      <c r="L28" s="657">
        <f t="shared" si="3"/>
        <v>0</v>
      </c>
      <c r="M28" s="685"/>
      <c r="N28" s="658">
        <f t="shared" si="4"/>
        <v>0</v>
      </c>
      <c r="O28" s="685"/>
      <c r="P28" s="659">
        <f t="shared" si="5"/>
        <v>0</v>
      </c>
      <c r="Q28" s="680"/>
    </row>
    <row r="29" spans="1:17" ht="14.5" x14ac:dyDescent="0.35">
      <c r="A29" s="655">
        <v>6</v>
      </c>
      <c r="B29" s="694"/>
      <c r="C29" s="695"/>
      <c r="D29" s="696"/>
      <c r="E29" s="696"/>
      <c r="F29" s="696"/>
      <c r="G29" s="696"/>
      <c r="H29" s="685"/>
      <c r="I29" s="656">
        <f t="shared" si="2"/>
        <v>0</v>
      </c>
      <c r="J29" s="689"/>
      <c r="K29" s="685"/>
      <c r="L29" s="657">
        <f t="shared" si="3"/>
        <v>0</v>
      </c>
      <c r="M29" s="685"/>
      <c r="N29" s="658">
        <f t="shared" si="4"/>
        <v>0</v>
      </c>
      <c r="O29" s="685"/>
      <c r="P29" s="659">
        <f t="shared" si="5"/>
        <v>0</v>
      </c>
      <c r="Q29" s="680"/>
    </row>
    <row r="30" spans="1:17" ht="14.5" x14ac:dyDescent="0.35">
      <c r="A30" s="655">
        <v>7</v>
      </c>
      <c r="B30" s="694"/>
      <c r="C30" s="695"/>
      <c r="D30" s="696"/>
      <c r="E30" s="696"/>
      <c r="F30" s="696"/>
      <c r="G30" s="696"/>
      <c r="H30" s="685"/>
      <c r="I30" s="656">
        <f t="shared" si="2"/>
        <v>0</v>
      </c>
      <c r="J30" s="689"/>
      <c r="K30" s="685"/>
      <c r="L30" s="657">
        <f t="shared" si="3"/>
        <v>0</v>
      </c>
      <c r="M30" s="685"/>
      <c r="N30" s="658">
        <f t="shared" si="4"/>
        <v>0</v>
      </c>
      <c r="O30" s="685"/>
      <c r="P30" s="659">
        <f t="shared" si="5"/>
        <v>0</v>
      </c>
      <c r="Q30" s="680"/>
    </row>
    <row r="31" spans="1:17" ht="14.5" x14ac:dyDescent="0.35">
      <c r="A31" s="655">
        <v>8</v>
      </c>
      <c r="B31" s="694"/>
      <c r="C31" s="695"/>
      <c r="D31" s="696"/>
      <c r="E31" s="696"/>
      <c r="F31" s="696"/>
      <c r="G31" s="696"/>
      <c r="H31" s="685"/>
      <c r="I31" s="656">
        <f t="shared" si="2"/>
        <v>0</v>
      </c>
      <c r="J31" s="689"/>
      <c r="K31" s="685"/>
      <c r="L31" s="657">
        <f t="shared" si="3"/>
        <v>0</v>
      </c>
      <c r="M31" s="685"/>
      <c r="N31" s="658">
        <f t="shared" si="4"/>
        <v>0</v>
      </c>
      <c r="O31" s="685"/>
      <c r="P31" s="659">
        <f t="shared" si="5"/>
        <v>0</v>
      </c>
      <c r="Q31" s="680"/>
    </row>
    <row r="32" spans="1:17" ht="14.5" x14ac:dyDescent="0.35">
      <c r="A32" s="655">
        <v>9</v>
      </c>
      <c r="B32" s="694"/>
      <c r="C32" s="695"/>
      <c r="D32" s="696"/>
      <c r="E32" s="696"/>
      <c r="F32" s="696"/>
      <c r="G32" s="696"/>
      <c r="H32" s="685"/>
      <c r="I32" s="656">
        <f t="shared" si="2"/>
        <v>0</v>
      </c>
      <c r="J32" s="689"/>
      <c r="K32" s="685"/>
      <c r="L32" s="657">
        <f t="shared" si="3"/>
        <v>0</v>
      </c>
      <c r="M32" s="685"/>
      <c r="N32" s="658">
        <f t="shared" si="4"/>
        <v>0</v>
      </c>
      <c r="O32" s="685"/>
      <c r="P32" s="659">
        <f t="shared" si="5"/>
        <v>0</v>
      </c>
      <c r="Q32" s="680"/>
    </row>
    <row r="33" spans="1:17" ht="15" thickBot="1" x14ac:dyDescent="0.4">
      <c r="A33" s="661">
        <v>10</v>
      </c>
      <c r="B33" s="697"/>
      <c r="C33" s="698"/>
      <c r="D33" s="699"/>
      <c r="E33" s="699"/>
      <c r="F33" s="699"/>
      <c r="G33" s="699"/>
      <c r="H33" s="686"/>
      <c r="I33" s="662">
        <f t="shared" ref="I33" si="6">G33*H33</f>
        <v>0</v>
      </c>
      <c r="J33" s="690"/>
      <c r="K33" s="686"/>
      <c r="L33" s="663">
        <f t="shared" ref="L33" si="7">K33*F33*D33</f>
        <v>0</v>
      </c>
      <c r="M33" s="686"/>
      <c r="N33" s="664">
        <f t="shared" ref="N33" si="8">IF(E33&lt;2,E33*M33*D33*0.75,((E33-2)*M33*D33)+(2*M33*D33*0.75))</f>
        <v>0</v>
      </c>
      <c r="O33" s="686"/>
      <c r="P33" s="665">
        <f t="shared" ref="P33:P44" si="9">I33+J33+L33+N33+O33</f>
        <v>0</v>
      </c>
      <c r="Q33" s="681"/>
    </row>
    <row r="34" spans="1:17" ht="15" thickTop="1" x14ac:dyDescent="0.35">
      <c r="A34" s="666">
        <v>11</v>
      </c>
      <c r="B34" s="700"/>
      <c r="C34" s="700"/>
      <c r="D34" s="701"/>
      <c r="E34" s="701"/>
      <c r="F34" s="701"/>
      <c r="G34" s="701"/>
      <c r="H34" s="687"/>
      <c r="I34" s="667">
        <f t="shared" ref="I34:I44" si="10">G34*H34</f>
        <v>0</v>
      </c>
      <c r="J34" s="691"/>
      <c r="K34" s="687"/>
      <c r="L34" s="668">
        <f t="shared" ref="L34:L44" si="11">K34*F34*D34</f>
        <v>0</v>
      </c>
      <c r="M34" s="687"/>
      <c r="N34" s="669">
        <f t="shared" ref="N34:N44" si="12">IF(E34&lt;2,E34*M34*D34*0.75,((E34-2)*M34*D34)+(2*M34*D34*0.75))</f>
        <v>0</v>
      </c>
      <c r="O34" s="687"/>
      <c r="P34" s="670">
        <f t="shared" si="9"/>
        <v>0</v>
      </c>
      <c r="Q34" s="682"/>
    </row>
    <row r="35" spans="1:17" ht="14.5" x14ac:dyDescent="0.35">
      <c r="A35" s="655">
        <v>12</v>
      </c>
      <c r="B35" s="695"/>
      <c r="C35" s="695"/>
      <c r="D35" s="696"/>
      <c r="E35" s="696"/>
      <c r="F35" s="696"/>
      <c r="G35" s="696"/>
      <c r="H35" s="685"/>
      <c r="I35" s="656">
        <f t="shared" si="10"/>
        <v>0</v>
      </c>
      <c r="J35" s="692"/>
      <c r="K35" s="685"/>
      <c r="L35" s="657">
        <f t="shared" si="11"/>
        <v>0</v>
      </c>
      <c r="M35" s="685"/>
      <c r="N35" s="658">
        <f t="shared" si="12"/>
        <v>0</v>
      </c>
      <c r="O35" s="685"/>
      <c r="P35" s="671">
        <f t="shared" si="9"/>
        <v>0</v>
      </c>
      <c r="Q35" s="683"/>
    </row>
    <row r="36" spans="1:17" ht="14.5" x14ac:dyDescent="0.35">
      <c r="A36" s="655">
        <v>13</v>
      </c>
      <c r="B36" s="695"/>
      <c r="C36" s="695"/>
      <c r="D36" s="696"/>
      <c r="E36" s="696"/>
      <c r="F36" s="696"/>
      <c r="G36" s="696"/>
      <c r="H36" s="685"/>
      <c r="I36" s="656">
        <f t="shared" si="10"/>
        <v>0</v>
      </c>
      <c r="J36" s="692"/>
      <c r="K36" s="685"/>
      <c r="L36" s="657">
        <f t="shared" si="11"/>
        <v>0</v>
      </c>
      <c r="M36" s="685"/>
      <c r="N36" s="658">
        <f t="shared" si="12"/>
        <v>0</v>
      </c>
      <c r="O36" s="685"/>
      <c r="P36" s="671">
        <f t="shared" si="9"/>
        <v>0</v>
      </c>
      <c r="Q36" s="683"/>
    </row>
    <row r="37" spans="1:17" ht="14.5" x14ac:dyDescent="0.35">
      <c r="A37" s="655">
        <v>14</v>
      </c>
      <c r="B37" s="695"/>
      <c r="C37" s="695"/>
      <c r="D37" s="696"/>
      <c r="E37" s="696"/>
      <c r="F37" s="696"/>
      <c r="G37" s="696"/>
      <c r="H37" s="685"/>
      <c r="I37" s="656">
        <f t="shared" si="10"/>
        <v>0</v>
      </c>
      <c r="J37" s="692"/>
      <c r="K37" s="685"/>
      <c r="L37" s="657">
        <f t="shared" si="11"/>
        <v>0</v>
      </c>
      <c r="M37" s="685"/>
      <c r="N37" s="658">
        <f t="shared" si="12"/>
        <v>0</v>
      </c>
      <c r="O37" s="685"/>
      <c r="P37" s="671">
        <f t="shared" si="9"/>
        <v>0</v>
      </c>
      <c r="Q37" s="683"/>
    </row>
    <row r="38" spans="1:17" ht="14.5" x14ac:dyDescent="0.35">
      <c r="A38" s="655">
        <v>15</v>
      </c>
      <c r="B38" s="695"/>
      <c r="C38" s="695"/>
      <c r="D38" s="696"/>
      <c r="E38" s="696"/>
      <c r="F38" s="696"/>
      <c r="G38" s="696"/>
      <c r="H38" s="685"/>
      <c r="I38" s="656">
        <f t="shared" si="10"/>
        <v>0</v>
      </c>
      <c r="J38" s="692"/>
      <c r="K38" s="685"/>
      <c r="L38" s="657">
        <f t="shared" si="11"/>
        <v>0</v>
      </c>
      <c r="M38" s="685"/>
      <c r="N38" s="658">
        <f t="shared" si="12"/>
        <v>0</v>
      </c>
      <c r="O38" s="685"/>
      <c r="P38" s="671">
        <f t="shared" si="9"/>
        <v>0</v>
      </c>
      <c r="Q38" s="683"/>
    </row>
    <row r="39" spans="1:17" ht="14.5" x14ac:dyDescent="0.35">
      <c r="A39" s="655">
        <v>16</v>
      </c>
      <c r="B39" s="695"/>
      <c r="C39" s="695"/>
      <c r="D39" s="696"/>
      <c r="E39" s="696"/>
      <c r="F39" s="696"/>
      <c r="G39" s="696"/>
      <c r="H39" s="685"/>
      <c r="I39" s="656">
        <f t="shared" si="10"/>
        <v>0</v>
      </c>
      <c r="J39" s="692"/>
      <c r="K39" s="685"/>
      <c r="L39" s="657">
        <f t="shared" si="11"/>
        <v>0</v>
      </c>
      <c r="M39" s="685"/>
      <c r="N39" s="658">
        <f t="shared" si="12"/>
        <v>0</v>
      </c>
      <c r="O39" s="685"/>
      <c r="P39" s="671">
        <f t="shared" si="9"/>
        <v>0</v>
      </c>
      <c r="Q39" s="683"/>
    </row>
    <row r="40" spans="1:17" ht="14.5" x14ac:dyDescent="0.35">
      <c r="A40" s="655">
        <v>17</v>
      </c>
      <c r="B40" s="695"/>
      <c r="C40" s="695"/>
      <c r="D40" s="696"/>
      <c r="E40" s="696"/>
      <c r="F40" s="696"/>
      <c r="G40" s="696"/>
      <c r="H40" s="685"/>
      <c r="I40" s="656">
        <f t="shared" si="10"/>
        <v>0</v>
      </c>
      <c r="J40" s="692"/>
      <c r="K40" s="685"/>
      <c r="L40" s="657">
        <f t="shared" si="11"/>
        <v>0</v>
      </c>
      <c r="M40" s="685"/>
      <c r="N40" s="658">
        <f t="shared" si="12"/>
        <v>0</v>
      </c>
      <c r="O40" s="685"/>
      <c r="P40" s="671">
        <f t="shared" si="9"/>
        <v>0</v>
      </c>
      <c r="Q40" s="683"/>
    </row>
    <row r="41" spans="1:17" ht="14.5" x14ac:dyDescent="0.35">
      <c r="A41" s="655">
        <v>18</v>
      </c>
      <c r="B41" s="695"/>
      <c r="C41" s="695"/>
      <c r="D41" s="696"/>
      <c r="E41" s="696"/>
      <c r="F41" s="696"/>
      <c r="G41" s="696"/>
      <c r="H41" s="685"/>
      <c r="I41" s="656">
        <f t="shared" si="10"/>
        <v>0</v>
      </c>
      <c r="J41" s="692"/>
      <c r="K41" s="685"/>
      <c r="L41" s="657">
        <f t="shared" si="11"/>
        <v>0</v>
      </c>
      <c r="M41" s="685"/>
      <c r="N41" s="658">
        <f t="shared" si="12"/>
        <v>0</v>
      </c>
      <c r="O41" s="685"/>
      <c r="P41" s="671">
        <f t="shared" si="9"/>
        <v>0</v>
      </c>
      <c r="Q41" s="683"/>
    </row>
    <row r="42" spans="1:17" ht="14.5" x14ac:dyDescent="0.35">
      <c r="A42" s="655">
        <v>19</v>
      </c>
      <c r="B42" s="695"/>
      <c r="C42" s="695"/>
      <c r="D42" s="696"/>
      <c r="E42" s="696"/>
      <c r="F42" s="696"/>
      <c r="G42" s="696"/>
      <c r="H42" s="685"/>
      <c r="I42" s="656">
        <f t="shared" si="10"/>
        <v>0</v>
      </c>
      <c r="J42" s="692"/>
      <c r="K42" s="685"/>
      <c r="L42" s="657">
        <f t="shared" si="11"/>
        <v>0</v>
      </c>
      <c r="M42" s="685"/>
      <c r="N42" s="658">
        <f t="shared" si="12"/>
        <v>0</v>
      </c>
      <c r="O42" s="685"/>
      <c r="P42" s="671">
        <f t="shared" si="9"/>
        <v>0</v>
      </c>
      <c r="Q42" s="683"/>
    </row>
    <row r="43" spans="1:17" ht="14.5" x14ac:dyDescent="0.35">
      <c r="A43" s="655">
        <v>20</v>
      </c>
      <c r="B43" s="695"/>
      <c r="C43" s="695"/>
      <c r="D43" s="696"/>
      <c r="E43" s="696"/>
      <c r="F43" s="696"/>
      <c r="G43" s="696"/>
      <c r="H43" s="685"/>
      <c r="I43" s="656">
        <f t="shared" si="10"/>
        <v>0</v>
      </c>
      <c r="J43" s="692"/>
      <c r="K43" s="685"/>
      <c r="L43" s="657">
        <f t="shared" si="11"/>
        <v>0</v>
      </c>
      <c r="M43" s="685"/>
      <c r="N43" s="658">
        <f t="shared" si="12"/>
        <v>0</v>
      </c>
      <c r="O43" s="685"/>
      <c r="P43" s="671">
        <f t="shared" si="9"/>
        <v>0</v>
      </c>
      <c r="Q43" s="683"/>
    </row>
    <row r="44" spans="1:17" ht="15" thickBot="1" x14ac:dyDescent="0.4">
      <c r="A44" s="672">
        <v>21</v>
      </c>
      <c r="B44" s="702"/>
      <c r="C44" s="702"/>
      <c r="D44" s="703"/>
      <c r="E44" s="703"/>
      <c r="F44" s="703"/>
      <c r="G44" s="703"/>
      <c r="H44" s="688"/>
      <c r="I44" s="673">
        <f t="shared" si="10"/>
        <v>0</v>
      </c>
      <c r="J44" s="693"/>
      <c r="K44" s="688"/>
      <c r="L44" s="674">
        <f t="shared" si="11"/>
        <v>0</v>
      </c>
      <c r="M44" s="688"/>
      <c r="N44" s="675">
        <f t="shared" si="12"/>
        <v>0</v>
      </c>
      <c r="O44" s="688"/>
      <c r="P44" s="676">
        <f t="shared" si="9"/>
        <v>0</v>
      </c>
      <c r="Q44" s="684"/>
    </row>
    <row r="45" spans="1:17" ht="15" thickTop="1" thickBot="1" x14ac:dyDescent="0.35">
      <c r="P45" s="678">
        <f>SUM(P24:P44)</f>
        <v>0</v>
      </c>
    </row>
    <row r="46" spans="1:17" ht="15" thickTop="1" x14ac:dyDescent="0.35">
      <c r="P46" s="679" t="s">
        <v>246</v>
      </c>
    </row>
  </sheetData>
  <sheetProtection algorithmName="SHA-512" hashValue="lDhlYgBodm/eOgJD5nNlBeg8B5k0djYxPxbtK8km+j0RMu9ktcPIm1CMaqmv8gXWsZlRCMaoW1vU26G1DGK88w==" saltValue="qno0/2vlumU6OykNlB3mEQ==" spinCount="100000" sheet="1" objects="1" scenarios="1" formatRows="0"/>
  <protectedRanges>
    <protectedRange sqref="D22:I23" name="Range1"/>
  </protectedRanges>
  <mergeCells count="1">
    <mergeCell ref="A1:Q1"/>
  </mergeCells>
  <phoneticPr fontId="4" type="noConversion"/>
  <dataValidations count="3">
    <dataValidation type="whole" operator="greaterThanOrEqual" allowBlank="1" showInputMessage="1" showErrorMessage="1" error="Must be a number" prompt="Total with tax and fees per person." sqref="K22:O23" xr:uid="{70D9AD99-DFCA-40BF-8F20-73334DD03963}">
      <formula1>0</formula1>
    </dataValidation>
    <dataValidation type="textLength" allowBlank="1" showInputMessage="1" showErrorMessage="1" error="250 Character Max" prompt="250 Character Max" sqref="B22:C23" xr:uid="{15E23934-B2F6-4287-ABD9-7072A89ED242}">
      <formula1>0</formula1>
      <formula2>250</formula2>
    </dataValidation>
    <dataValidation allowBlank="1" showInputMessage="1" showErrorMessage="1" promptTitle="Lodging" prompt="Cost of hotel per night" sqref="K21:L21" xr:uid="{EC21E60E-647C-479E-B334-385FC96150B9}"/>
  </dataValidations>
  <printOptions horizontalCentered="1"/>
  <pageMargins left="0.25" right="0.25" top="0.75" bottom="0.75" header="0.3" footer="0.3"/>
  <pageSetup scale="31" fitToHeight="0" orientation="landscape" r:id="rId1"/>
  <headerFooter>
    <oddFooter>&amp;C&amp;A&amp;R&amp;P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BA9FB-5986-4B78-A9A0-5D825A45D401}">
  <sheetPr codeName="Sheet22">
    <tabColor rgb="FFBB1F53"/>
    <pageSetUpPr fitToPage="1"/>
  </sheetPr>
  <dimension ref="A1:E27"/>
  <sheetViews>
    <sheetView showGridLines="0" zoomScale="115" zoomScaleNormal="115" workbookViewId="0">
      <selection activeCell="E8" sqref="E6:E8"/>
    </sheetView>
  </sheetViews>
  <sheetFormatPr defaultColWidth="9.08984375" defaultRowHeight="12.5" x14ac:dyDescent="0.25"/>
  <cols>
    <col min="1" max="1" width="68.6328125" style="704" customWidth="1"/>
    <col min="2" max="2" width="11.08984375" style="704" customWidth="1"/>
    <col min="3" max="3" width="13.90625" style="704" customWidth="1"/>
    <col min="4" max="4" width="25.08984375" style="704" customWidth="1"/>
    <col min="5" max="5" width="129" style="704" customWidth="1"/>
    <col min="6" max="16384" width="9.08984375" style="704"/>
  </cols>
  <sheetData>
    <row r="1" spans="1:5" ht="30" customHeight="1" thickTop="1" x14ac:dyDescent="0.25">
      <c r="A1" s="1047" t="s">
        <v>359</v>
      </c>
      <c r="B1" s="1048"/>
      <c r="C1" s="1048"/>
      <c r="D1" s="1048"/>
      <c r="E1" s="1049"/>
    </row>
    <row r="2" spans="1:5" x14ac:dyDescent="0.25">
      <c r="A2" s="1038" t="s">
        <v>271</v>
      </c>
      <c r="B2" s="1039"/>
      <c r="C2" s="1039"/>
      <c r="D2" s="1040"/>
      <c r="E2" s="1044" t="s">
        <v>202</v>
      </c>
    </row>
    <row r="3" spans="1:5" ht="15.65" customHeight="1" x14ac:dyDescent="0.25">
      <c r="A3" s="1041"/>
      <c r="B3" s="1042"/>
      <c r="C3" s="1042"/>
      <c r="D3" s="1043"/>
      <c r="E3" s="1045"/>
    </row>
    <row r="4" spans="1:5" ht="41.25" customHeight="1" x14ac:dyDescent="0.25">
      <c r="A4" s="705" t="s">
        <v>272</v>
      </c>
      <c r="B4" s="706" t="s">
        <v>203</v>
      </c>
      <c r="C4" s="706" t="s">
        <v>204</v>
      </c>
      <c r="D4" s="706" t="s">
        <v>205</v>
      </c>
      <c r="E4" s="707" t="s">
        <v>206</v>
      </c>
    </row>
    <row r="5" spans="1:5" ht="41.25" customHeight="1" x14ac:dyDescent="0.25">
      <c r="A5" s="708" t="s">
        <v>285</v>
      </c>
      <c r="B5" s="709">
        <v>100</v>
      </c>
      <c r="C5" s="710">
        <v>75</v>
      </c>
      <c r="D5" s="711">
        <f>B5*C5</f>
        <v>7500</v>
      </c>
      <c r="E5" s="712" t="s">
        <v>286</v>
      </c>
    </row>
    <row r="6" spans="1:5" ht="27.9" customHeight="1" x14ac:dyDescent="0.25">
      <c r="A6" s="301"/>
      <c r="B6" s="291"/>
      <c r="C6" s="295"/>
      <c r="D6" s="713">
        <f>B6*C6</f>
        <v>0</v>
      </c>
      <c r="E6" s="299"/>
    </row>
    <row r="7" spans="1:5" ht="27.9" customHeight="1" x14ac:dyDescent="0.25">
      <c r="A7" s="300"/>
      <c r="B7" s="291"/>
      <c r="C7" s="295"/>
      <c r="D7" s="713">
        <f>B7*C7</f>
        <v>0</v>
      </c>
      <c r="E7" s="299"/>
    </row>
    <row r="8" spans="1:5" ht="27.9" customHeight="1" x14ac:dyDescent="0.25">
      <c r="A8" s="301"/>
      <c r="B8" s="291"/>
      <c r="C8" s="295"/>
      <c r="D8" s="713">
        <f t="shared" ref="D8:D15" si="0">B8*C8</f>
        <v>0</v>
      </c>
      <c r="E8" s="299"/>
    </row>
    <row r="9" spans="1:5" ht="27.9" customHeight="1" x14ac:dyDescent="0.25">
      <c r="A9" s="301"/>
      <c r="B9" s="291"/>
      <c r="C9" s="295"/>
      <c r="D9" s="713">
        <f t="shared" si="0"/>
        <v>0</v>
      </c>
      <c r="E9" s="299"/>
    </row>
    <row r="10" spans="1:5" ht="27.9" customHeight="1" x14ac:dyDescent="0.25">
      <c r="A10" s="301"/>
      <c r="B10" s="291"/>
      <c r="C10" s="295"/>
      <c r="D10" s="713">
        <f t="shared" si="0"/>
        <v>0</v>
      </c>
      <c r="E10" s="299"/>
    </row>
    <row r="11" spans="1:5" ht="27.9" customHeight="1" x14ac:dyDescent="0.25">
      <c r="A11" s="301"/>
      <c r="B11" s="291"/>
      <c r="C11" s="295"/>
      <c r="D11" s="713">
        <f t="shared" si="0"/>
        <v>0</v>
      </c>
      <c r="E11" s="299"/>
    </row>
    <row r="12" spans="1:5" ht="27.9" customHeight="1" x14ac:dyDescent="0.25">
      <c r="A12" s="301"/>
      <c r="B12" s="291"/>
      <c r="C12" s="295"/>
      <c r="D12" s="713">
        <f t="shared" si="0"/>
        <v>0</v>
      </c>
      <c r="E12" s="299"/>
    </row>
    <row r="13" spans="1:5" ht="27.9" customHeight="1" x14ac:dyDescent="0.25">
      <c r="A13" s="301"/>
      <c r="B13" s="291"/>
      <c r="C13" s="295"/>
      <c r="D13" s="713">
        <f t="shared" si="0"/>
        <v>0</v>
      </c>
      <c r="E13" s="299"/>
    </row>
    <row r="14" spans="1:5" ht="27.9" customHeight="1" x14ac:dyDescent="0.25">
      <c r="A14" s="301"/>
      <c r="B14" s="291"/>
      <c r="C14" s="295"/>
      <c r="D14" s="713">
        <f t="shared" si="0"/>
        <v>0</v>
      </c>
      <c r="E14" s="299"/>
    </row>
    <row r="15" spans="1:5" ht="27.9" customHeight="1" thickBot="1" x14ac:dyDescent="0.3">
      <c r="A15" s="302"/>
      <c r="B15" s="292"/>
      <c r="C15" s="296"/>
      <c r="D15" s="714">
        <f t="shared" si="0"/>
        <v>0</v>
      </c>
      <c r="E15" s="303"/>
    </row>
    <row r="16" spans="1:5" ht="27.9" customHeight="1" x14ac:dyDescent="0.25">
      <c r="A16" s="304"/>
      <c r="B16" s="293"/>
      <c r="C16" s="297"/>
      <c r="D16" s="715">
        <f t="shared" ref="D16:D25" si="1">C16*B16</f>
        <v>0</v>
      </c>
      <c r="E16" s="720"/>
    </row>
    <row r="17" spans="1:5" ht="27.9" customHeight="1" x14ac:dyDescent="0.25">
      <c r="A17" s="301"/>
      <c r="B17" s="294"/>
      <c r="C17" s="298"/>
      <c r="D17" s="713">
        <f t="shared" si="1"/>
        <v>0</v>
      </c>
      <c r="E17" s="299"/>
    </row>
    <row r="18" spans="1:5" ht="27.9" customHeight="1" x14ac:dyDescent="0.25">
      <c r="A18" s="301"/>
      <c r="B18" s="291"/>
      <c r="C18" s="295"/>
      <c r="D18" s="713">
        <f t="shared" si="1"/>
        <v>0</v>
      </c>
      <c r="E18" s="299"/>
    </row>
    <row r="19" spans="1:5" ht="27.9" customHeight="1" x14ac:dyDescent="0.25">
      <c r="A19" s="301"/>
      <c r="B19" s="291"/>
      <c r="C19" s="295"/>
      <c r="D19" s="713">
        <f t="shared" si="1"/>
        <v>0</v>
      </c>
      <c r="E19" s="299"/>
    </row>
    <row r="20" spans="1:5" ht="27.9" customHeight="1" x14ac:dyDescent="0.25">
      <c r="A20" s="301"/>
      <c r="B20" s="291"/>
      <c r="C20" s="295"/>
      <c r="D20" s="713">
        <f t="shared" si="1"/>
        <v>0</v>
      </c>
      <c r="E20" s="299"/>
    </row>
    <row r="21" spans="1:5" ht="27.9" customHeight="1" x14ac:dyDescent="0.25">
      <c r="A21" s="301"/>
      <c r="B21" s="291"/>
      <c r="C21" s="295"/>
      <c r="D21" s="713">
        <f t="shared" si="1"/>
        <v>0</v>
      </c>
      <c r="E21" s="299"/>
    </row>
    <row r="22" spans="1:5" ht="27.9" customHeight="1" x14ac:dyDescent="0.25">
      <c r="A22" s="301"/>
      <c r="B22" s="291"/>
      <c r="C22" s="295"/>
      <c r="D22" s="713">
        <f t="shared" si="1"/>
        <v>0</v>
      </c>
      <c r="E22" s="299"/>
    </row>
    <row r="23" spans="1:5" ht="27.9" customHeight="1" x14ac:dyDescent="0.25">
      <c r="A23" s="301"/>
      <c r="B23" s="291"/>
      <c r="C23" s="295"/>
      <c r="D23" s="713">
        <f t="shared" si="1"/>
        <v>0</v>
      </c>
      <c r="E23" s="299"/>
    </row>
    <row r="24" spans="1:5" ht="27.9" customHeight="1" x14ac:dyDescent="0.25">
      <c r="A24" s="301"/>
      <c r="B24" s="291"/>
      <c r="C24" s="295"/>
      <c r="D24" s="713">
        <f t="shared" si="1"/>
        <v>0</v>
      </c>
      <c r="E24" s="299"/>
    </row>
    <row r="25" spans="1:5" ht="27.9" customHeight="1" x14ac:dyDescent="0.25">
      <c r="A25" s="301"/>
      <c r="B25" s="291"/>
      <c r="C25" s="295"/>
      <c r="D25" s="713">
        <f t="shared" si="1"/>
        <v>0</v>
      </c>
      <c r="E25" s="299"/>
    </row>
    <row r="26" spans="1:5" ht="18.5" thickBot="1" x14ac:dyDescent="0.45">
      <c r="A26" s="716"/>
      <c r="B26" s="1046" t="s">
        <v>201</v>
      </c>
      <c r="C26" s="1046"/>
      <c r="D26" s="717">
        <f>SUM(D6:D25)</f>
        <v>0</v>
      </c>
      <c r="E26" s="718"/>
    </row>
    <row r="27" spans="1:5" ht="13.5" thickTop="1" x14ac:dyDescent="0.3">
      <c r="A27" s="719" t="s">
        <v>264</v>
      </c>
    </row>
  </sheetData>
  <sheetProtection algorithmName="SHA-512" hashValue="M4wIwTX34oWuYLqcXAcmQhL/JpXQvVKMTiJOJHQAvty2qY8US0STGPe7CcsAwAdwcErJkJ5jEK3Z2GGV43j7zw==" saltValue="ZhevdYvb2EnxEreenvimnQ==" spinCount="100000" sheet="1" objects="1" scenarios="1" formatRows="0"/>
  <protectedRanges>
    <protectedRange sqref="E7:E25 B6:C6 A7:C25" name="Range1"/>
    <protectedRange sqref="A6" name="Range1_2"/>
    <protectedRange sqref="E6" name="Range1_4"/>
  </protectedRanges>
  <mergeCells count="4">
    <mergeCell ref="A2:D3"/>
    <mergeCell ref="E2:E3"/>
    <mergeCell ref="B26:C26"/>
    <mergeCell ref="A1:E1"/>
  </mergeCells>
  <phoneticPr fontId="4" type="noConversion"/>
  <dataValidations count="3">
    <dataValidation type="textLength" allowBlank="1" showInputMessage="1" showErrorMessage="1" error="750 Character Max" promptTitle="Justification" prompt="750 Character Max" sqref="E17:E25 E6:E15" xr:uid="{29DA354F-A21F-4D21-AA2A-E542265D7655}">
      <formula1>0</formula1>
      <formula2>750</formula2>
    </dataValidation>
    <dataValidation type="textLength" allowBlank="1" showInputMessage="1" showErrorMessage="1" error="250 Character max" prompt="250 Character Max" sqref="A6:A25" xr:uid="{561BE1A7-832E-40B6-8DBA-85D48C97EFAC}">
      <formula1>0</formula1>
      <formula2>250</formula2>
    </dataValidation>
    <dataValidation operator="greaterThanOrEqual" allowBlank="1" showInputMessage="1" showErrorMessage="1" error="numbers only" prompt="Total requested" sqref="D6:D25" xr:uid="{00E502E4-3BEE-4CBF-8639-FBAB4034FD2A}"/>
  </dataValidations>
  <printOptions horizontalCentered="1"/>
  <pageMargins left="0.25" right="0.25" top="0.75" bottom="0.75" header="0.3" footer="0.3"/>
  <pageSetup scale="54" fitToHeight="0" orientation="landscape" horizontalDpi="1200" verticalDpi="1200" r:id="rId1"/>
  <headerFooter>
    <oddFooter>&amp;C&amp;A&amp;R&amp;P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rgb="FFBB1F53"/>
    <pageSetUpPr fitToPage="1"/>
  </sheetPr>
  <dimension ref="A1:R69"/>
  <sheetViews>
    <sheetView showGridLines="0" zoomScaleNormal="100" zoomScaleSheetLayoutView="70" workbookViewId="0"/>
  </sheetViews>
  <sheetFormatPr defaultColWidth="8.6328125" defaultRowHeight="12.5" x14ac:dyDescent="0.25"/>
  <cols>
    <col min="1" max="1" width="1.6328125" style="85" customWidth="1"/>
    <col min="2" max="2" width="3.453125" style="85" customWidth="1"/>
    <col min="3" max="3" width="54.54296875" style="85" customWidth="1"/>
    <col min="4" max="4" width="14.54296875" style="85" customWidth="1"/>
    <col min="5" max="5" width="14" style="85" customWidth="1"/>
    <col min="6" max="6" width="3.6328125" style="85" customWidth="1"/>
    <col min="7" max="7" width="4.6328125" style="85" customWidth="1"/>
    <col min="8" max="11" width="8.6328125" style="85"/>
    <col min="12" max="12" width="13.90625" style="85" customWidth="1"/>
    <col min="13" max="17" width="8.6328125" style="85"/>
    <col min="18" max="18" width="1.6328125" style="85" customWidth="1"/>
    <col min="19" max="16384" width="8.6328125" style="85"/>
  </cols>
  <sheetData>
    <row r="1" spans="1:18" x14ac:dyDescent="0.25">
      <c r="A1" s="492"/>
      <c r="B1" s="502"/>
      <c r="C1" s="1061" t="s">
        <v>269</v>
      </c>
      <c r="D1" s="1061"/>
      <c r="E1" s="1061"/>
      <c r="F1" s="1061"/>
      <c r="G1" s="1061"/>
      <c r="H1" s="1061"/>
      <c r="I1" s="1061"/>
      <c r="J1" s="1061"/>
      <c r="K1" s="1061"/>
      <c r="L1" s="1061"/>
      <c r="M1" s="1061"/>
      <c r="N1" s="1061"/>
      <c r="O1" s="1061"/>
      <c r="P1" s="1061"/>
      <c r="Q1" s="1061"/>
      <c r="R1" s="494"/>
    </row>
    <row r="2" spans="1:18" ht="30.75" customHeight="1" x14ac:dyDescent="0.25">
      <c r="A2" s="468"/>
      <c r="B2" s="306"/>
      <c r="C2" s="1062"/>
      <c r="D2" s="1062"/>
      <c r="E2" s="1062"/>
      <c r="F2" s="1062"/>
      <c r="G2" s="1062"/>
      <c r="H2" s="1062"/>
      <c r="I2" s="1062"/>
      <c r="J2" s="1062"/>
      <c r="K2" s="1062"/>
      <c r="L2" s="1062"/>
      <c r="M2" s="1062"/>
      <c r="N2" s="1062"/>
      <c r="O2" s="1062"/>
      <c r="P2" s="1062"/>
      <c r="Q2" s="1062"/>
      <c r="R2" s="470"/>
    </row>
    <row r="3" spans="1:18" ht="18" x14ac:dyDescent="0.4">
      <c r="A3" s="468"/>
      <c r="B3" s="17"/>
      <c r="C3" s="1066"/>
      <c r="D3" s="1067"/>
      <c r="E3" s="1067"/>
      <c r="F3" s="508"/>
      <c r="G3" s="508"/>
      <c r="H3" s="17"/>
      <c r="I3" s="17"/>
      <c r="J3" s="17"/>
      <c r="K3" s="17"/>
      <c r="L3" s="17"/>
      <c r="M3" s="17"/>
      <c r="N3" s="17"/>
      <c r="O3" s="17"/>
      <c r="P3" s="17"/>
      <c r="Q3" s="17"/>
      <c r="R3" s="470"/>
    </row>
    <row r="4" spans="1:18" ht="18" x14ac:dyDescent="0.4">
      <c r="A4" s="468"/>
      <c r="B4" s="17"/>
      <c r="C4" s="507"/>
      <c r="D4" s="508"/>
      <c r="E4" s="508"/>
      <c r="F4" s="508"/>
      <c r="G4" s="508"/>
      <c r="H4" s="17"/>
      <c r="I4" s="17"/>
      <c r="J4" s="17"/>
      <c r="K4" s="17"/>
      <c r="L4" s="17"/>
      <c r="M4" s="17"/>
      <c r="N4" s="17"/>
      <c r="O4" s="17"/>
      <c r="P4" s="17"/>
      <c r="Q4" s="17"/>
      <c r="R4" s="470"/>
    </row>
    <row r="5" spans="1:18" ht="18" x14ac:dyDescent="0.4">
      <c r="A5" s="468"/>
      <c r="B5" s="17"/>
      <c r="C5" s="507"/>
      <c r="D5" s="508"/>
      <c r="E5" s="508"/>
      <c r="F5" s="508"/>
      <c r="G5" s="508"/>
      <c r="H5" s="17"/>
      <c r="I5" s="17"/>
      <c r="J5" s="17"/>
      <c r="K5" s="17"/>
      <c r="L5" s="17"/>
      <c r="M5" s="17"/>
      <c r="N5" s="17"/>
      <c r="O5" s="17"/>
      <c r="P5" s="17"/>
      <c r="Q5" s="17"/>
      <c r="R5" s="470"/>
    </row>
    <row r="6" spans="1:18" ht="18" x14ac:dyDescent="0.4">
      <c r="A6" s="468"/>
      <c r="B6" s="17"/>
      <c r="C6" s="507"/>
      <c r="D6" s="508"/>
      <c r="E6" s="508"/>
      <c r="F6" s="508"/>
      <c r="G6" s="508"/>
      <c r="H6" s="17"/>
      <c r="I6" s="17"/>
      <c r="J6" s="17"/>
      <c r="K6" s="17"/>
      <c r="L6" s="17"/>
      <c r="M6" s="17"/>
      <c r="N6" s="17"/>
      <c r="O6" s="17"/>
      <c r="P6" s="17"/>
      <c r="Q6" s="17"/>
      <c r="R6" s="470"/>
    </row>
    <row r="7" spans="1:18" ht="18" x14ac:dyDescent="0.4">
      <c r="A7" s="468"/>
      <c r="B7" s="17"/>
      <c r="C7" s="507"/>
      <c r="D7" s="508"/>
      <c r="E7" s="508"/>
      <c r="F7" s="508"/>
      <c r="G7" s="508"/>
      <c r="H7" s="17"/>
      <c r="I7" s="17"/>
      <c r="J7" s="17"/>
      <c r="K7" s="17"/>
      <c r="L7" s="17"/>
      <c r="M7" s="17"/>
      <c r="N7" s="17"/>
      <c r="O7" s="17"/>
      <c r="P7" s="17"/>
      <c r="Q7" s="17"/>
      <c r="R7" s="470"/>
    </row>
    <row r="8" spans="1:18" ht="18" x14ac:dyDescent="0.4">
      <c r="A8" s="468"/>
      <c r="B8" s="17"/>
      <c r="C8" s="507"/>
      <c r="D8" s="508"/>
      <c r="E8" s="508"/>
      <c r="F8" s="508"/>
      <c r="G8" s="508"/>
      <c r="H8" s="17"/>
      <c r="I8" s="17"/>
      <c r="J8" s="17"/>
      <c r="K8" s="17"/>
      <c r="L8" s="17"/>
      <c r="M8" s="17"/>
      <c r="N8" s="17"/>
      <c r="O8" s="17"/>
      <c r="P8" s="17"/>
      <c r="Q8" s="17"/>
      <c r="R8" s="470"/>
    </row>
    <row r="9" spans="1:18" ht="18" x14ac:dyDescent="0.4">
      <c r="A9" s="468"/>
      <c r="B9" s="17"/>
      <c r="C9" s="507"/>
      <c r="D9" s="508"/>
      <c r="E9" s="508"/>
      <c r="F9" s="508"/>
      <c r="G9" s="508"/>
      <c r="H9" s="17"/>
      <c r="I9" s="17"/>
      <c r="J9" s="17"/>
      <c r="K9" s="17"/>
      <c r="L9" s="17"/>
      <c r="M9" s="17"/>
      <c r="N9" s="17"/>
      <c r="O9" s="17"/>
      <c r="P9" s="17"/>
      <c r="Q9" s="17"/>
      <c r="R9" s="470"/>
    </row>
    <row r="10" spans="1:18" ht="18" x14ac:dyDescent="0.4">
      <c r="A10" s="468"/>
      <c r="B10" s="17"/>
      <c r="C10" s="507"/>
      <c r="D10" s="508"/>
      <c r="E10" s="508"/>
      <c r="F10" s="508"/>
      <c r="G10" s="508"/>
      <c r="H10" s="17"/>
      <c r="I10" s="17"/>
      <c r="J10" s="17"/>
      <c r="K10" s="17"/>
      <c r="L10" s="17"/>
      <c r="M10" s="17"/>
      <c r="N10" s="17"/>
      <c r="O10" s="17"/>
      <c r="P10" s="17"/>
      <c r="Q10" s="17"/>
      <c r="R10" s="470"/>
    </row>
    <row r="11" spans="1:18" ht="18" x14ac:dyDescent="0.4">
      <c r="A11" s="468"/>
      <c r="B11" s="17"/>
      <c r="C11" s="507"/>
      <c r="D11" s="508"/>
      <c r="E11" s="508"/>
      <c r="F11" s="508"/>
      <c r="G11" s="508"/>
      <c r="H11" s="17"/>
      <c r="I11" s="17"/>
      <c r="J11" s="17"/>
      <c r="K11" s="17"/>
      <c r="L11" s="17"/>
      <c r="M11" s="17"/>
      <c r="N11" s="17"/>
      <c r="O11" s="17"/>
      <c r="P11" s="17"/>
      <c r="Q11" s="17"/>
      <c r="R11" s="470"/>
    </row>
    <row r="12" spans="1:18" ht="13" thickBot="1" x14ac:dyDescent="0.3">
      <c r="A12" s="468"/>
      <c r="B12" s="17"/>
      <c r="C12" s="92"/>
      <c r="D12" s="17"/>
      <c r="E12" s="17"/>
      <c r="F12" s="17"/>
      <c r="G12" s="17"/>
      <c r="H12" s="17"/>
      <c r="I12" s="17"/>
      <c r="J12" s="17"/>
      <c r="K12" s="17"/>
      <c r="L12" s="17"/>
      <c r="M12" s="17"/>
      <c r="N12" s="17"/>
      <c r="O12" s="17"/>
      <c r="P12" s="17"/>
      <c r="Q12" s="17"/>
      <c r="R12" s="470"/>
    </row>
    <row r="13" spans="1:18" ht="18" x14ac:dyDescent="0.4">
      <c r="A13" s="468"/>
      <c r="B13" s="398"/>
      <c r="C13" s="1059" t="s">
        <v>275</v>
      </c>
      <c r="D13" s="1059"/>
      <c r="E13" s="1059"/>
      <c r="F13" s="506"/>
      <c r="G13" s="17"/>
      <c r="H13" s="372"/>
      <c r="I13" s="392"/>
      <c r="J13" s="392"/>
      <c r="K13" s="392"/>
      <c r="L13" s="392"/>
      <c r="M13" s="392"/>
      <c r="N13" s="392"/>
      <c r="O13" s="392"/>
      <c r="P13" s="392"/>
      <c r="Q13" s="393"/>
      <c r="R13" s="470"/>
    </row>
    <row r="14" spans="1:18" ht="15" customHeight="1" x14ac:dyDescent="0.3">
      <c r="A14" s="468"/>
      <c r="B14" s="373"/>
      <c r="C14" s="156"/>
      <c r="D14" s="2"/>
      <c r="E14" s="374"/>
      <c r="F14" s="375"/>
      <c r="G14" s="374"/>
      <c r="H14" s="373"/>
      <c r="I14" s="17"/>
      <c r="J14" s="17"/>
      <c r="K14" s="17"/>
      <c r="L14" s="17"/>
      <c r="M14" s="17"/>
      <c r="N14" s="17"/>
      <c r="O14" s="17"/>
      <c r="P14" s="17"/>
      <c r="Q14" s="379"/>
      <c r="R14" s="470"/>
    </row>
    <row r="15" spans="1:18" ht="14" x14ac:dyDescent="0.3">
      <c r="A15" s="468"/>
      <c r="B15" s="373"/>
      <c r="C15" s="1064" t="s">
        <v>21</v>
      </c>
      <c r="D15" s="1064"/>
      <c r="E15" s="2"/>
      <c r="F15" s="376"/>
      <c r="G15" s="2"/>
      <c r="H15" s="373"/>
      <c r="I15" s="17"/>
      <c r="J15" s="17"/>
      <c r="K15" s="17"/>
      <c r="L15" s="17"/>
      <c r="M15" s="17"/>
      <c r="N15" s="17"/>
      <c r="O15" s="17"/>
      <c r="P15" s="17"/>
      <c r="Q15" s="379"/>
      <c r="R15" s="470"/>
    </row>
    <row r="16" spans="1:18" x14ac:dyDescent="0.25">
      <c r="A16" s="468"/>
      <c r="B16" s="373"/>
      <c r="C16" s="17" t="s">
        <v>22</v>
      </c>
      <c r="D16" s="12"/>
      <c r="E16" s="2"/>
      <c r="F16" s="376"/>
      <c r="G16" s="2"/>
      <c r="H16" s="373"/>
      <c r="I16" s="17"/>
      <c r="J16" s="17"/>
      <c r="K16" s="17"/>
      <c r="L16" s="17"/>
      <c r="M16" s="17"/>
      <c r="N16" s="17"/>
      <c r="O16" s="17"/>
      <c r="P16" s="17"/>
      <c r="Q16" s="379"/>
      <c r="R16" s="470"/>
    </row>
    <row r="17" spans="1:18" x14ac:dyDescent="0.25">
      <c r="A17" s="468"/>
      <c r="B17" s="373"/>
      <c r="C17" s="151" t="s">
        <v>23</v>
      </c>
      <c r="D17" s="11"/>
      <c r="E17" s="2"/>
      <c r="F17" s="376"/>
      <c r="G17" s="2"/>
      <c r="H17" s="373"/>
      <c r="I17" s="17"/>
      <c r="J17" s="17"/>
      <c r="K17" s="17"/>
      <c r="L17" s="17"/>
      <c r="M17" s="17"/>
      <c r="N17" s="17"/>
      <c r="O17" s="17"/>
      <c r="P17" s="17"/>
      <c r="Q17" s="379"/>
      <c r="R17" s="470"/>
    </row>
    <row r="18" spans="1:18" ht="13.5" thickBot="1" x14ac:dyDescent="0.35">
      <c r="A18" s="468"/>
      <c r="B18" s="373"/>
      <c r="C18" s="152" t="s">
        <v>24</v>
      </c>
      <c r="D18" s="11"/>
      <c r="E18" s="2"/>
      <c r="F18" s="376"/>
      <c r="G18" s="2"/>
      <c r="H18" s="373"/>
      <c r="I18" s="17"/>
      <c r="J18" s="17"/>
      <c r="K18" s="156" t="s">
        <v>140</v>
      </c>
      <c r="L18" s="16" t="s">
        <v>142</v>
      </c>
      <c r="M18" s="17"/>
      <c r="N18" s="17"/>
      <c r="O18" s="17"/>
      <c r="P18" s="17"/>
      <c r="Q18" s="379"/>
      <c r="R18" s="470"/>
    </row>
    <row r="19" spans="1:18" ht="13" thickBot="1" x14ac:dyDescent="0.3">
      <c r="A19" s="468"/>
      <c r="B19" s="373"/>
      <c r="C19" s="152" t="s">
        <v>25</v>
      </c>
      <c r="D19" s="11">
        <v>0</v>
      </c>
      <c r="E19" s="2"/>
      <c r="F19" s="376"/>
      <c r="G19" s="2"/>
      <c r="H19" s="373"/>
      <c r="I19" s="17"/>
      <c r="J19" s="17"/>
      <c r="K19" s="156" t="s">
        <v>143</v>
      </c>
      <c r="L19" s="394"/>
      <c r="M19" s="17"/>
      <c r="N19" s="17"/>
      <c r="O19" s="17"/>
      <c r="P19" s="17"/>
      <c r="Q19" s="379"/>
      <c r="R19" s="470"/>
    </row>
    <row r="20" spans="1:18" ht="13" thickBot="1" x14ac:dyDescent="0.3">
      <c r="A20" s="468"/>
      <c r="B20" s="373"/>
      <c r="C20" s="152" t="s">
        <v>287</v>
      </c>
      <c r="D20" s="11">
        <v>0</v>
      </c>
      <c r="E20" s="2"/>
      <c r="F20" s="376"/>
      <c r="G20" s="2"/>
      <c r="H20" s="385"/>
      <c r="I20" s="386"/>
      <c r="J20" s="386"/>
      <c r="K20" s="386"/>
      <c r="L20" s="386"/>
      <c r="M20" s="386"/>
      <c r="N20" s="386"/>
      <c r="O20" s="386"/>
      <c r="P20" s="386"/>
      <c r="Q20" s="387"/>
      <c r="R20" s="470"/>
    </row>
    <row r="21" spans="1:18" x14ac:dyDescent="0.25">
      <c r="A21" s="468"/>
      <c r="B21" s="373"/>
      <c r="C21" s="17" t="s">
        <v>273</v>
      </c>
      <c r="D21" s="12">
        <v>0</v>
      </c>
      <c r="E21" s="2"/>
      <c r="F21" s="376"/>
      <c r="G21" s="2"/>
      <c r="H21" s="17"/>
      <c r="I21" s="17"/>
      <c r="J21" s="17"/>
      <c r="K21" s="17"/>
      <c r="L21" s="17"/>
      <c r="M21" s="17"/>
      <c r="N21" s="17"/>
      <c r="O21" s="17"/>
      <c r="P21" s="17"/>
      <c r="Q21" s="17"/>
      <c r="R21" s="470"/>
    </row>
    <row r="22" spans="1:18" x14ac:dyDescent="0.25">
      <c r="A22" s="468"/>
      <c r="B22" s="373"/>
      <c r="C22" s="17" t="s">
        <v>273</v>
      </c>
      <c r="D22" s="13">
        <v>0</v>
      </c>
      <c r="E22" s="2"/>
      <c r="F22" s="376"/>
      <c r="G22" s="2"/>
      <c r="H22" s="17"/>
      <c r="I22" s="17"/>
      <c r="J22" s="17"/>
      <c r="K22" s="17"/>
      <c r="L22" s="17"/>
      <c r="M22" s="17"/>
      <c r="N22" s="17"/>
      <c r="O22" s="17"/>
      <c r="P22" s="17"/>
      <c r="Q22" s="17"/>
      <c r="R22" s="470"/>
    </row>
    <row r="23" spans="1:18" x14ac:dyDescent="0.25">
      <c r="A23" s="468"/>
      <c r="B23" s="373"/>
      <c r="C23" s="17" t="s">
        <v>273</v>
      </c>
      <c r="D23" s="14"/>
      <c r="E23" s="2"/>
      <c r="F23" s="376"/>
      <c r="G23" s="2"/>
      <c r="H23" s="17"/>
      <c r="I23" s="17"/>
      <c r="J23" s="17"/>
      <c r="K23" s="17"/>
      <c r="L23" s="17"/>
      <c r="M23" s="17"/>
      <c r="N23" s="17"/>
      <c r="O23" s="17"/>
      <c r="P23" s="17"/>
      <c r="Q23" s="17"/>
      <c r="R23" s="470"/>
    </row>
    <row r="24" spans="1:18" ht="14" x14ac:dyDescent="0.3">
      <c r="A24" s="468"/>
      <c r="B24" s="373"/>
      <c r="C24" s="156" t="s">
        <v>26</v>
      </c>
      <c r="D24" s="155">
        <f>SUM(D16:D23)</f>
        <v>0</v>
      </c>
      <c r="E24" s="153"/>
      <c r="F24" s="377"/>
      <c r="G24" s="153"/>
      <c r="H24" s="17"/>
      <c r="I24" s="17"/>
      <c r="J24" s="17"/>
      <c r="K24" s="17"/>
      <c r="L24" s="17"/>
      <c r="M24" s="17"/>
      <c r="N24" s="17"/>
      <c r="O24" s="17"/>
      <c r="P24" s="17"/>
      <c r="Q24" s="17"/>
      <c r="R24" s="470"/>
    </row>
    <row r="25" spans="1:18" ht="13" thickBot="1" x14ac:dyDescent="0.3">
      <c r="A25" s="468"/>
      <c r="B25" s="373"/>
      <c r="C25" s="156"/>
      <c r="D25" s="17"/>
      <c r="E25" s="2"/>
      <c r="F25" s="378"/>
      <c r="G25" s="2"/>
      <c r="H25" s="17"/>
      <c r="I25" s="17"/>
      <c r="J25" s="17"/>
      <c r="K25" s="17"/>
      <c r="L25" s="17"/>
      <c r="M25" s="17"/>
      <c r="N25" s="17"/>
      <c r="O25" s="17"/>
      <c r="P25" s="17"/>
      <c r="Q25" s="17"/>
      <c r="R25" s="470"/>
    </row>
    <row r="26" spans="1:18" ht="14.5" thickBot="1" x14ac:dyDescent="0.35">
      <c r="A26" s="468"/>
      <c r="B26" s="373"/>
      <c r="C26" s="3" t="s">
        <v>288</v>
      </c>
      <c r="D26" s="390"/>
      <c r="E26" s="391">
        <f>ROUND(D24*D26,2)</f>
        <v>0</v>
      </c>
      <c r="F26" s="388"/>
      <c r="G26" s="371"/>
      <c r="H26" s="17"/>
      <c r="I26" s="17"/>
      <c r="J26" s="17"/>
      <c r="K26" s="17"/>
      <c r="L26" s="17"/>
      <c r="M26" s="17"/>
      <c r="N26" s="17"/>
      <c r="O26" s="17"/>
      <c r="P26" s="17"/>
      <c r="Q26" s="17"/>
      <c r="R26" s="470"/>
    </row>
    <row r="27" spans="1:18" x14ac:dyDescent="0.25">
      <c r="A27" s="468"/>
      <c r="B27" s="373"/>
      <c r="C27" s="154" t="s">
        <v>274</v>
      </c>
      <c r="D27" s="15"/>
      <c r="E27" s="389"/>
      <c r="F27" s="721"/>
      <c r="G27" s="155"/>
      <c r="H27" s="17"/>
      <c r="I27" s="17"/>
      <c r="J27" s="17"/>
      <c r="K27" s="17"/>
      <c r="L27" s="17"/>
      <c r="M27" s="17"/>
      <c r="N27" s="17"/>
      <c r="O27" s="17"/>
      <c r="P27" s="17"/>
      <c r="Q27" s="17"/>
      <c r="R27" s="470"/>
    </row>
    <row r="28" spans="1:18" x14ac:dyDescent="0.25">
      <c r="A28" s="468"/>
      <c r="B28" s="373"/>
      <c r="C28" s="17"/>
      <c r="D28" s="2"/>
      <c r="E28" s="17"/>
      <c r="F28" s="379"/>
      <c r="G28" s="17"/>
      <c r="H28" s="17"/>
      <c r="I28" s="17"/>
      <c r="J28" s="17"/>
      <c r="K28" s="17"/>
      <c r="L28" s="17"/>
      <c r="M28" s="17"/>
      <c r="N28" s="17"/>
      <c r="O28" s="17"/>
      <c r="P28" s="17"/>
      <c r="Q28" s="17"/>
      <c r="R28" s="470"/>
    </row>
    <row r="29" spans="1:18" ht="15.5" x14ac:dyDescent="0.35">
      <c r="A29" s="468"/>
      <c r="B29" s="373"/>
      <c r="C29" s="156" t="s">
        <v>28</v>
      </c>
      <c r="D29" s="17"/>
      <c r="E29" s="380">
        <f>ROUND(SUM(D24+E26+E27),2)</f>
        <v>0</v>
      </c>
      <c r="F29" s="381"/>
      <c r="G29" s="503"/>
      <c r="H29" s="17"/>
      <c r="I29" s="17"/>
      <c r="J29" s="17"/>
      <c r="K29" s="17"/>
      <c r="L29" s="17"/>
      <c r="M29" s="17"/>
      <c r="N29" s="17"/>
      <c r="O29" s="17"/>
      <c r="P29" s="17"/>
      <c r="Q29" s="17"/>
      <c r="R29" s="470"/>
    </row>
    <row r="30" spans="1:18" x14ac:dyDescent="0.25">
      <c r="A30" s="468"/>
      <c r="B30" s="373"/>
      <c r="C30" s="17"/>
      <c r="D30" s="17"/>
      <c r="E30" s="17"/>
      <c r="F30" s="379"/>
      <c r="G30" s="17"/>
      <c r="H30" s="17"/>
      <c r="I30" s="17"/>
      <c r="J30" s="17"/>
      <c r="K30" s="17"/>
      <c r="L30" s="17"/>
      <c r="M30" s="17"/>
      <c r="N30" s="17"/>
      <c r="O30" s="17"/>
      <c r="P30" s="17"/>
      <c r="Q30" s="17"/>
      <c r="R30" s="470"/>
    </row>
    <row r="31" spans="1:18" x14ac:dyDescent="0.25">
      <c r="A31" s="468"/>
      <c r="B31" s="373"/>
      <c r="C31" s="17"/>
      <c r="D31" s="17"/>
      <c r="E31" s="17"/>
      <c r="F31" s="379"/>
      <c r="G31" s="17"/>
      <c r="H31" s="17"/>
      <c r="I31" s="17"/>
      <c r="J31" s="17"/>
      <c r="K31" s="17"/>
      <c r="L31" s="17"/>
      <c r="M31" s="17"/>
      <c r="N31" s="17"/>
      <c r="O31" s="17"/>
      <c r="P31" s="17"/>
      <c r="Q31" s="17"/>
      <c r="R31" s="470"/>
    </row>
    <row r="32" spans="1:18" ht="14" x14ac:dyDescent="0.3">
      <c r="A32" s="468"/>
      <c r="B32" s="373"/>
      <c r="C32" s="382"/>
      <c r="D32" s="382"/>
      <c r="E32" s="382"/>
      <c r="F32" s="383"/>
      <c r="G32" s="382"/>
      <c r="H32" s="17"/>
      <c r="I32" s="17"/>
      <c r="J32" s="17"/>
      <c r="K32" s="17"/>
      <c r="L32" s="17"/>
      <c r="M32" s="17"/>
      <c r="N32" s="17"/>
      <c r="O32" s="17"/>
      <c r="P32" s="17"/>
      <c r="Q32" s="17"/>
      <c r="R32" s="470"/>
    </row>
    <row r="33" spans="1:18" ht="14" x14ac:dyDescent="0.3">
      <c r="A33" s="468"/>
      <c r="B33" s="373"/>
      <c r="C33" s="1065" t="s">
        <v>109</v>
      </c>
      <c r="D33" s="1065"/>
      <c r="E33" s="1065"/>
      <c r="F33" s="384"/>
      <c r="G33" s="157"/>
      <c r="H33" s="17"/>
      <c r="I33" s="17"/>
      <c r="J33" s="17"/>
      <c r="K33" s="17"/>
      <c r="L33" s="17"/>
      <c r="M33" s="17"/>
      <c r="N33" s="17"/>
      <c r="O33" s="17"/>
      <c r="P33" s="17"/>
      <c r="Q33" s="17"/>
      <c r="R33" s="470"/>
    </row>
    <row r="34" spans="1:18" x14ac:dyDescent="0.25">
      <c r="A34" s="468"/>
      <c r="B34" s="373"/>
      <c r="C34" s="1068"/>
      <c r="D34" s="1069"/>
      <c r="E34" s="1070"/>
      <c r="F34" s="722"/>
      <c r="G34" s="158"/>
      <c r="H34" s="17"/>
      <c r="I34" s="17"/>
      <c r="J34" s="17"/>
      <c r="K34" s="17"/>
      <c r="L34" s="17"/>
      <c r="M34" s="17"/>
      <c r="N34" s="17"/>
      <c r="O34" s="17"/>
      <c r="P34" s="17"/>
      <c r="Q34" s="17"/>
      <c r="R34" s="470"/>
    </row>
    <row r="35" spans="1:18" x14ac:dyDescent="0.25">
      <c r="A35" s="468"/>
      <c r="B35" s="373"/>
      <c r="C35" s="1071"/>
      <c r="D35" s="1072"/>
      <c r="E35" s="1073"/>
      <c r="F35" s="722"/>
      <c r="G35" s="158"/>
      <c r="H35" s="17"/>
      <c r="I35" s="17"/>
      <c r="J35" s="17"/>
      <c r="K35" s="17"/>
      <c r="L35" s="17"/>
      <c r="M35" s="17"/>
      <c r="N35" s="17"/>
      <c r="O35" s="17"/>
      <c r="P35" s="17"/>
      <c r="Q35" s="17"/>
      <c r="R35" s="470"/>
    </row>
    <row r="36" spans="1:18" x14ac:dyDescent="0.25">
      <c r="A36" s="468"/>
      <c r="B36" s="373"/>
      <c r="C36" s="1071"/>
      <c r="D36" s="1072"/>
      <c r="E36" s="1073"/>
      <c r="F36" s="722"/>
      <c r="G36" s="158"/>
      <c r="H36" s="17"/>
      <c r="I36" s="17"/>
      <c r="J36" s="17"/>
      <c r="K36" s="17"/>
      <c r="L36" s="17"/>
      <c r="M36" s="17"/>
      <c r="N36" s="17"/>
      <c r="O36" s="17"/>
      <c r="P36" s="17"/>
      <c r="Q36" s="17"/>
      <c r="R36" s="470"/>
    </row>
    <row r="37" spans="1:18" x14ac:dyDescent="0.25">
      <c r="A37" s="468"/>
      <c r="B37" s="373"/>
      <c r="C37" s="1071"/>
      <c r="D37" s="1072"/>
      <c r="E37" s="1073"/>
      <c r="F37" s="722"/>
      <c r="G37" s="158"/>
      <c r="H37" s="17"/>
      <c r="I37" s="17"/>
      <c r="J37" s="17"/>
      <c r="K37" s="17"/>
      <c r="L37" s="17"/>
      <c r="M37" s="17"/>
      <c r="N37" s="17"/>
      <c r="O37" s="17"/>
      <c r="P37" s="17"/>
      <c r="Q37" s="17"/>
      <c r="R37" s="470"/>
    </row>
    <row r="38" spans="1:18" x14ac:dyDescent="0.25">
      <c r="A38" s="468"/>
      <c r="B38" s="373"/>
      <c r="C38" s="1071"/>
      <c r="D38" s="1072"/>
      <c r="E38" s="1073"/>
      <c r="F38" s="722"/>
      <c r="G38" s="158"/>
      <c r="H38" s="17"/>
      <c r="I38" s="17"/>
      <c r="J38" s="17"/>
      <c r="K38" s="17"/>
      <c r="L38" s="17"/>
      <c r="M38" s="17"/>
      <c r="N38" s="17"/>
      <c r="O38" s="17"/>
      <c r="P38" s="17"/>
      <c r="Q38" s="17"/>
      <c r="R38" s="470"/>
    </row>
    <row r="39" spans="1:18" x14ac:dyDescent="0.25">
      <c r="A39" s="468"/>
      <c r="B39" s="373"/>
      <c r="C39" s="1071"/>
      <c r="D39" s="1072"/>
      <c r="E39" s="1073"/>
      <c r="F39" s="722"/>
      <c r="G39" s="158"/>
      <c r="H39" s="17"/>
      <c r="I39" s="17"/>
      <c r="J39" s="17"/>
      <c r="K39" s="17"/>
      <c r="L39" s="17"/>
      <c r="M39" s="17"/>
      <c r="N39" s="17"/>
      <c r="O39" s="17"/>
      <c r="P39" s="17"/>
      <c r="Q39" s="17"/>
      <c r="R39" s="470"/>
    </row>
    <row r="40" spans="1:18" x14ac:dyDescent="0.25">
      <c r="A40" s="468"/>
      <c r="B40" s="373"/>
      <c r="C40" s="1071"/>
      <c r="D40" s="1072"/>
      <c r="E40" s="1073"/>
      <c r="F40" s="722"/>
      <c r="G40" s="158"/>
      <c r="H40" s="17"/>
      <c r="I40" s="17"/>
      <c r="J40" s="17"/>
      <c r="K40" s="17"/>
      <c r="L40" s="17"/>
      <c r="M40" s="17"/>
      <c r="N40" s="17"/>
      <c r="O40" s="17"/>
      <c r="P40" s="17"/>
      <c r="Q40" s="17"/>
      <c r="R40" s="470"/>
    </row>
    <row r="41" spans="1:18" x14ac:dyDescent="0.25">
      <c r="A41" s="468"/>
      <c r="B41" s="373"/>
      <c r="C41" s="1071"/>
      <c r="D41" s="1072"/>
      <c r="E41" s="1073"/>
      <c r="F41" s="722"/>
      <c r="G41" s="158"/>
      <c r="H41" s="17"/>
      <c r="I41" s="17"/>
      <c r="J41" s="17"/>
      <c r="K41" s="17"/>
      <c r="L41" s="17"/>
      <c r="M41" s="17"/>
      <c r="N41" s="17"/>
      <c r="O41" s="17"/>
      <c r="P41" s="17"/>
      <c r="Q41" s="17"/>
      <c r="R41" s="470"/>
    </row>
    <row r="42" spans="1:18" x14ac:dyDescent="0.25">
      <c r="A42" s="468"/>
      <c r="B42" s="373"/>
      <c r="C42" s="1071"/>
      <c r="D42" s="1072"/>
      <c r="E42" s="1073"/>
      <c r="F42" s="722"/>
      <c r="G42" s="158"/>
      <c r="H42" s="17"/>
      <c r="I42" s="17"/>
      <c r="J42" s="17"/>
      <c r="K42" s="17"/>
      <c r="L42" s="17"/>
      <c r="M42" s="17"/>
      <c r="N42" s="17"/>
      <c r="O42" s="17"/>
      <c r="P42" s="17"/>
      <c r="Q42" s="17"/>
      <c r="R42" s="470"/>
    </row>
    <row r="43" spans="1:18" x14ac:dyDescent="0.25">
      <c r="A43" s="468"/>
      <c r="B43" s="373"/>
      <c r="C43" s="1071"/>
      <c r="D43" s="1072"/>
      <c r="E43" s="1073"/>
      <c r="F43" s="722"/>
      <c r="G43" s="158"/>
      <c r="H43" s="17"/>
      <c r="I43" s="17"/>
      <c r="J43" s="17"/>
      <c r="K43" s="17"/>
      <c r="L43" s="17"/>
      <c r="M43" s="17"/>
      <c r="N43" s="17"/>
      <c r="O43" s="17"/>
      <c r="P43" s="17"/>
      <c r="Q43" s="17"/>
      <c r="R43" s="470"/>
    </row>
    <row r="44" spans="1:18" x14ac:dyDescent="0.25">
      <c r="A44" s="468"/>
      <c r="B44" s="373"/>
      <c r="C44" s="1071"/>
      <c r="D44" s="1072"/>
      <c r="E44" s="1073"/>
      <c r="F44" s="722"/>
      <c r="G44" s="158"/>
      <c r="H44" s="17"/>
      <c r="I44" s="17"/>
      <c r="J44" s="17"/>
      <c r="K44" s="17"/>
      <c r="L44" s="17"/>
      <c r="M44" s="17"/>
      <c r="N44" s="17"/>
      <c r="O44" s="17"/>
      <c r="P44" s="17"/>
      <c r="Q44" s="17"/>
      <c r="R44" s="470"/>
    </row>
    <row r="45" spans="1:18" x14ac:dyDescent="0.25">
      <c r="A45" s="468"/>
      <c r="B45" s="373"/>
      <c r="C45" s="1074"/>
      <c r="D45" s="1075"/>
      <c r="E45" s="1076"/>
      <c r="F45" s="722"/>
      <c r="G45" s="158"/>
      <c r="H45" s="17"/>
      <c r="I45" s="17"/>
      <c r="J45" s="17"/>
      <c r="K45" s="17"/>
      <c r="L45" s="17"/>
      <c r="M45" s="17"/>
      <c r="N45" s="17"/>
      <c r="O45" s="17"/>
      <c r="P45" s="17"/>
      <c r="Q45" s="17"/>
      <c r="R45" s="470"/>
    </row>
    <row r="46" spans="1:18" ht="13" thickBot="1" x14ac:dyDescent="0.3">
      <c r="A46" s="468"/>
      <c r="B46" s="385"/>
      <c r="C46" s="386"/>
      <c r="D46" s="386"/>
      <c r="E46" s="386"/>
      <c r="F46" s="387"/>
      <c r="G46" s="17"/>
      <c r="H46" s="17"/>
      <c r="I46" s="17"/>
      <c r="J46" s="17"/>
      <c r="K46" s="17"/>
      <c r="L46" s="17"/>
      <c r="M46" s="17"/>
      <c r="N46" s="17"/>
      <c r="O46" s="17"/>
      <c r="P46" s="17"/>
      <c r="Q46" s="17"/>
      <c r="R46" s="470"/>
    </row>
    <row r="47" spans="1:18" x14ac:dyDescent="0.25">
      <c r="A47" s="489"/>
      <c r="B47" s="490"/>
      <c r="C47" s="490"/>
      <c r="D47" s="490"/>
      <c r="E47" s="490"/>
      <c r="F47" s="490"/>
      <c r="G47" s="490"/>
      <c r="H47" s="490"/>
      <c r="I47" s="490"/>
      <c r="J47" s="490"/>
      <c r="K47" s="490"/>
      <c r="L47" s="490"/>
      <c r="M47" s="490"/>
      <c r="N47" s="490"/>
      <c r="O47" s="490"/>
      <c r="P47" s="490"/>
      <c r="Q47" s="490"/>
      <c r="R47" s="491"/>
    </row>
    <row r="49" spans="2:17" ht="9.75" customHeight="1" x14ac:dyDescent="0.25">
      <c r="B49" s="402"/>
      <c r="C49" s="402"/>
      <c r="D49" s="402"/>
      <c r="E49" s="402"/>
      <c r="F49" s="402"/>
      <c r="G49" s="402"/>
      <c r="H49" s="402"/>
      <c r="I49" s="402"/>
      <c r="J49" s="402"/>
      <c r="K49" s="402"/>
      <c r="L49" s="402"/>
      <c r="M49" s="402"/>
      <c r="N49" s="402"/>
      <c r="O49" s="402"/>
      <c r="P49" s="402"/>
      <c r="Q49" s="402"/>
    </row>
    <row r="50" spans="2:17" ht="18" customHeight="1" x14ac:dyDescent="0.25">
      <c r="C50" s="1063" t="s">
        <v>289</v>
      </c>
      <c r="D50" s="1063"/>
      <c r="E50" s="1063"/>
      <c r="F50" s="1063"/>
      <c r="G50" s="1063"/>
      <c r="H50" s="1063"/>
      <c r="I50" s="1063"/>
      <c r="J50" s="1063"/>
      <c r="K50" s="1063"/>
      <c r="L50" s="1063"/>
      <c r="M50" s="1063"/>
      <c r="N50" s="1063"/>
      <c r="O50" s="1063"/>
      <c r="P50" s="1063"/>
      <c r="Q50" s="1063"/>
    </row>
    <row r="51" spans="2:17" ht="18.75" customHeight="1" thickBot="1" x14ac:dyDescent="0.3">
      <c r="C51" s="1063"/>
      <c r="D51" s="1063"/>
      <c r="E51" s="1063"/>
      <c r="F51" s="1063"/>
      <c r="G51" s="1063"/>
      <c r="H51" s="1063"/>
      <c r="I51" s="1063"/>
      <c r="J51" s="1063"/>
      <c r="K51" s="1063"/>
      <c r="L51" s="1063"/>
      <c r="M51" s="1063"/>
      <c r="N51" s="1063"/>
      <c r="O51" s="1063"/>
      <c r="P51" s="1063"/>
      <c r="Q51" s="1063"/>
    </row>
    <row r="52" spans="2:17" ht="18" x14ac:dyDescent="0.4">
      <c r="B52" s="408"/>
      <c r="C52" s="1059" t="s">
        <v>275</v>
      </c>
      <c r="D52" s="1059"/>
      <c r="E52" s="1059"/>
      <c r="F52" s="1059"/>
      <c r="G52" s="1059"/>
      <c r="H52" s="1059"/>
      <c r="I52" s="1059"/>
      <c r="J52" s="1059"/>
      <c r="K52" s="1059"/>
      <c r="L52" s="1059"/>
      <c r="M52" s="1059"/>
      <c r="N52" s="1059"/>
      <c r="O52" s="1059"/>
      <c r="P52" s="1059"/>
      <c r="Q52" s="1060"/>
    </row>
    <row r="53" spans="2:17" ht="14" x14ac:dyDescent="0.3">
      <c r="B53" s="373"/>
      <c r="C53" s="156"/>
      <c r="D53" s="2"/>
      <c r="E53" s="374"/>
      <c r="F53" s="374"/>
      <c r="G53" s="374"/>
      <c r="H53" s="723" t="s">
        <v>109</v>
      </c>
      <c r="I53" s="724"/>
      <c r="J53" s="724"/>
      <c r="K53" s="724"/>
      <c r="L53" s="724"/>
      <c r="M53" s="724"/>
      <c r="N53" s="724"/>
      <c r="O53" s="724"/>
      <c r="P53" s="724"/>
      <c r="Q53" s="379"/>
    </row>
    <row r="54" spans="2:17" ht="14" x14ac:dyDescent="0.3">
      <c r="B54" s="373"/>
      <c r="C54" s="1064" t="s">
        <v>21</v>
      </c>
      <c r="D54" s="1064"/>
      <c r="E54" s="2"/>
      <c r="F54" s="2"/>
      <c r="G54" s="2"/>
      <c r="H54" s="1050"/>
      <c r="I54" s="1051"/>
      <c r="J54" s="1051"/>
      <c r="K54" s="1051"/>
      <c r="L54" s="1051"/>
      <c r="M54" s="1051"/>
      <c r="N54" s="1051"/>
      <c r="O54" s="1051"/>
      <c r="P54" s="1052"/>
      <c r="Q54" s="379"/>
    </row>
    <row r="55" spans="2:17" x14ac:dyDescent="0.25">
      <c r="B55" s="373"/>
      <c r="C55" s="17" t="s">
        <v>22</v>
      </c>
      <c r="D55" s="12"/>
      <c r="E55" s="2"/>
      <c r="F55" s="2"/>
      <c r="G55" s="2"/>
      <c r="H55" s="1053"/>
      <c r="I55" s="1054"/>
      <c r="J55" s="1054"/>
      <c r="K55" s="1054"/>
      <c r="L55" s="1054"/>
      <c r="M55" s="1054"/>
      <c r="N55" s="1054"/>
      <c r="O55" s="1054"/>
      <c r="P55" s="1055"/>
      <c r="Q55" s="379"/>
    </row>
    <row r="56" spans="2:17" x14ac:dyDescent="0.25">
      <c r="B56" s="373"/>
      <c r="C56" s="151" t="s">
        <v>23</v>
      </c>
      <c r="D56" s="11"/>
      <c r="E56" s="2"/>
      <c r="F56" s="2"/>
      <c r="G56" s="2"/>
      <c r="H56" s="1053"/>
      <c r="I56" s="1054"/>
      <c r="J56" s="1054"/>
      <c r="K56" s="1054"/>
      <c r="L56" s="1054"/>
      <c r="M56" s="1054"/>
      <c r="N56" s="1054"/>
      <c r="O56" s="1054"/>
      <c r="P56" s="1055"/>
      <c r="Q56" s="379"/>
    </row>
    <row r="57" spans="2:17" x14ac:dyDescent="0.25">
      <c r="B57" s="373"/>
      <c r="C57" s="152" t="s">
        <v>24</v>
      </c>
      <c r="D57" s="11">
        <v>0</v>
      </c>
      <c r="E57" s="2"/>
      <c r="F57" s="2"/>
      <c r="G57" s="2"/>
      <c r="H57" s="1053"/>
      <c r="I57" s="1054"/>
      <c r="J57" s="1054"/>
      <c r="K57" s="1054"/>
      <c r="L57" s="1054"/>
      <c r="M57" s="1054"/>
      <c r="N57" s="1054"/>
      <c r="O57" s="1054"/>
      <c r="P57" s="1055"/>
      <c r="Q57" s="379"/>
    </row>
    <row r="58" spans="2:17" x14ac:dyDescent="0.25">
      <c r="B58" s="373"/>
      <c r="C58" s="152" t="s">
        <v>25</v>
      </c>
      <c r="D58" s="11">
        <v>0</v>
      </c>
      <c r="E58" s="2"/>
      <c r="F58" s="2"/>
      <c r="G58" s="2"/>
      <c r="H58" s="1053"/>
      <c r="I58" s="1054"/>
      <c r="J58" s="1054"/>
      <c r="K58" s="1054"/>
      <c r="L58" s="1054"/>
      <c r="M58" s="1054"/>
      <c r="N58" s="1054"/>
      <c r="O58" s="1054"/>
      <c r="P58" s="1055"/>
      <c r="Q58" s="379"/>
    </row>
    <row r="59" spans="2:17" x14ac:dyDescent="0.25">
      <c r="B59" s="373"/>
      <c r="C59" s="152" t="s">
        <v>287</v>
      </c>
      <c r="D59" s="11">
        <v>0</v>
      </c>
      <c r="E59" s="2"/>
      <c r="F59" s="2"/>
      <c r="G59" s="2"/>
      <c r="H59" s="1053"/>
      <c r="I59" s="1054"/>
      <c r="J59" s="1054"/>
      <c r="K59" s="1054"/>
      <c r="L59" s="1054"/>
      <c r="M59" s="1054"/>
      <c r="N59" s="1054"/>
      <c r="O59" s="1054"/>
      <c r="P59" s="1055"/>
      <c r="Q59" s="379"/>
    </row>
    <row r="60" spans="2:17" x14ac:dyDescent="0.25">
      <c r="B60" s="373"/>
      <c r="C60" s="17" t="s">
        <v>273</v>
      </c>
      <c r="D60" s="12">
        <v>0</v>
      </c>
      <c r="E60" s="2"/>
      <c r="F60" s="2"/>
      <c r="G60" s="2"/>
      <c r="H60" s="1053"/>
      <c r="I60" s="1054"/>
      <c r="J60" s="1054"/>
      <c r="K60" s="1054"/>
      <c r="L60" s="1054"/>
      <c r="M60" s="1054"/>
      <c r="N60" s="1054"/>
      <c r="O60" s="1054"/>
      <c r="P60" s="1055"/>
      <c r="Q60" s="379"/>
    </row>
    <row r="61" spans="2:17" x14ac:dyDescent="0.25">
      <c r="B61" s="373"/>
      <c r="C61" s="17" t="s">
        <v>273</v>
      </c>
      <c r="D61" s="13">
        <v>0</v>
      </c>
      <c r="E61" s="2"/>
      <c r="F61" s="2"/>
      <c r="G61" s="2"/>
      <c r="H61" s="1053"/>
      <c r="I61" s="1054"/>
      <c r="J61" s="1054"/>
      <c r="K61" s="1054"/>
      <c r="L61" s="1054"/>
      <c r="M61" s="1054"/>
      <c r="N61" s="1054"/>
      <c r="O61" s="1054"/>
      <c r="P61" s="1055"/>
      <c r="Q61" s="379"/>
    </row>
    <row r="62" spans="2:17" x14ac:dyDescent="0.25">
      <c r="B62" s="373"/>
      <c r="C62" s="17" t="s">
        <v>273</v>
      </c>
      <c r="D62" s="14">
        <v>0</v>
      </c>
      <c r="E62" s="2"/>
      <c r="F62" s="2"/>
      <c r="G62" s="2"/>
      <c r="H62" s="1053"/>
      <c r="I62" s="1054"/>
      <c r="J62" s="1054"/>
      <c r="K62" s="1054"/>
      <c r="L62" s="1054"/>
      <c r="M62" s="1054"/>
      <c r="N62" s="1054"/>
      <c r="O62" s="1054"/>
      <c r="P62" s="1055"/>
      <c r="Q62" s="379"/>
    </row>
    <row r="63" spans="2:17" ht="14" x14ac:dyDescent="0.3">
      <c r="B63" s="373"/>
      <c r="C63" s="156" t="s">
        <v>26</v>
      </c>
      <c r="D63" s="155">
        <f>SUM(D55:D62)</f>
        <v>0</v>
      </c>
      <c r="E63" s="153"/>
      <c r="F63" s="401"/>
      <c r="G63" s="401"/>
      <c r="H63" s="1053"/>
      <c r="I63" s="1054"/>
      <c r="J63" s="1054"/>
      <c r="K63" s="1054"/>
      <c r="L63" s="1054"/>
      <c r="M63" s="1054"/>
      <c r="N63" s="1054"/>
      <c r="O63" s="1054"/>
      <c r="P63" s="1055"/>
      <c r="Q63" s="379"/>
    </row>
    <row r="64" spans="2:17" ht="13" thickBot="1" x14ac:dyDescent="0.3">
      <c r="B64" s="373"/>
      <c r="C64" s="156"/>
      <c r="D64" s="17"/>
      <c r="E64" s="2"/>
      <c r="F64" s="4"/>
      <c r="G64" s="4"/>
      <c r="H64" s="1053"/>
      <c r="I64" s="1054"/>
      <c r="J64" s="1054"/>
      <c r="K64" s="1054"/>
      <c r="L64" s="1054"/>
      <c r="M64" s="1054"/>
      <c r="N64" s="1054"/>
      <c r="O64" s="1054"/>
      <c r="P64" s="1055"/>
      <c r="Q64" s="379"/>
    </row>
    <row r="65" spans="2:17" ht="15" thickTop="1" thickBot="1" x14ac:dyDescent="0.35">
      <c r="B65" s="373"/>
      <c r="C65" s="3" t="s">
        <v>173</v>
      </c>
      <c r="D65" s="399"/>
      <c r="E65" s="400">
        <f>ROUND(D63*D65,2)</f>
        <v>0</v>
      </c>
      <c r="F65" s="371"/>
      <c r="G65" s="371"/>
      <c r="H65" s="1053"/>
      <c r="I65" s="1054"/>
      <c r="J65" s="1054"/>
      <c r="K65" s="1054"/>
      <c r="L65" s="1054"/>
      <c r="M65" s="1054"/>
      <c r="N65" s="1054"/>
      <c r="O65" s="1054"/>
      <c r="P65" s="1055"/>
      <c r="Q65" s="379"/>
    </row>
    <row r="66" spans="2:17" ht="13" thickTop="1" x14ac:dyDescent="0.25">
      <c r="B66" s="373"/>
      <c r="C66" s="154" t="s">
        <v>27</v>
      </c>
      <c r="D66" s="15"/>
      <c r="E66" s="389">
        <v>0</v>
      </c>
      <c r="F66" s="155"/>
      <c r="G66" s="155"/>
      <c r="H66" s="1053"/>
      <c r="I66" s="1054"/>
      <c r="J66" s="1054"/>
      <c r="K66" s="1054"/>
      <c r="L66" s="1054"/>
      <c r="M66" s="1054"/>
      <c r="N66" s="1054"/>
      <c r="O66" s="1054"/>
      <c r="P66" s="1055"/>
      <c r="Q66" s="379"/>
    </row>
    <row r="67" spans="2:17" x14ac:dyDescent="0.25">
      <c r="B67" s="373"/>
      <c r="C67" s="17"/>
      <c r="D67" s="2"/>
      <c r="E67" s="17"/>
      <c r="F67" s="17"/>
      <c r="G67" s="17"/>
      <c r="H67" s="1053"/>
      <c r="I67" s="1054"/>
      <c r="J67" s="1054"/>
      <c r="K67" s="1054"/>
      <c r="L67" s="1054"/>
      <c r="M67" s="1054"/>
      <c r="N67" s="1054"/>
      <c r="O67" s="1054"/>
      <c r="P67" s="1055"/>
      <c r="Q67" s="379"/>
    </row>
    <row r="68" spans="2:17" ht="15.5" x14ac:dyDescent="0.35">
      <c r="B68" s="373"/>
      <c r="C68" s="156" t="s">
        <v>90</v>
      </c>
      <c r="D68" s="17"/>
      <c r="E68" s="403">
        <f>ROUND(SUM(D63+E65+E66),2)</f>
        <v>0</v>
      </c>
      <c r="F68" s="404"/>
      <c r="G68" s="404"/>
      <c r="H68" s="1056"/>
      <c r="I68" s="1057"/>
      <c r="J68" s="1057"/>
      <c r="K68" s="1057"/>
      <c r="L68" s="1057"/>
      <c r="M68" s="1057"/>
      <c r="N68" s="1057"/>
      <c r="O68" s="1057"/>
      <c r="P68" s="1058"/>
      <c r="Q68" s="379"/>
    </row>
    <row r="69" spans="2:17" ht="16" thickBot="1" x14ac:dyDescent="0.4">
      <c r="B69" s="385"/>
      <c r="C69" s="405"/>
      <c r="D69" s="386"/>
      <c r="E69" s="406"/>
      <c r="F69" s="407"/>
      <c r="G69" s="407"/>
      <c r="H69" s="386"/>
      <c r="I69" s="386"/>
      <c r="J69" s="386"/>
      <c r="K69" s="386"/>
      <c r="L69" s="386"/>
      <c r="M69" s="386"/>
      <c r="N69" s="386"/>
      <c r="O69" s="386"/>
      <c r="P69" s="386"/>
      <c r="Q69" s="387"/>
    </row>
  </sheetData>
  <sheetProtection algorithmName="SHA-512" hashValue="LzQNNt+wDpJetZldmq6qXuOnwHasiHB9Cef9ccq9NPT6r4Cbpk7+t/WSzQLNZUBcVmxpzO91Q6rdBVPEOZeIdw==" saltValue="LQvW0dwhdnny7JfNHhFKbg==" spinCount="100000" sheet="1" objects="1" scenarios="1"/>
  <protectedRanges>
    <protectedRange password="DF21" sqref="D26 D16:D23" name="Range1_1"/>
    <protectedRange password="DF21" sqref="D65 D55:D62" name="Range1_1_1"/>
  </protectedRanges>
  <mergeCells count="10">
    <mergeCell ref="H54:P68"/>
    <mergeCell ref="C52:Q52"/>
    <mergeCell ref="C1:Q2"/>
    <mergeCell ref="C13:E13"/>
    <mergeCell ref="C50:Q51"/>
    <mergeCell ref="C15:D15"/>
    <mergeCell ref="C33:E33"/>
    <mergeCell ref="C3:E3"/>
    <mergeCell ref="C34:E45"/>
    <mergeCell ref="C54:D54"/>
  </mergeCells>
  <pageMargins left="0.25" right="0.25" top="0.75" bottom="0.75" header="0.3" footer="0.3"/>
  <pageSetup scale="71" fitToHeight="0" orientation="landscape" verticalDpi="1200" r:id="rId1"/>
  <headerFooter>
    <oddFooter>&amp;C&amp;A&amp;R&amp;P of &amp;N</oddFooter>
  </headerFooter>
  <rowBreaks count="1" manualBreakCount="1">
    <brk id="47"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1F1B2EC-3D6A-4A77-8236-9899B5BDA92A}">
          <x14:formula1>
            <xm:f>Background!$B$2:$B$3</xm:f>
          </x14:formula1>
          <xm:sqref>L18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tabColor rgb="FFBB1F53"/>
    <pageSetUpPr fitToPage="1"/>
  </sheetPr>
  <dimension ref="A1:Y70"/>
  <sheetViews>
    <sheetView showGridLines="0" zoomScaleNormal="100" workbookViewId="0"/>
  </sheetViews>
  <sheetFormatPr defaultColWidth="9.08984375" defaultRowHeight="12.5" x14ac:dyDescent="0.25"/>
  <cols>
    <col min="1" max="1" width="2.6328125" style="85" customWidth="1"/>
    <col min="2" max="2" width="13.6328125" style="85" customWidth="1"/>
    <col min="3" max="3" width="15.453125" style="85" customWidth="1"/>
    <col min="4" max="5" width="13.6328125" style="85" customWidth="1"/>
    <col min="6" max="6" width="15.54296875" style="85" customWidth="1"/>
    <col min="7" max="8" width="13.6328125" style="85" customWidth="1"/>
    <col min="9" max="9" width="4.08984375" style="85" customWidth="1"/>
    <col min="10" max="10" width="1.54296875" style="85" customWidth="1"/>
    <col min="11" max="11" width="2.6328125" style="85" customWidth="1"/>
    <col min="12" max="12" width="3" style="85" customWidth="1"/>
    <col min="13" max="13" width="3.453125" style="85" customWidth="1"/>
    <col min="14" max="14" width="5.453125" style="85" customWidth="1"/>
    <col min="15" max="15" width="6.54296875" style="85" customWidth="1"/>
    <col min="16" max="16" width="3.6328125" style="85" customWidth="1"/>
    <col min="17" max="17" width="2.90625" style="85" customWidth="1"/>
    <col min="18" max="18" width="4.6328125" style="85" customWidth="1"/>
    <col min="19" max="19" width="6.6328125" style="85" customWidth="1"/>
    <col min="20" max="20" width="32.08984375" style="85" customWidth="1"/>
    <col min="21" max="21" width="33.36328125" style="85" customWidth="1"/>
    <col min="22" max="22" width="6.36328125" style="85" customWidth="1"/>
    <col min="23" max="23" width="2.54296875" style="85" customWidth="1"/>
    <col min="24" max="24" width="9.08984375" style="85"/>
    <col min="25" max="25" width="21.453125" style="85" hidden="1" customWidth="1"/>
    <col min="26" max="16384" width="9.08984375" style="85"/>
  </cols>
  <sheetData>
    <row r="1" spans="1:23" ht="18" x14ac:dyDescent="0.4">
      <c r="A1" s="492"/>
      <c r="B1" s="1156" t="s">
        <v>91</v>
      </c>
      <c r="C1" s="1156"/>
      <c r="D1" s="1156"/>
      <c r="E1" s="1156"/>
      <c r="F1" s="1156"/>
      <c r="G1" s="1156"/>
      <c r="H1" s="1156"/>
      <c r="I1" s="1156"/>
      <c r="J1" s="1156"/>
      <c r="K1" s="1156"/>
      <c r="L1" s="1156"/>
      <c r="M1" s="1156"/>
      <c r="N1" s="1156"/>
      <c r="O1" s="1156"/>
      <c r="P1" s="1156"/>
      <c r="Q1" s="1156"/>
      <c r="R1" s="1156"/>
      <c r="S1" s="1156"/>
      <c r="T1" s="1156"/>
      <c r="U1" s="1156"/>
      <c r="V1" s="493"/>
      <c r="W1" s="494"/>
    </row>
    <row r="2" spans="1:23" ht="27" customHeight="1" x14ac:dyDescent="0.25">
      <c r="A2" s="468"/>
      <c r="B2" s="1157"/>
      <c r="C2" s="1157"/>
      <c r="D2" s="1157"/>
      <c r="E2" s="1157"/>
      <c r="F2" s="1157"/>
      <c r="G2" s="1157"/>
      <c r="H2" s="1157"/>
      <c r="I2" s="1157"/>
      <c r="J2" s="1157"/>
      <c r="K2" s="1157"/>
      <c r="L2" s="1157"/>
      <c r="M2" s="1157"/>
      <c r="N2" s="1157"/>
      <c r="O2" s="1157"/>
      <c r="P2" s="1157"/>
      <c r="Q2" s="1157"/>
      <c r="R2" s="1157"/>
      <c r="S2" s="1157"/>
      <c r="T2" s="1157"/>
      <c r="U2" s="1157"/>
      <c r="V2" s="495"/>
      <c r="W2" s="470"/>
    </row>
    <row r="3" spans="1:23" ht="12.75" customHeight="1" x14ac:dyDescent="0.25">
      <c r="A3" s="468"/>
      <c r="B3" s="496"/>
      <c r="C3" s="496"/>
      <c r="D3" s="496"/>
      <c r="E3" s="496"/>
      <c r="F3" s="496"/>
      <c r="G3" s="496"/>
      <c r="H3" s="496"/>
      <c r="I3" s="496"/>
      <c r="J3" s="496"/>
      <c r="K3" s="496"/>
      <c r="L3" s="496"/>
      <c r="M3" s="496"/>
      <c r="N3" s="496"/>
      <c r="O3" s="496"/>
      <c r="P3" s="496"/>
      <c r="Q3" s="496"/>
      <c r="R3" s="496"/>
      <c r="S3" s="496"/>
      <c r="T3" s="496"/>
      <c r="U3" s="496"/>
      <c r="V3" s="135"/>
      <c r="W3" s="470"/>
    </row>
    <row r="4" spans="1:23" ht="12.75" customHeight="1" thickBot="1" x14ac:dyDescent="0.3">
      <c r="A4" s="468"/>
      <c r="B4" s="496"/>
      <c r="C4" s="496"/>
      <c r="D4" s="496"/>
      <c r="E4" s="496"/>
      <c r="F4" s="496"/>
      <c r="G4" s="496"/>
      <c r="H4" s="496"/>
      <c r="I4" s="496"/>
      <c r="J4" s="496"/>
      <c r="K4" s="496"/>
      <c r="L4" s="496"/>
      <c r="M4" s="496"/>
      <c r="N4" s="496"/>
      <c r="O4" s="496"/>
      <c r="P4" s="496"/>
      <c r="Q4" s="496"/>
      <c r="R4" s="496"/>
      <c r="S4" s="496"/>
      <c r="T4" s="496"/>
      <c r="U4" s="496"/>
      <c r="V4" s="135"/>
      <c r="W4" s="470"/>
    </row>
    <row r="5" spans="1:23" ht="12.75" customHeight="1" thickBot="1" x14ac:dyDescent="0.35">
      <c r="A5" s="468"/>
      <c r="B5" s="496"/>
      <c r="C5" s="496"/>
      <c r="D5" s="496"/>
      <c r="E5" s="496"/>
      <c r="F5" s="496"/>
      <c r="G5" s="496"/>
      <c r="H5" s="496"/>
      <c r="I5" s="496"/>
      <c r="J5" s="496"/>
      <c r="K5" s="496"/>
      <c r="L5" s="496"/>
      <c r="M5" s="496"/>
      <c r="N5" s="496"/>
      <c r="O5" s="496"/>
      <c r="P5" s="496"/>
      <c r="Q5" s="496"/>
      <c r="R5" s="496"/>
      <c r="S5" s="496"/>
      <c r="T5" s="1147" t="s">
        <v>138</v>
      </c>
      <c r="U5" s="1148"/>
      <c r="V5" s="1149"/>
      <c r="W5" s="470"/>
    </row>
    <row r="6" spans="1:23" ht="12.75" customHeight="1" thickBot="1" x14ac:dyDescent="0.3">
      <c r="A6" s="468"/>
      <c r="B6" s="496"/>
      <c r="C6" s="496"/>
      <c r="D6" s="496"/>
      <c r="E6" s="496"/>
      <c r="F6" s="496"/>
      <c r="G6" s="496"/>
      <c r="H6" s="496"/>
      <c r="I6" s="496"/>
      <c r="J6" s="496"/>
      <c r="K6" s="496"/>
      <c r="L6" s="496"/>
      <c r="M6" s="496"/>
      <c r="N6" s="496"/>
      <c r="O6" s="496"/>
      <c r="P6" s="496"/>
      <c r="Q6" s="496"/>
      <c r="R6" s="496"/>
      <c r="S6" s="496"/>
      <c r="T6" s="416"/>
      <c r="U6" s="417"/>
      <c r="V6" s="418"/>
      <c r="W6" s="470"/>
    </row>
    <row r="7" spans="1:23" ht="12.75" customHeight="1" thickBot="1" x14ac:dyDescent="0.3">
      <c r="A7" s="468"/>
      <c r="B7" s="496"/>
      <c r="C7" s="496"/>
      <c r="D7" s="496"/>
      <c r="E7" s="496"/>
      <c r="F7" s="496"/>
      <c r="G7" s="496"/>
      <c r="H7" s="496"/>
      <c r="I7" s="496"/>
      <c r="J7" s="496"/>
      <c r="K7" s="496"/>
      <c r="L7" s="496"/>
      <c r="M7" s="496"/>
      <c r="N7" s="496"/>
      <c r="O7" s="496"/>
      <c r="P7" s="496"/>
      <c r="Q7" s="496"/>
      <c r="R7" s="496"/>
      <c r="S7" s="496"/>
      <c r="T7" s="423" t="s">
        <v>194</v>
      </c>
      <c r="U7" s="265" t="s">
        <v>136</v>
      </c>
      <c r="V7" s="263"/>
      <c r="W7" s="470"/>
    </row>
    <row r="8" spans="1:23" ht="12.75" customHeight="1" thickBot="1" x14ac:dyDescent="0.35">
      <c r="A8" s="468"/>
      <c r="B8" s="496"/>
      <c r="C8" s="496"/>
      <c r="D8" s="496"/>
      <c r="E8" s="496"/>
      <c r="F8" s="496"/>
      <c r="G8" s="496"/>
      <c r="H8" s="496"/>
      <c r="I8" s="496"/>
      <c r="J8" s="496"/>
      <c r="K8" s="496"/>
      <c r="L8" s="496"/>
      <c r="M8" s="496"/>
      <c r="N8" s="496"/>
      <c r="O8" s="496"/>
      <c r="P8" s="496"/>
      <c r="Q8" s="496"/>
      <c r="R8" s="496"/>
      <c r="S8" s="17"/>
      <c r="T8" s="424"/>
      <c r="U8" s="262"/>
      <c r="V8" s="263"/>
      <c r="W8" s="470"/>
    </row>
    <row r="9" spans="1:23" ht="12.75" customHeight="1" thickBot="1" x14ac:dyDescent="0.35">
      <c r="A9" s="468"/>
      <c r="B9" s="496"/>
      <c r="C9" s="496"/>
      <c r="D9" s="496"/>
      <c r="E9" s="496"/>
      <c r="F9" s="496"/>
      <c r="G9" s="496"/>
      <c r="H9" s="496"/>
      <c r="I9" s="496"/>
      <c r="J9" s="496"/>
      <c r="K9" s="496"/>
      <c r="L9" s="496"/>
      <c r="M9" s="496"/>
      <c r="N9" s="496"/>
      <c r="O9" s="496"/>
      <c r="P9" s="496"/>
      <c r="Q9" s="496"/>
      <c r="R9" s="496"/>
      <c r="S9" s="17"/>
      <c r="T9" s="423" t="s">
        <v>137</v>
      </c>
      <c r="U9" s="266"/>
      <c r="V9" s="263"/>
      <c r="W9" s="470"/>
    </row>
    <row r="10" spans="1:23" ht="12.75" customHeight="1" thickBot="1" x14ac:dyDescent="0.3">
      <c r="A10" s="468"/>
      <c r="B10" s="496"/>
      <c r="C10" s="496"/>
      <c r="D10" s="496"/>
      <c r="E10" s="496"/>
      <c r="F10" s="496"/>
      <c r="G10" s="496"/>
      <c r="H10" s="496"/>
      <c r="I10" s="496"/>
      <c r="J10" s="496"/>
      <c r="K10" s="496"/>
      <c r="L10" s="496"/>
      <c r="M10" s="496"/>
      <c r="N10" s="496"/>
      <c r="O10" s="496"/>
      <c r="P10" s="496"/>
      <c r="Q10" s="496"/>
      <c r="R10" s="496"/>
      <c r="S10" s="17"/>
      <c r="T10" s="425"/>
      <c r="U10" s="17"/>
      <c r="V10" s="419"/>
      <c r="W10" s="470"/>
    </row>
    <row r="11" spans="1:23" ht="18.5" thickBot="1" x14ac:dyDescent="0.35">
      <c r="A11" s="468"/>
      <c r="B11" s="496"/>
      <c r="C11" s="496"/>
      <c r="D11" s="496"/>
      <c r="E11" s="496"/>
      <c r="F11" s="496"/>
      <c r="G11" s="496"/>
      <c r="H11" s="496"/>
      <c r="I11" s="496"/>
      <c r="J11" s="496"/>
      <c r="K11" s="496"/>
      <c r="L11" s="496"/>
      <c r="M11" s="496"/>
      <c r="N11" s="496"/>
      <c r="O11" s="496"/>
      <c r="P11" s="496"/>
      <c r="Q11" s="496"/>
      <c r="R11" s="496"/>
      <c r="S11" s="17"/>
      <c r="T11" s="426" t="s">
        <v>302</v>
      </c>
      <c r="U11" s="422">
        <f>IF(U7="A. Adjusted Total Project Cost",Y22,Y23)</f>
        <v>0</v>
      </c>
      <c r="V11" s="419"/>
      <c r="W11" s="470"/>
    </row>
    <row r="12" spans="1:23" ht="12.75" customHeight="1" thickBot="1" x14ac:dyDescent="0.3">
      <c r="A12" s="468"/>
      <c r="B12" s="496"/>
      <c r="C12" s="496"/>
      <c r="D12" s="496"/>
      <c r="E12" s="496"/>
      <c r="F12" s="496"/>
      <c r="G12" s="496"/>
      <c r="H12" s="496"/>
      <c r="I12" s="496"/>
      <c r="J12" s="496"/>
      <c r="K12" s="496"/>
      <c r="L12" s="496"/>
      <c r="M12" s="496"/>
      <c r="N12" s="496"/>
      <c r="O12" s="496"/>
      <c r="P12" s="496"/>
      <c r="Q12" s="496"/>
      <c r="R12" s="496"/>
      <c r="S12" s="496"/>
      <c r="T12" s="420"/>
      <c r="U12" s="421"/>
      <c r="V12" s="264"/>
      <c r="W12" s="470"/>
    </row>
    <row r="13" spans="1:23" ht="409.5" customHeight="1" x14ac:dyDescent="0.25">
      <c r="A13" s="468"/>
      <c r="B13" s="496"/>
      <c r="C13" s="496"/>
      <c r="D13" s="496"/>
      <c r="E13" s="496"/>
      <c r="F13" s="496"/>
      <c r="G13" s="496"/>
      <c r="H13" s="496"/>
      <c r="I13" s="496"/>
      <c r="J13" s="496"/>
      <c r="K13" s="496"/>
      <c r="L13" s="496"/>
      <c r="M13" s="496"/>
      <c r="N13" s="496"/>
      <c r="O13" s="496"/>
      <c r="P13" s="496"/>
      <c r="Q13" s="496"/>
      <c r="R13" s="496"/>
      <c r="S13" s="496"/>
      <c r="T13" s="496"/>
      <c r="U13" s="496"/>
      <c r="V13" s="135"/>
      <c r="W13" s="470"/>
    </row>
    <row r="14" spans="1:23" ht="90" customHeight="1" x14ac:dyDescent="0.25">
      <c r="A14" s="468"/>
      <c r="B14" s="496"/>
      <c r="C14" s="496"/>
      <c r="D14" s="496"/>
      <c r="E14" s="496"/>
      <c r="F14" s="496"/>
      <c r="G14" s="496"/>
      <c r="H14" s="496"/>
      <c r="I14" s="496"/>
      <c r="J14" s="496"/>
      <c r="K14" s="496"/>
      <c r="L14" s="496"/>
      <c r="M14" s="496"/>
      <c r="N14" s="496"/>
      <c r="O14" s="496"/>
      <c r="P14" s="496"/>
      <c r="Q14" s="496"/>
      <c r="R14" s="496"/>
      <c r="S14" s="496"/>
      <c r="T14" s="496"/>
      <c r="U14" s="496"/>
      <c r="V14" s="135"/>
      <c r="W14" s="470"/>
    </row>
    <row r="15" spans="1:23" ht="7.25" customHeight="1" x14ac:dyDescent="0.25">
      <c r="A15" s="489"/>
      <c r="B15" s="500"/>
      <c r="C15" s="500"/>
      <c r="D15" s="500"/>
      <c r="E15" s="500"/>
      <c r="F15" s="500"/>
      <c r="G15" s="500"/>
      <c r="H15" s="500"/>
      <c r="I15" s="500"/>
      <c r="J15" s="500"/>
      <c r="K15" s="500"/>
      <c r="L15" s="500"/>
      <c r="M15" s="500"/>
      <c r="N15" s="500"/>
      <c r="O15" s="500"/>
      <c r="P15" s="500"/>
      <c r="Q15" s="500"/>
      <c r="R15" s="500"/>
      <c r="S15" s="500"/>
      <c r="T15" s="500"/>
      <c r="U15" s="500"/>
      <c r="V15" s="501"/>
      <c r="W15" s="491"/>
    </row>
    <row r="16" spans="1:23" ht="14" x14ac:dyDescent="0.25">
      <c r="A16" s="492"/>
      <c r="B16" s="498"/>
      <c r="C16" s="498"/>
      <c r="D16" s="498"/>
      <c r="E16" s="498"/>
      <c r="F16" s="498"/>
      <c r="G16" s="498"/>
      <c r="H16" s="498"/>
      <c r="I16" s="498"/>
      <c r="J16" s="498"/>
      <c r="K16" s="498"/>
      <c r="L16" s="498"/>
      <c r="M16" s="498"/>
      <c r="N16" s="498"/>
      <c r="O16" s="498"/>
      <c r="P16" s="498"/>
      <c r="Q16" s="498"/>
      <c r="R16" s="498"/>
      <c r="S16" s="498"/>
      <c r="T16" s="1155"/>
      <c r="U16" s="1155"/>
      <c r="V16" s="499"/>
      <c r="W16" s="494"/>
    </row>
    <row r="17" spans="1:25" ht="20" x14ac:dyDescent="0.25">
      <c r="A17" s="468"/>
      <c r="B17" s="1158" t="s">
        <v>195</v>
      </c>
      <c r="C17" s="1158"/>
      <c r="D17" s="1158"/>
      <c r="E17" s="1158"/>
      <c r="F17" s="1158"/>
      <c r="G17" s="1158"/>
      <c r="H17" s="1158"/>
      <c r="I17" s="1158"/>
      <c r="J17" s="1158"/>
      <c r="K17" s="1158"/>
      <c r="L17" s="1158"/>
      <c r="M17" s="1158"/>
      <c r="N17" s="1158"/>
      <c r="O17" s="1158"/>
      <c r="P17" s="1158"/>
      <c r="Q17" s="1158"/>
      <c r="R17" s="1158"/>
      <c r="S17" s="1158"/>
      <c r="T17" s="1158"/>
      <c r="U17" s="1158"/>
      <c r="V17" s="306"/>
      <c r="W17" s="470"/>
    </row>
    <row r="18" spans="1:25" ht="18" customHeight="1" x14ac:dyDescent="0.25">
      <c r="A18" s="468"/>
      <c r="B18" s="410"/>
      <c r="C18" s="410"/>
      <c r="D18" s="410"/>
      <c r="E18" s="410"/>
      <c r="F18" s="410"/>
      <c r="G18" s="410"/>
      <c r="H18" s="410"/>
      <c r="I18" s="410"/>
      <c r="J18" s="410"/>
      <c r="K18" s="410"/>
      <c r="L18" s="410"/>
      <c r="M18" s="410"/>
      <c r="N18" s="410"/>
      <c r="O18" s="410"/>
      <c r="P18" s="410"/>
      <c r="Q18" s="410"/>
      <c r="R18" s="410"/>
      <c r="S18" s="410"/>
      <c r="T18" s="410"/>
      <c r="U18" s="410"/>
      <c r="V18" s="17"/>
      <c r="W18" s="470"/>
    </row>
    <row r="19" spans="1:25" ht="15" customHeight="1" x14ac:dyDescent="0.35">
      <c r="A19" s="468"/>
      <c r="B19" s="1150" t="s">
        <v>292</v>
      </c>
      <c r="C19" s="1151"/>
      <c r="D19" s="1152"/>
      <c r="E19" s="1151" t="s">
        <v>293</v>
      </c>
      <c r="F19" s="1151"/>
      <c r="G19" s="1153"/>
      <c r="H19" s="411"/>
      <c r="I19" s="411"/>
      <c r="J19" s="411"/>
      <c r="K19" s="411"/>
      <c r="L19" s="411"/>
      <c r="M19" s="17"/>
      <c r="N19" s="17"/>
      <c r="O19" s="17"/>
      <c r="P19" s="17"/>
      <c r="Q19" s="17"/>
      <c r="R19" s="17"/>
      <c r="S19" s="17"/>
      <c r="T19" s="17"/>
      <c r="U19" s="17"/>
      <c r="V19" s="17"/>
      <c r="W19" s="470"/>
    </row>
    <row r="20" spans="1:25" ht="14" x14ac:dyDescent="0.3">
      <c r="A20" s="468"/>
      <c r="B20" s="1141" t="s">
        <v>174</v>
      </c>
      <c r="C20" s="1142"/>
      <c r="D20" s="409" t="s">
        <v>92</v>
      </c>
      <c r="E20" s="1143" t="s">
        <v>175</v>
      </c>
      <c r="F20" s="1143"/>
      <c r="G20" s="159" t="s">
        <v>93</v>
      </c>
      <c r="H20" s="160" t="s">
        <v>56</v>
      </c>
      <c r="I20" s="161"/>
      <c r="J20" s="161"/>
      <c r="K20" s="1113" t="s">
        <v>29</v>
      </c>
      <c r="L20" s="1114"/>
      <c r="M20" s="1114"/>
      <c r="N20" s="1114"/>
      <c r="O20" s="1114"/>
      <c r="P20" s="1114"/>
      <c r="Q20" s="1114"/>
      <c r="R20" s="1114"/>
      <c r="S20" s="1144"/>
      <c r="T20" s="162" t="s">
        <v>30</v>
      </c>
      <c r="U20" s="163" t="s">
        <v>100</v>
      </c>
      <c r="V20" s="164"/>
      <c r="W20" s="470"/>
    </row>
    <row r="21" spans="1:25" ht="13" x14ac:dyDescent="0.3">
      <c r="A21" s="468"/>
      <c r="B21" s="1120"/>
      <c r="C21" s="1089"/>
      <c r="D21" s="1122"/>
      <c r="E21" s="1088"/>
      <c r="F21" s="1089"/>
      <c r="G21" s="1126"/>
      <c r="H21" s="1124">
        <f t="shared" ref="H21" si="0">SUM(D21+G21)</f>
        <v>0</v>
      </c>
      <c r="I21" s="165"/>
      <c r="J21" s="165"/>
      <c r="K21" s="166">
        <v>1</v>
      </c>
      <c r="L21" s="1099" t="s">
        <v>31</v>
      </c>
      <c r="M21" s="1137"/>
      <c r="N21" s="1137"/>
      <c r="O21" s="1100"/>
      <c r="P21" s="1115">
        <f>P22+P23</f>
        <v>0</v>
      </c>
      <c r="Q21" s="1116"/>
      <c r="R21" s="1116"/>
      <c r="S21" s="1116"/>
      <c r="T21" s="167" t="s">
        <v>103</v>
      </c>
      <c r="U21" s="168" t="s">
        <v>298</v>
      </c>
      <c r="V21" s="169"/>
      <c r="W21" s="470"/>
      <c r="Y21" s="85" t="s">
        <v>303</v>
      </c>
    </row>
    <row r="22" spans="1:25" ht="16" thickBot="1" x14ac:dyDescent="0.4">
      <c r="A22" s="468"/>
      <c r="B22" s="1121"/>
      <c r="C22" s="1090"/>
      <c r="D22" s="1123"/>
      <c r="E22" s="950"/>
      <c r="F22" s="1090"/>
      <c r="G22" s="1127"/>
      <c r="H22" s="1125"/>
      <c r="I22" s="165"/>
      <c r="J22" s="165"/>
      <c r="K22" s="170">
        <v>2</v>
      </c>
      <c r="L22" s="1138" t="s">
        <v>32</v>
      </c>
      <c r="M22" s="1139"/>
      <c r="N22" s="1139"/>
      <c r="O22" s="1140"/>
      <c r="P22" s="1117">
        <f>P26+P27</f>
        <v>0</v>
      </c>
      <c r="Q22" s="1117"/>
      <c r="R22" s="1118"/>
      <c r="S22" s="1117"/>
      <c r="T22" s="171" t="s">
        <v>33</v>
      </c>
      <c r="U22" s="172" t="s">
        <v>296</v>
      </c>
      <c r="V22" s="173"/>
      <c r="W22" s="470"/>
      <c r="Y22" s="85">
        <f>P23/(1-U9)*U9</f>
        <v>0</v>
      </c>
    </row>
    <row r="23" spans="1:25" ht="14" thickTop="1" thickBot="1" x14ac:dyDescent="0.35">
      <c r="A23" s="468"/>
      <c r="B23" s="1120"/>
      <c r="C23" s="1089"/>
      <c r="D23" s="1122"/>
      <c r="E23" s="1088"/>
      <c r="F23" s="1089"/>
      <c r="G23" s="1126"/>
      <c r="H23" s="1124">
        <f t="shared" ref="H23" si="1">SUM(D23+G23)</f>
        <v>0</v>
      </c>
      <c r="I23" s="165"/>
      <c r="J23" s="165"/>
      <c r="K23" s="170">
        <v>3</v>
      </c>
      <c r="L23" s="1091" t="s">
        <v>291</v>
      </c>
      <c r="M23" s="1092"/>
      <c r="N23" s="1092"/>
      <c r="O23" s="1093"/>
      <c r="P23" s="1119">
        <f>'2-Budget JUSTIFY'!$C$121</f>
        <v>0</v>
      </c>
      <c r="Q23" s="1119"/>
      <c r="R23" s="1119"/>
      <c r="S23" s="1119"/>
      <c r="T23" s="174" t="s">
        <v>101</v>
      </c>
      <c r="U23" s="175" t="s">
        <v>299</v>
      </c>
      <c r="V23" s="176"/>
      <c r="W23" s="470"/>
      <c r="Y23" s="85">
        <f>P23*U9</f>
        <v>0</v>
      </c>
    </row>
    <row r="24" spans="1:25" ht="13.5" thickBot="1" x14ac:dyDescent="0.35">
      <c r="A24" s="468"/>
      <c r="B24" s="1121"/>
      <c r="C24" s="1090"/>
      <c r="D24" s="1123"/>
      <c r="E24" s="950"/>
      <c r="F24" s="1090"/>
      <c r="G24" s="1127"/>
      <c r="H24" s="1125"/>
      <c r="I24" s="177"/>
      <c r="J24" s="177"/>
      <c r="K24" s="178">
        <v>4</v>
      </c>
      <c r="L24" s="179"/>
      <c r="M24" s="1104" t="s">
        <v>34</v>
      </c>
      <c r="N24" s="1104"/>
      <c r="O24" s="1104"/>
      <c r="P24" s="1104"/>
      <c r="Q24" s="1104"/>
      <c r="R24" s="1105" t="str">
        <f>IFERROR(IF($U$7="A. Adjusted Total Project Cost",P22/P21,P22/P23),"")</f>
        <v/>
      </c>
      <c r="S24" s="1106"/>
      <c r="T24" s="180"/>
      <c r="U24" s="181"/>
      <c r="V24" s="182"/>
      <c r="W24" s="470"/>
    </row>
    <row r="25" spans="1:25" ht="15.5" x14ac:dyDescent="0.35">
      <c r="A25" s="468"/>
      <c r="B25" s="1120"/>
      <c r="C25" s="1089"/>
      <c r="D25" s="1122"/>
      <c r="E25" s="1088"/>
      <c r="F25" s="1089"/>
      <c r="G25" s="1126"/>
      <c r="H25" s="1124">
        <f t="shared" ref="H25" si="2">SUM(D25+G25)</f>
        <v>0</v>
      </c>
      <c r="I25" s="183"/>
      <c r="J25" s="183"/>
      <c r="K25" s="1101" t="str">
        <f>IF(R24&gt;U9-0.0000001, "OK for minimum match.", "BELOW minimum match! Adjust the budget.")</f>
        <v>OK for minimum match.</v>
      </c>
      <c r="L25" s="1102"/>
      <c r="M25" s="1102"/>
      <c r="N25" s="1102"/>
      <c r="O25" s="1102"/>
      <c r="P25" s="1102"/>
      <c r="Q25" s="1102"/>
      <c r="R25" s="1102"/>
      <c r="S25" s="1102"/>
      <c r="T25" s="1103"/>
      <c r="U25" s="184"/>
      <c r="V25" s="182"/>
      <c r="W25" s="470"/>
    </row>
    <row r="26" spans="1:25" ht="13" x14ac:dyDescent="0.3">
      <c r="A26" s="468"/>
      <c r="B26" s="1121"/>
      <c r="C26" s="1090"/>
      <c r="D26" s="1123"/>
      <c r="E26" s="950"/>
      <c r="F26" s="1090"/>
      <c r="G26" s="1127"/>
      <c r="H26" s="1125"/>
      <c r="I26" s="185"/>
      <c r="J26" s="186"/>
      <c r="K26" s="1107" t="s">
        <v>35</v>
      </c>
      <c r="L26" s="1108"/>
      <c r="M26" s="1109"/>
      <c r="N26" s="1099" t="s">
        <v>36</v>
      </c>
      <c r="O26" s="1100"/>
      <c r="P26" s="1094">
        <f>D39</f>
        <v>0</v>
      </c>
      <c r="Q26" s="1094"/>
      <c r="R26" s="1094"/>
      <c r="S26" s="1095"/>
      <c r="T26" s="187" t="s">
        <v>37</v>
      </c>
      <c r="U26" s="188" t="s">
        <v>95</v>
      </c>
      <c r="V26" s="189"/>
      <c r="W26" s="470"/>
    </row>
    <row r="27" spans="1:25" ht="13" x14ac:dyDescent="0.3">
      <c r="A27" s="468"/>
      <c r="B27" s="1120"/>
      <c r="C27" s="1089"/>
      <c r="D27" s="1122"/>
      <c r="E27" s="1088"/>
      <c r="F27" s="1089"/>
      <c r="G27" s="1126"/>
      <c r="H27" s="1124">
        <f t="shared" ref="H27" si="3">SUM(D27+G27)</f>
        <v>0</v>
      </c>
      <c r="I27" s="185"/>
      <c r="J27" s="509"/>
      <c r="K27" s="1110" t="s">
        <v>38</v>
      </c>
      <c r="L27" s="1111"/>
      <c r="M27" s="1112"/>
      <c r="N27" s="1145" t="s">
        <v>39</v>
      </c>
      <c r="O27" s="1146"/>
      <c r="P27" s="1096">
        <f>G39</f>
        <v>0</v>
      </c>
      <c r="Q27" s="1097"/>
      <c r="R27" s="1097"/>
      <c r="S27" s="1098"/>
      <c r="T27" s="190" t="s">
        <v>297</v>
      </c>
      <c r="U27" s="191" t="s">
        <v>96</v>
      </c>
      <c r="V27" s="192"/>
      <c r="W27" s="470"/>
    </row>
    <row r="28" spans="1:25" x14ac:dyDescent="0.25">
      <c r="A28" s="468"/>
      <c r="B28" s="1121"/>
      <c r="C28" s="1090"/>
      <c r="D28" s="1123"/>
      <c r="E28" s="950"/>
      <c r="F28" s="1090"/>
      <c r="G28" s="1127"/>
      <c r="H28" s="1125"/>
      <c r="I28" s="17"/>
      <c r="J28" s="17"/>
      <c r="K28" s="17"/>
      <c r="L28" s="17"/>
      <c r="M28" s="17"/>
      <c r="N28" s="17"/>
      <c r="O28" s="17"/>
      <c r="P28" s="17"/>
      <c r="Q28" s="17"/>
      <c r="R28" s="17"/>
      <c r="S28" s="17"/>
      <c r="T28" s="17"/>
      <c r="U28" s="17"/>
      <c r="V28" s="17"/>
      <c r="W28" s="470"/>
    </row>
    <row r="29" spans="1:25" ht="14" x14ac:dyDescent="0.3">
      <c r="A29" s="468"/>
      <c r="B29" s="1120"/>
      <c r="C29" s="1089"/>
      <c r="D29" s="1122"/>
      <c r="E29" s="1088"/>
      <c r="F29" s="1089"/>
      <c r="G29" s="1126"/>
      <c r="H29" s="1124">
        <f t="shared" ref="H29" si="4">SUM(D29+G29)</f>
        <v>0</v>
      </c>
      <c r="I29" s="193"/>
      <c r="J29" s="193"/>
      <c r="K29" s="1077" t="s">
        <v>94</v>
      </c>
      <c r="L29" s="1077"/>
      <c r="M29" s="1077"/>
      <c r="N29" s="1077"/>
      <c r="O29" s="1077"/>
      <c r="P29" s="1077"/>
      <c r="Q29" s="1077"/>
      <c r="R29" s="1077"/>
      <c r="S29" s="1077"/>
      <c r="T29" s="1077"/>
      <c r="U29" s="1077"/>
      <c r="V29" s="157"/>
      <c r="W29" s="470"/>
    </row>
    <row r="30" spans="1:25" x14ac:dyDescent="0.25">
      <c r="A30" s="468"/>
      <c r="B30" s="1121"/>
      <c r="C30" s="1090"/>
      <c r="D30" s="1123"/>
      <c r="E30" s="950"/>
      <c r="F30" s="1090"/>
      <c r="G30" s="1127"/>
      <c r="H30" s="1125"/>
      <c r="I30" s="18"/>
      <c r="J30" s="18"/>
      <c r="K30" s="1128"/>
      <c r="L30" s="1129"/>
      <c r="M30" s="1129"/>
      <c r="N30" s="1129"/>
      <c r="O30" s="1129"/>
      <c r="P30" s="1129"/>
      <c r="Q30" s="1129"/>
      <c r="R30" s="1129"/>
      <c r="S30" s="1129"/>
      <c r="T30" s="1129"/>
      <c r="U30" s="1130"/>
      <c r="V30" s="158"/>
      <c r="W30" s="470"/>
    </row>
    <row r="31" spans="1:25" x14ac:dyDescent="0.25">
      <c r="A31" s="468"/>
      <c r="B31" s="1120"/>
      <c r="C31" s="1089"/>
      <c r="D31" s="1122"/>
      <c r="E31" s="1088"/>
      <c r="F31" s="1089"/>
      <c r="G31" s="1126"/>
      <c r="H31" s="1124">
        <f t="shared" ref="H31" si="5">SUM(D31+G31)</f>
        <v>0</v>
      </c>
      <c r="I31" s="18"/>
      <c r="J31" s="18"/>
      <c r="K31" s="1131"/>
      <c r="L31" s="1132"/>
      <c r="M31" s="1132"/>
      <c r="N31" s="1132"/>
      <c r="O31" s="1132"/>
      <c r="P31" s="1132"/>
      <c r="Q31" s="1132"/>
      <c r="R31" s="1132"/>
      <c r="S31" s="1132"/>
      <c r="T31" s="1132"/>
      <c r="U31" s="1133"/>
      <c r="V31" s="158"/>
      <c r="W31" s="470"/>
    </row>
    <row r="32" spans="1:25" x14ac:dyDescent="0.25">
      <c r="A32" s="468"/>
      <c r="B32" s="1121"/>
      <c r="C32" s="1090"/>
      <c r="D32" s="1123"/>
      <c r="E32" s="950"/>
      <c r="F32" s="1090"/>
      <c r="G32" s="1127"/>
      <c r="H32" s="1125"/>
      <c r="I32" s="18"/>
      <c r="J32" s="18"/>
      <c r="K32" s="1131"/>
      <c r="L32" s="1132"/>
      <c r="M32" s="1132"/>
      <c r="N32" s="1132"/>
      <c r="O32" s="1132"/>
      <c r="P32" s="1132"/>
      <c r="Q32" s="1132"/>
      <c r="R32" s="1132"/>
      <c r="S32" s="1132"/>
      <c r="T32" s="1132"/>
      <c r="U32" s="1133"/>
      <c r="V32" s="158"/>
      <c r="W32" s="470"/>
    </row>
    <row r="33" spans="1:23" x14ac:dyDescent="0.25">
      <c r="A33" s="468"/>
      <c r="B33" s="1120"/>
      <c r="C33" s="1089"/>
      <c r="D33" s="1122"/>
      <c r="E33" s="1088"/>
      <c r="F33" s="1089"/>
      <c r="G33" s="1126"/>
      <c r="H33" s="1124">
        <f t="shared" ref="H33" si="6">SUM(D33+G33)</f>
        <v>0</v>
      </c>
      <c r="I33" s="18"/>
      <c r="J33" s="18"/>
      <c r="K33" s="1131"/>
      <c r="L33" s="1132"/>
      <c r="M33" s="1132"/>
      <c r="N33" s="1132"/>
      <c r="O33" s="1132"/>
      <c r="P33" s="1132"/>
      <c r="Q33" s="1132"/>
      <c r="R33" s="1132"/>
      <c r="S33" s="1132"/>
      <c r="T33" s="1132"/>
      <c r="U33" s="1133"/>
      <c r="V33" s="158"/>
      <c r="W33" s="470"/>
    </row>
    <row r="34" spans="1:23" x14ac:dyDescent="0.25">
      <c r="A34" s="468"/>
      <c r="B34" s="1121"/>
      <c r="C34" s="1090"/>
      <c r="D34" s="1123"/>
      <c r="E34" s="950"/>
      <c r="F34" s="1090"/>
      <c r="G34" s="1127"/>
      <c r="H34" s="1125"/>
      <c r="I34" s="18"/>
      <c r="J34" s="18"/>
      <c r="K34" s="1131"/>
      <c r="L34" s="1132"/>
      <c r="M34" s="1132"/>
      <c r="N34" s="1132"/>
      <c r="O34" s="1132"/>
      <c r="P34" s="1132"/>
      <c r="Q34" s="1132"/>
      <c r="R34" s="1132"/>
      <c r="S34" s="1132"/>
      <c r="T34" s="1132"/>
      <c r="U34" s="1133"/>
      <c r="V34" s="158"/>
      <c r="W34" s="470"/>
    </row>
    <row r="35" spans="1:23" x14ac:dyDescent="0.25">
      <c r="A35" s="468"/>
      <c r="B35" s="1120"/>
      <c r="C35" s="1089"/>
      <c r="D35" s="1122"/>
      <c r="E35" s="1088"/>
      <c r="F35" s="1089"/>
      <c r="G35" s="1126"/>
      <c r="H35" s="1124">
        <f t="shared" ref="H35" si="7">SUM(D35+G35)</f>
        <v>0</v>
      </c>
      <c r="I35" s="18"/>
      <c r="J35" s="18"/>
      <c r="K35" s="1131"/>
      <c r="L35" s="1132"/>
      <c r="M35" s="1132"/>
      <c r="N35" s="1132"/>
      <c r="O35" s="1132"/>
      <c r="P35" s="1132"/>
      <c r="Q35" s="1132"/>
      <c r="R35" s="1132"/>
      <c r="S35" s="1132"/>
      <c r="T35" s="1132"/>
      <c r="U35" s="1133"/>
      <c r="V35" s="158"/>
      <c r="W35" s="470"/>
    </row>
    <row r="36" spans="1:23" x14ac:dyDescent="0.25">
      <c r="A36" s="468"/>
      <c r="B36" s="1121"/>
      <c r="C36" s="1090"/>
      <c r="D36" s="1123"/>
      <c r="E36" s="950"/>
      <c r="F36" s="1090"/>
      <c r="G36" s="1127"/>
      <c r="H36" s="1125"/>
      <c r="I36" s="18"/>
      <c r="J36" s="18"/>
      <c r="K36" s="1131"/>
      <c r="L36" s="1132"/>
      <c r="M36" s="1132"/>
      <c r="N36" s="1132"/>
      <c r="O36" s="1132"/>
      <c r="P36" s="1132"/>
      <c r="Q36" s="1132"/>
      <c r="R36" s="1132"/>
      <c r="S36" s="1132"/>
      <c r="T36" s="1132"/>
      <c r="U36" s="1133"/>
      <c r="V36" s="158"/>
      <c r="W36" s="470"/>
    </row>
    <row r="37" spans="1:23" x14ac:dyDescent="0.25">
      <c r="A37" s="468"/>
      <c r="B37" s="1120"/>
      <c r="C37" s="1089"/>
      <c r="D37" s="1122"/>
      <c r="E37" s="1088"/>
      <c r="F37" s="1089"/>
      <c r="G37" s="1126"/>
      <c r="H37" s="1124">
        <f t="shared" ref="H37" si="8">SUM(D37+G37)</f>
        <v>0</v>
      </c>
      <c r="I37" s="18"/>
      <c r="J37" s="18"/>
      <c r="K37" s="1131"/>
      <c r="L37" s="1132"/>
      <c r="M37" s="1132"/>
      <c r="N37" s="1132"/>
      <c r="O37" s="1132"/>
      <c r="P37" s="1132"/>
      <c r="Q37" s="1132"/>
      <c r="R37" s="1132"/>
      <c r="S37" s="1132"/>
      <c r="T37" s="1132"/>
      <c r="U37" s="1133"/>
      <c r="V37" s="158"/>
      <c r="W37" s="470"/>
    </row>
    <row r="38" spans="1:23" ht="13" thickBot="1" x14ac:dyDescent="0.3">
      <c r="A38" s="468"/>
      <c r="B38" s="1121"/>
      <c r="C38" s="1090"/>
      <c r="D38" s="1123"/>
      <c r="E38" s="950"/>
      <c r="F38" s="1090"/>
      <c r="G38" s="1127"/>
      <c r="H38" s="1125"/>
      <c r="I38" s="18"/>
      <c r="J38" s="18"/>
      <c r="K38" s="1131"/>
      <c r="L38" s="1132"/>
      <c r="M38" s="1132"/>
      <c r="N38" s="1132"/>
      <c r="O38" s="1132"/>
      <c r="P38" s="1132"/>
      <c r="Q38" s="1132"/>
      <c r="R38" s="1132"/>
      <c r="S38" s="1132"/>
      <c r="T38" s="1132"/>
      <c r="U38" s="1133"/>
      <c r="V38" s="158"/>
      <c r="W38" s="470"/>
    </row>
    <row r="39" spans="1:23" x14ac:dyDescent="0.25">
      <c r="A39" s="468"/>
      <c r="B39" s="1078" t="s">
        <v>56</v>
      </c>
      <c r="C39" s="1079"/>
      <c r="D39" s="1082">
        <f>SUM(D21:D38)</f>
        <v>0</v>
      </c>
      <c r="E39" s="1078" t="s">
        <v>56</v>
      </c>
      <c r="F39" s="1079"/>
      <c r="G39" s="1084">
        <f>SUM(G21:G38)</f>
        <v>0</v>
      </c>
      <c r="H39" s="1086">
        <f>SUM(H21:H38)</f>
        <v>0</v>
      </c>
      <c r="I39" s="18"/>
      <c r="J39" s="18"/>
      <c r="K39" s="1131"/>
      <c r="L39" s="1132"/>
      <c r="M39" s="1132"/>
      <c r="N39" s="1132"/>
      <c r="O39" s="1132"/>
      <c r="P39" s="1132"/>
      <c r="Q39" s="1132"/>
      <c r="R39" s="1132"/>
      <c r="S39" s="1132"/>
      <c r="T39" s="1132"/>
      <c r="U39" s="1133"/>
      <c r="V39" s="158"/>
      <c r="W39" s="470"/>
    </row>
    <row r="40" spans="1:23" ht="13" thickBot="1" x14ac:dyDescent="0.3">
      <c r="A40" s="468"/>
      <c r="B40" s="1080"/>
      <c r="C40" s="1081"/>
      <c r="D40" s="1083"/>
      <c r="E40" s="1080"/>
      <c r="F40" s="1081"/>
      <c r="G40" s="1085"/>
      <c r="H40" s="1087"/>
      <c r="I40" s="18"/>
      <c r="J40" s="18"/>
      <c r="K40" s="1131"/>
      <c r="L40" s="1132"/>
      <c r="M40" s="1132"/>
      <c r="N40" s="1132"/>
      <c r="O40" s="1132"/>
      <c r="P40" s="1132"/>
      <c r="Q40" s="1132"/>
      <c r="R40" s="1132"/>
      <c r="S40" s="1132"/>
      <c r="T40" s="1132"/>
      <c r="U40" s="1133"/>
      <c r="V40" s="158"/>
      <c r="W40" s="470"/>
    </row>
    <row r="41" spans="1:23" x14ac:dyDescent="0.25">
      <c r="A41" s="468"/>
      <c r="B41" s="18"/>
      <c r="C41" s="18"/>
      <c r="D41" s="18"/>
      <c r="E41" s="18"/>
      <c r="F41" s="18"/>
      <c r="G41" s="18"/>
      <c r="H41" s="18"/>
      <c r="I41" s="18"/>
      <c r="J41" s="18"/>
      <c r="K41" s="1134"/>
      <c r="L41" s="1135"/>
      <c r="M41" s="1135"/>
      <c r="N41" s="1135"/>
      <c r="O41" s="1135"/>
      <c r="P41" s="1135"/>
      <c r="Q41" s="1135"/>
      <c r="R41" s="1135"/>
      <c r="S41" s="1135"/>
      <c r="T41" s="1135"/>
      <c r="U41" s="1136"/>
      <c r="V41" s="158"/>
      <c r="W41" s="470"/>
    </row>
    <row r="42" spans="1:23" x14ac:dyDescent="0.25">
      <c r="A42" s="468"/>
      <c r="B42" s="18"/>
      <c r="C42" s="18"/>
      <c r="D42" s="18"/>
      <c r="E42" s="18"/>
      <c r="F42" s="18"/>
      <c r="G42" s="18"/>
      <c r="H42" s="18"/>
      <c r="I42" s="18"/>
      <c r="J42" s="18"/>
      <c r="K42" s="158"/>
      <c r="L42" s="158"/>
      <c r="M42" s="158"/>
      <c r="N42" s="158"/>
      <c r="O42" s="158"/>
      <c r="P42" s="158"/>
      <c r="Q42" s="158"/>
      <c r="R42" s="158"/>
      <c r="S42" s="158"/>
      <c r="T42" s="158"/>
      <c r="U42" s="158"/>
      <c r="V42" s="158"/>
      <c r="W42" s="470"/>
    </row>
    <row r="43" spans="1:23" x14ac:dyDescent="0.25">
      <c r="A43" s="468"/>
      <c r="B43" s="18"/>
      <c r="C43" s="18"/>
      <c r="D43" s="18"/>
      <c r="E43" s="18"/>
      <c r="F43" s="18"/>
      <c r="G43" s="18"/>
      <c r="H43" s="18"/>
      <c r="I43" s="18"/>
      <c r="J43" s="18"/>
      <c r="K43" s="158"/>
      <c r="L43" s="158"/>
      <c r="M43" s="158"/>
      <c r="N43" s="158"/>
      <c r="O43" s="158"/>
      <c r="P43" s="158"/>
      <c r="Q43" s="158"/>
      <c r="R43" s="158"/>
      <c r="S43" s="158"/>
      <c r="T43" s="158"/>
      <c r="U43" s="158"/>
      <c r="V43" s="158"/>
      <c r="W43" s="470"/>
    </row>
    <row r="44" spans="1:23" x14ac:dyDescent="0.25">
      <c r="A44" s="468"/>
      <c r="B44" s="158"/>
      <c r="C44" s="158"/>
      <c r="D44" s="158"/>
      <c r="E44" s="17"/>
      <c r="F44" s="17"/>
      <c r="G44" s="17"/>
      <c r="H44" s="17"/>
      <c r="I44" s="17"/>
      <c r="J44" s="17"/>
      <c r="K44" s="17"/>
      <c r="L44" s="17"/>
      <c r="M44" s="17"/>
      <c r="N44" s="18"/>
      <c r="O44" s="18"/>
      <c r="P44" s="4"/>
      <c r="Q44" s="18"/>
      <c r="R44" s="18"/>
      <c r="S44" s="4"/>
      <c r="T44" s="4"/>
      <c r="U44" s="17"/>
      <c r="V44" s="17"/>
      <c r="W44" s="470"/>
    </row>
    <row r="45" spans="1:23" ht="20" x14ac:dyDescent="0.4">
      <c r="A45" s="468"/>
      <c r="B45" s="1154" t="s">
        <v>301</v>
      </c>
      <c r="C45" s="1154"/>
      <c r="D45" s="1154"/>
      <c r="E45" s="1154"/>
      <c r="F45" s="1154"/>
      <c r="G45" s="1154"/>
      <c r="H45" s="1154"/>
      <c r="I45" s="1154"/>
      <c r="J45" s="1154"/>
      <c r="K45" s="1154"/>
      <c r="L45" s="1154"/>
      <c r="M45" s="1154"/>
      <c r="N45" s="1154"/>
      <c r="O45" s="1154"/>
      <c r="P45" s="1154"/>
      <c r="Q45" s="1154"/>
      <c r="R45" s="1154"/>
      <c r="S45" s="1154"/>
      <c r="T45" s="1154"/>
      <c r="U45" s="1154"/>
      <c r="V45" s="497"/>
      <c r="W45" s="470"/>
    </row>
    <row r="46" spans="1:23" ht="18.75" customHeight="1" x14ac:dyDescent="0.35">
      <c r="A46" s="468"/>
      <c r="B46" s="412"/>
      <c r="C46" s="412"/>
      <c r="D46" s="412"/>
      <c r="E46" s="412"/>
      <c r="F46" s="412"/>
      <c r="G46" s="412"/>
      <c r="H46" s="412"/>
      <c r="I46" s="412"/>
      <c r="J46" s="412"/>
      <c r="K46" s="412"/>
      <c r="L46" s="412"/>
      <c r="M46" s="412"/>
      <c r="N46" s="412"/>
      <c r="O46" s="412"/>
      <c r="P46" s="412"/>
      <c r="Q46" s="412"/>
      <c r="R46" s="412"/>
      <c r="S46" s="412"/>
      <c r="T46" s="412"/>
      <c r="U46" s="412"/>
      <c r="V46" s="17"/>
      <c r="W46" s="470"/>
    </row>
    <row r="47" spans="1:23" ht="15.5" x14ac:dyDescent="0.35">
      <c r="A47" s="468"/>
      <c r="B47" s="1150" t="s">
        <v>292</v>
      </c>
      <c r="C47" s="1151"/>
      <c r="D47" s="1152"/>
      <c r="E47" s="1151" t="s">
        <v>293</v>
      </c>
      <c r="F47" s="1151"/>
      <c r="G47" s="1153"/>
      <c r="H47" s="17"/>
      <c r="I47" s="17"/>
      <c r="J47" s="17"/>
      <c r="K47" s="17"/>
      <c r="L47" s="17"/>
      <c r="M47" s="17"/>
      <c r="N47" s="17"/>
      <c r="O47" s="17"/>
      <c r="P47" s="17"/>
      <c r="Q47" s="17"/>
      <c r="R47" s="17"/>
      <c r="S47" s="17"/>
      <c r="T47" s="17"/>
      <c r="U47" s="17"/>
      <c r="V47" s="17"/>
      <c r="W47" s="470"/>
    </row>
    <row r="48" spans="1:23" ht="14" x14ac:dyDescent="0.3">
      <c r="A48" s="468"/>
      <c r="B48" s="1141" t="s">
        <v>174</v>
      </c>
      <c r="C48" s="1142"/>
      <c r="D48" s="409" t="s">
        <v>92</v>
      </c>
      <c r="E48" s="1143" t="s">
        <v>176</v>
      </c>
      <c r="F48" s="1143"/>
      <c r="G48" s="159" t="s">
        <v>93</v>
      </c>
      <c r="H48" s="194" t="s">
        <v>56</v>
      </c>
      <c r="I48" s="17"/>
      <c r="J48" s="17"/>
      <c r="K48" s="1113" t="s">
        <v>29</v>
      </c>
      <c r="L48" s="1114"/>
      <c r="M48" s="1114"/>
      <c r="N48" s="1114"/>
      <c r="O48" s="1114"/>
      <c r="P48" s="1114"/>
      <c r="Q48" s="1114"/>
      <c r="R48" s="1114"/>
      <c r="S48" s="1114"/>
      <c r="T48" s="162" t="s">
        <v>30</v>
      </c>
      <c r="U48" s="163" t="s">
        <v>100</v>
      </c>
      <c r="V48" s="164"/>
      <c r="W48" s="470"/>
    </row>
    <row r="49" spans="1:23" ht="13" x14ac:dyDescent="0.3">
      <c r="A49" s="468"/>
      <c r="B49" s="1120"/>
      <c r="C49" s="1089"/>
      <c r="D49" s="1122"/>
      <c r="E49" s="1088"/>
      <c r="F49" s="1089"/>
      <c r="G49" s="1126"/>
      <c r="H49" s="1124">
        <f t="shared" ref="H49" si="9">SUM(D49+G49)</f>
        <v>0</v>
      </c>
      <c r="I49" s="17"/>
      <c r="J49" s="17"/>
      <c r="K49" s="166">
        <v>1</v>
      </c>
      <c r="L49" s="1099" t="s">
        <v>31</v>
      </c>
      <c r="M49" s="1137"/>
      <c r="N49" s="1137"/>
      <c r="O49" s="1100"/>
      <c r="P49" s="1115">
        <f>P50+P51</f>
        <v>0</v>
      </c>
      <c r="Q49" s="1116"/>
      <c r="R49" s="1116"/>
      <c r="S49" s="1116"/>
      <c r="T49" s="413" t="s">
        <v>104</v>
      </c>
      <c r="U49" s="168" t="s">
        <v>294</v>
      </c>
      <c r="V49" s="169"/>
      <c r="W49" s="470"/>
    </row>
    <row r="50" spans="1:23" ht="16" thickBot="1" x14ac:dyDescent="0.4">
      <c r="A50" s="468"/>
      <c r="B50" s="1121"/>
      <c r="C50" s="1090"/>
      <c r="D50" s="1123"/>
      <c r="E50" s="950"/>
      <c r="F50" s="1090"/>
      <c r="G50" s="1127"/>
      <c r="H50" s="1125"/>
      <c r="I50" s="17"/>
      <c r="J50" s="17"/>
      <c r="K50" s="170">
        <v>2</v>
      </c>
      <c r="L50" s="1138" t="s">
        <v>32</v>
      </c>
      <c r="M50" s="1139"/>
      <c r="N50" s="1139"/>
      <c r="O50" s="1140"/>
      <c r="P50" s="1117">
        <f>P54+P55</f>
        <v>0</v>
      </c>
      <c r="Q50" s="1117"/>
      <c r="R50" s="1118"/>
      <c r="S50" s="1117"/>
      <c r="T50" s="414" t="s">
        <v>105</v>
      </c>
      <c r="U50" s="172" t="s">
        <v>295</v>
      </c>
      <c r="V50" s="169"/>
      <c r="W50" s="470"/>
    </row>
    <row r="51" spans="1:23" ht="14" thickTop="1" thickBot="1" x14ac:dyDescent="0.35">
      <c r="A51" s="468"/>
      <c r="B51" s="1120"/>
      <c r="C51" s="1089"/>
      <c r="D51" s="1122"/>
      <c r="E51" s="1088"/>
      <c r="F51" s="1089"/>
      <c r="G51" s="1126"/>
      <c r="H51" s="1124">
        <f t="shared" ref="H51" si="10">SUM(D51+G51)</f>
        <v>0</v>
      </c>
      <c r="I51" s="17"/>
      <c r="J51" s="17"/>
      <c r="K51" s="170">
        <v>3</v>
      </c>
      <c r="L51" s="1091" t="s">
        <v>291</v>
      </c>
      <c r="M51" s="1092"/>
      <c r="N51" s="1092"/>
      <c r="O51" s="1093"/>
      <c r="P51" s="1119">
        <f>'1-Status Summary'!S21</f>
        <v>0</v>
      </c>
      <c r="Q51" s="1119"/>
      <c r="R51" s="1119"/>
      <c r="S51" s="1119"/>
      <c r="T51" s="415" t="s">
        <v>99</v>
      </c>
      <c r="U51" s="175" t="s">
        <v>300</v>
      </c>
      <c r="V51" s="176"/>
      <c r="W51" s="470"/>
    </row>
    <row r="52" spans="1:23" ht="13.5" thickBot="1" x14ac:dyDescent="0.35">
      <c r="A52" s="468"/>
      <c r="B52" s="1121"/>
      <c r="C52" s="1090"/>
      <c r="D52" s="1123"/>
      <c r="E52" s="950"/>
      <c r="F52" s="1090"/>
      <c r="G52" s="1127"/>
      <c r="H52" s="1125"/>
      <c r="I52" s="17"/>
      <c r="J52" s="17"/>
      <c r="K52" s="178">
        <v>4</v>
      </c>
      <c r="L52" s="179"/>
      <c r="M52" s="1104" t="s">
        <v>34</v>
      </c>
      <c r="N52" s="1104"/>
      <c r="O52" s="1104"/>
      <c r="P52" s="1104"/>
      <c r="Q52" s="1104"/>
      <c r="R52" s="1105" t="str">
        <f>IFERROR(IF($U$7="A. Adjusted Total Project Cost",P50/P49,P50/P51),"")</f>
        <v/>
      </c>
      <c r="S52" s="1106"/>
      <c r="T52" s="180"/>
      <c r="U52" s="181"/>
      <c r="V52" s="182"/>
      <c r="W52" s="470"/>
    </row>
    <row r="53" spans="1:23" ht="15.5" x14ac:dyDescent="0.35">
      <c r="A53" s="468"/>
      <c r="B53" s="1120"/>
      <c r="C53" s="1089"/>
      <c r="D53" s="1122"/>
      <c r="E53" s="1088"/>
      <c r="F53" s="1089"/>
      <c r="G53" s="1126"/>
      <c r="H53" s="1124">
        <f t="shared" ref="H53" si="11">SUM(D53+G53)</f>
        <v>0</v>
      </c>
      <c r="I53" s="17"/>
      <c r="J53" s="17"/>
      <c r="K53" s="1101" t="str">
        <f>IF(R52&gt;U9-0.000001, "OK for minimum match.", "BELOW minimum match! Add note to explain.")</f>
        <v>OK for minimum match.</v>
      </c>
      <c r="L53" s="1102"/>
      <c r="M53" s="1102"/>
      <c r="N53" s="1102"/>
      <c r="O53" s="1102"/>
      <c r="P53" s="1102"/>
      <c r="Q53" s="1102"/>
      <c r="R53" s="1102"/>
      <c r="S53" s="1102"/>
      <c r="T53" s="1103"/>
      <c r="U53" s="184"/>
      <c r="V53" s="182"/>
      <c r="W53" s="470"/>
    </row>
    <row r="54" spans="1:23" ht="13" x14ac:dyDescent="0.3">
      <c r="A54" s="468"/>
      <c r="B54" s="1121"/>
      <c r="C54" s="1090"/>
      <c r="D54" s="1123"/>
      <c r="E54" s="950"/>
      <c r="F54" s="1090"/>
      <c r="G54" s="1127"/>
      <c r="H54" s="1125"/>
      <c r="I54" s="17"/>
      <c r="J54" s="17"/>
      <c r="K54" s="1107" t="s">
        <v>35</v>
      </c>
      <c r="L54" s="1108"/>
      <c r="M54" s="1109"/>
      <c r="N54" s="1099" t="s">
        <v>36</v>
      </c>
      <c r="O54" s="1100"/>
      <c r="P54" s="1094">
        <f>D67</f>
        <v>0</v>
      </c>
      <c r="Q54" s="1094"/>
      <c r="R54" s="1094"/>
      <c r="S54" s="1095"/>
      <c r="T54" s="187" t="s">
        <v>102</v>
      </c>
      <c r="U54" s="188" t="s">
        <v>97</v>
      </c>
      <c r="V54" s="189"/>
      <c r="W54" s="470"/>
    </row>
    <row r="55" spans="1:23" ht="13" x14ac:dyDescent="0.3">
      <c r="A55" s="468"/>
      <c r="B55" s="1120"/>
      <c r="C55" s="1089"/>
      <c r="D55" s="1122"/>
      <c r="E55" s="1088"/>
      <c r="F55" s="1089"/>
      <c r="G55" s="1126"/>
      <c r="H55" s="1124">
        <f t="shared" ref="H55" si="12">SUM(D55+G55)</f>
        <v>0</v>
      </c>
      <c r="I55" s="17"/>
      <c r="J55" s="17"/>
      <c r="K55" s="1110" t="s">
        <v>38</v>
      </c>
      <c r="L55" s="1111"/>
      <c r="M55" s="1112"/>
      <c r="N55" s="1145" t="s">
        <v>39</v>
      </c>
      <c r="O55" s="1146"/>
      <c r="P55" s="1096">
        <f>G67</f>
        <v>0</v>
      </c>
      <c r="Q55" s="1097"/>
      <c r="R55" s="1097"/>
      <c r="S55" s="1098"/>
      <c r="T55" s="190" t="s">
        <v>297</v>
      </c>
      <c r="U55" s="191" t="s">
        <v>98</v>
      </c>
      <c r="V55" s="192"/>
      <c r="W55" s="470"/>
    </row>
    <row r="56" spans="1:23" x14ac:dyDescent="0.25">
      <c r="A56" s="468"/>
      <c r="B56" s="1121"/>
      <c r="C56" s="1090"/>
      <c r="D56" s="1123"/>
      <c r="E56" s="950"/>
      <c r="F56" s="1090"/>
      <c r="G56" s="1127"/>
      <c r="H56" s="1125"/>
      <c r="I56" s="17"/>
      <c r="J56" s="17"/>
      <c r="K56" s="17"/>
      <c r="L56" s="17"/>
      <c r="M56" s="17"/>
      <c r="N56" s="17"/>
      <c r="O56" s="17"/>
      <c r="P56" s="17"/>
      <c r="Q56" s="17"/>
      <c r="R56" s="17"/>
      <c r="S56" s="17"/>
      <c r="T56" s="17"/>
      <c r="U56" s="17"/>
      <c r="V56" s="17"/>
      <c r="W56" s="470"/>
    </row>
    <row r="57" spans="1:23" ht="14" x14ac:dyDescent="0.3">
      <c r="A57" s="468"/>
      <c r="B57" s="1120"/>
      <c r="C57" s="1089"/>
      <c r="D57" s="1122"/>
      <c r="E57" s="1088"/>
      <c r="F57" s="1089"/>
      <c r="G57" s="1126"/>
      <c r="H57" s="1124">
        <f t="shared" ref="H57" si="13">SUM(D57+G57)</f>
        <v>0</v>
      </c>
      <c r="I57" s="17"/>
      <c r="J57" s="17"/>
      <c r="K57" s="1077" t="s">
        <v>94</v>
      </c>
      <c r="L57" s="1077"/>
      <c r="M57" s="1077"/>
      <c r="N57" s="1077"/>
      <c r="O57" s="1077"/>
      <c r="P57" s="1077"/>
      <c r="Q57" s="1077"/>
      <c r="R57" s="1077"/>
      <c r="S57" s="1077"/>
      <c r="T57" s="1077"/>
      <c r="U57" s="1077"/>
      <c r="V57" s="157"/>
      <c r="W57" s="470"/>
    </row>
    <row r="58" spans="1:23" x14ac:dyDescent="0.25">
      <c r="A58" s="468"/>
      <c r="B58" s="1121"/>
      <c r="C58" s="1090"/>
      <c r="D58" s="1123"/>
      <c r="E58" s="950"/>
      <c r="F58" s="1090"/>
      <c r="G58" s="1127"/>
      <c r="H58" s="1125"/>
      <c r="I58" s="17"/>
      <c r="J58" s="17"/>
      <c r="K58" s="1128"/>
      <c r="L58" s="1129"/>
      <c r="M58" s="1129"/>
      <c r="N58" s="1129"/>
      <c r="O58" s="1129"/>
      <c r="P58" s="1129"/>
      <c r="Q58" s="1129"/>
      <c r="R58" s="1129"/>
      <c r="S58" s="1129"/>
      <c r="T58" s="1129"/>
      <c r="U58" s="1130"/>
      <c r="V58" s="158"/>
      <c r="W58" s="470"/>
    </row>
    <row r="59" spans="1:23" x14ac:dyDescent="0.25">
      <c r="A59" s="468"/>
      <c r="B59" s="1120"/>
      <c r="C59" s="1089"/>
      <c r="D59" s="1122"/>
      <c r="E59" s="1088"/>
      <c r="F59" s="1089"/>
      <c r="G59" s="1126"/>
      <c r="H59" s="1124">
        <f t="shared" ref="H59" si="14">SUM(D59+G59)</f>
        <v>0</v>
      </c>
      <c r="I59" s="17"/>
      <c r="J59" s="17"/>
      <c r="K59" s="1131"/>
      <c r="L59" s="1132"/>
      <c r="M59" s="1132"/>
      <c r="N59" s="1132"/>
      <c r="O59" s="1132"/>
      <c r="P59" s="1132"/>
      <c r="Q59" s="1132"/>
      <c r="R59" s="1132"/>
      <c r="S59" s="1132"/>
      <c r="T59" s="1132"/>
      <c r="U59" s="1133"/>
      <c r="V59" s="158"/>
      <c r="W59" s="470"/>
    </row>
    <row r="60" spans="1:23" x14ac:dyDescent="0.25">
      <c r="A60" s="468"/>
      <c r="B60" s="1121"/>
      <c r="C60" s="1090"/>
      <c r="D60" s="1123"/>
      <c r="E60" s="950"/>
      <c r="F60" s="1090"/>
      <c r="G60" s="1127"/>
      <c r="H60" s="1125"/>
      <c r="I60" s="17"/>
      <c r="J60" s="17"/>
      <c r="K60" s="1131"/>
      <c r="L60" s="1132"/>
      <c r="M60" s="1132"/>
      <c r="N60" s="1132"/>
      <c r="O60" s="1132"/>
      <c r="P60" s="1132"/>
      <c r="Q60" s="1132"/>
      <c r="R60" s="1132"/>
      <c r="S60" s="1132"/>
      <c r="T60" s="1132"/>
      <c r="U60" s="1133"/>
      <c r="V60" s="158"/>
      <c r="W60" s="470"/>
    </row>
    <row r="61" spans="1:23" x14ac:dyDescent="0.25">
      <c r="A61" s="468"/>
      <c r="B61" s="1120"/>
      <c r="C61" s="1089"/>
      <c r="D61" s="1122"/>
      <c r="E61" s="1088"/>
      <c r="F61" s="1089"/>
      <c r="G61" s="1126"/>
      <c r="H61" s="1124">
        <f t="shared" ref="H61" si="15">SUM(D61+G61)</f>
        <v>0</v>
      </c>
      <c r="I61" s="17"/>
      <c r="J61" s="17"/>
      <c r="K61" s="1131"/>
      <c r="L61" s="1132"/>
      <c r="M61" s="1132"/>
      <c r="N61" s="1132"/>
      <c r="O61" s="1132"/>
      <c r="P61" s="1132"/>
      <c r="Q61" s="1132"/>
      <c r="R61" s="1132"/>
      <c r="S61" s="1132"/>
      <c r="T61" s="1132"/>
      <c r="U61" s="1133"/>
      <c r="V61" s="158"/>
      <c r="W61" s="470"/>
    </row>
    <row r="62" spans="1:23" x14ac:dyDescent="0.25">
      <c r="A62" s="468"/>
      <c r="B62" s="1121"/>
      <c r="C62" s="1090"/>
      <c r="D62" s="1123"/>
      <c r="E62" s="950"/>
      <c r="F62" s="1090"/>
      <c r="G62" s="1127"/>
      <c r="H62" s="1125"/>
      <c r="I62" s="17"/>
      <c r="J62" s="17"/>
      <c r="K62" s="1131"/>
      <c r="L62" s="1132"/>
      <c r="M62" s="1132"/>
      <c r="N62" s="1132"/>
      <c r="O62" s="1132"/>
      <c r="P62" s="1132"/>
      <c r="Q62" s="1132"/>
      <c r="R62" s="1132"/>
      <c r="S62" s="1132"/>
      <c r="T62" s="1132"/>
      <c r="U62" s="1133"/>
      <c r="V62" s="158"/>
      <c r="W62" s="470"/>
    </row>
    <row r="63" spans="1:23" x14ac:dyDescent="0.25">
      <c r="A63" s="468"/>
      <c r="B63" s="1120"/>
      <c r="C63" s="1089"/>
      <c r="D63" s="1122"/>
      <c r="E63" s="1088"/>
      <c r="F63" s="1089"/>
      <c r="G63" s="1126"/>
      <c r="H63" s="1124">
        <f t="shared" ref="H63" si="16">SUM(D63+G63)</f>
        <v>0</v>
      </c>
      <c r="I63" s="17"/>
      <c r="J63" s="17"/>
      <c r="K63" s="1131"/>
      <c r="L63" s="1132"/>
      <c r="M63" s="1132"/>
      <c r="N63" s="1132"/>
      <c r="O63" s="1132"/>
      <c r="P63" s="1132"/>
      <c r="Q63" s="1132"/>
      <c r="R63" s="1132"/>
      <c r="S63" s="1132"/>
      <c r="T63" s="1132"/>
      <c r="U63" s="1133"/>
      <c r="V63" s="158"/>
      <c r="W63" s="470"/>
    </row>
    <row r="64" spans="1:23" x14ac:dyDescent="0.25">
      <c r="A64" s="468"/>
      <c r="B64" s="1121"/>
      <c r="C64" s="1090"/>
      <c r="D64" s="1123"/>
      <c r="E64" s="950"/>
      <c r="F64" s="1090"/>
      <c r="G64" s="1127"/>
      <c r="H64" s="1125"/>
      <c r="I64" s="17"/>
      <c r="J64" s="17"/>
      <c r="K64" s="1131"/>
      <c r="L64" s="1132"/>
      <c r="M64" s="1132"/>
      <c r="N64" s="1132"/>
      <c r="O64" s="1132"/>
      <c r="P64" s="1132"/>
      <c r="Q64" s="1132"/>
      <c r="R64" s="1132"/>
      <c r="S64" s="1132"/>
      <c r="T64" s="1132"/>
      <c r="U64" s="1133"/>
      <c r="V64" s="158"/>
      <c r="W64" s="470"/>
    </row>
    <row r="65" spans="1:23" x14ac:dyDescent="0.25">
      <c r="A65" s="468"/>
      <c r="B65" s="1120"/>
      <c r="C65" s="1089"/>
      <c r="D65" s="1122"/>
      <c r="E65" s="1088"/>
      <c r="F65" s="1089"/>
      <c r="G65" s="1126"/>
      <c r="H65" s="1124">
        <f t="shared" ref="H65" si="17">SUM(D65+G65)</f>
        <v>0</v>
      </c>
      <c r="I65" s="17"/>
      <c r="J65" s="17"/>
      <c r="K65" s="1131"/>
      <c r="L65" s="1132"/>
      <c r="M65" s="1132"/>
      <c r="N65" s="1132"/>
      <c r="O65" s="1132"/>
      <c r="P65" s="1132"/>
      <c r="Q65" s="1132"/>
      <c r="R65" s="1132"/>
      <c r="S65" s="1132"/>
      <c r="T65" s="1132"/>
      <c r="U65" s="1133"/>
      <c r="V65" s="158"/>
      <c r="W65" s="470"/>
    </row>
    <row r="66" spans="1:23" ht="13" thickBot="1" x14ac:dyDescent="0.3">
      <c r="A66" s="468"/>
      <c r="B66" s="1121"/>
      <c r="C66" s="1090"/>
      <c r="D66" s="1123"/>
      <c r="E66" s="950"/>
      <c r="F66" s="1090"/>
      <c r="G66" s="1127"/>
      <c r="H66" s="1125"/>
      <c r="I66" s="17"/>
      <c r="J66" s="17"/>
      <c r="K66" s="1131"/>
      <c r="L66" s="1132"/>
      <c r="M66" s="1132"/>
      <c r="N66" s="1132"/>
      <c r="O66" s="1132"/>
      <c r="P66" s="1132"/>
      <c r="Q66" s="1132"/>
      <c r="R66" s="1132"/>
      <c r="S66" s="1132"/>
      <c r="T66" s="1132"/>
      <c r="U66" s="1133"/>
      <c r="V66" s="158"/>
      <c r="W66" s="470"/>
    </row>
    <row r="67" spans="1:23" x14ac:dyDescent="0.25">
      <c r="A67" s="468"/>
      <c r="B67" s="1078" t="s">
        <v>56</v>
      </c>
      <c r="C67" s="1079"/>
      <c r="D67" s="1082">
        <f>SUM(D49:D66)</f>
        <v>0</v>
      </c>
      <c r="E67" s="1078" t="s">
        <v>56</v>
      </c>
      <c r="F67" s="1079"/>
      <c r="G67" s="1084">
        <f>SUM(G49:G66)</f>
        <v>0</v>
      </c>
      <c r="H67" s="1086">
        <f>SUM(H49:H66)</f>
        <v>0</v>
      </c>
      <c r="I67" s="17"/>
      <c r="J67" s="17"/>
      <c r="K67" s="1131"/>
      <c r="L67" s="1132"/>
      <c r="M67" s="1132"/>
      <c r="N67" s="1132"/>
      <c r="O67" s="1132"/>
      <c r="P67" s="1132"/>
      <c r="Q67" s="1132"/>
      <c r="R67" s="1132"/>
      <c r="S67" s="1132"/>
      <c r="T67" s="1132"/>
      <c r="U67" s="1133"/>
      <c r="V67" s="158"/>
      <c r="W67" s="470"/>
    </row>
    <row r="68" spans="1:23" ht="13" thickBot="1" x14ac:dyDescent="0.3">
      <c r="A68" s="468"/>
      <c r="B68" s="1080"/>
      <c r="C68" s="1081"/>
      <c r="D68" s="1083"/>
      <c r="E68" s="1080"/>
      <c r="F68" s="1081"/>
      <c r="G68" s="1085"/>
      <c r="H68" s="1087"/>
      <c r="I68" s="17"/>
      <c r="J68" s="17"/>
      <c r="K68" s="1131"/>
      <c r="L68" s="1132"/>
      <c r="M68" s="1132"/>
      <c r="N68" s="1132"/>
      <c r="O68" s="1132"/>
      <c r="P68" s="1132"/>
      <c r="Q68" s="1132"/>
      <c r="R68" s="1132"/>
      <c r="S68" s="1132"/>
      <c r="T68" s="1132"/>
      <c r="U68" s="1133"/>
      <c r="V68" s="158"/>
      <c r="W68" s="470"/>
    </row>
    <row r="69" spans="1:23" x14ac:dyDescent="0.25">
      <c r="A69" s="468"/>
      <c r="B69" s="17"/>
      <c r="C69" s="17"/>
      <c r="D69" s="17"/>
      <c r="E69" s="17"/>
      <c r="F69" s="17"/>
      <c r="G69" s="17"/>
      <c r="H69" s="17"/>
      <c r="I69" s="17"/>
      <c r="J69" s="17"/>
      <c r="K69" s="1134"/>
      <c r="L69" s="1135"/>
      <c r="M69" s="1135"/>
      <c r="N69" s="1135"/>
      <c r="O69" s="1135"/>
      <c r="P69" s="1135"/>
      <c r="Q69" s="1135"/>
      <c r="R69" s="1135"/>
      <c r="S69" s="1135"/>
      <c r="T69" s="1135"/>
      <c r="U69" s="1136"/>
      <c r="V69" s="158"/>
      <c r="W69" s="470"/>
    </row>
    <row r="70" spans="1:23" x14ac:dyDescent="0.25">
      <c r="A70" s="489"/>
      <c r="B70" s="490"/>
      <c r="C70" s="490"/>
      <c r="D70" s="490"/>
      <c r="E70" s="490"/>
      <c r="F70" s="490"/>
      <c r="G70" s="490"/>
      <c r="H70" s="490"/>
      <c r="I70" s="490"/>
      <c r="J70" s="490"/>
      <c r="K70" s="490"/>
      <c r="L70" s="490"/>
      <c r="M70" s="490"/>
      <c r="N70" s="490"/>
      <c r="O70" s="490"/>
      <c r="P70" s="490"/>
      <c r="Q70" s="490"/>
      <c r="R70" s="490"/>
      <c r="S70" s="490"/>
      <c r="T70" s="490"/>
      <c r="U70" s="490"/>
      <c r="V70" s="490"/>
      <c r="W70" s="491"/>
    </row>
  </sheetData>
  <sheetProtection algorithmName="SHA-512" hashValue="UegUabrFA0ArsAB3+lDklHwkuCmD1W9ToO1tYEVtx7X5TOjZRZtzydx6hRTCbRKjOdbXjoh0GZj5QsQhF6kp7g==" saltValue="0CqIug/AniRzZOUipkJYZw==" spinCount="100000" sheet="1" formatRows="0"/>
  <mergeCells count="149">
    <mergeCell ref="T5:V5"/>
    <mergeCell ref="B19:D19"/>
    <mergeCell ref="E19:G19"/>
    <mergeCell ref="B47:D47"/>
    <mergeCell ref="E47:G47"/>
    <mergeCell ref="B45:U45"/>
    <mergeCell ref="T16:U16"/>
    <mergeCell ref="B1:U2"/>
    <mergeCell ref="B17:U17"/>
    <mergeCell ref="B20:C20"/>
    <mergeCell ref="E20:F20"/>
    <mergeCell ref="B21:C22"/>
    <mergeCell ref="D21:D22"/>
    <mergeCell ref="E21:F22"/>
    <mergeCell ref="G21:G22"/>
    <mergeCell ref="H21:H22"/>
    <mergeCell ref="B23:C24"/>
    <mergeCell ref="D23:D24"/>
    <mergeCell ref="E23:F24"/>
    <mergeCell ref="G23:G24"/>
    <mergeCell ref="H23:H24"/>
    <mergeCell ref="G31:G32"/>
    <mergeCell ref="H31:H32"/>
    <mergeCell ref="B33:C34"/>
    <mergeCell ref="N54:O54"/>
    <mergeCell ref="N55:O55"/>
    <mergeCell ref="B25:C26"/>
    <mergeCell ref="D25:D26"/>
    <mergeCell ref="E25:F26"/>
    <mergeCell ref="G25:G26"/>
    <mergeCell ref="H25:H26"/>
    <mergeCell ref="K25:T25"/>
    <mergeCell ref="B27:C28"/>
    <mergeCell ref="D27:D28"/>
    <mergeCell ref="E27:F28"/>
    <mergeCell ref="G27:G28"/>
    <mergeCell ref="H27:H28"/>
    <mergeCell ref="N27:O27"/>
    <mergeCell ref="D37:D38"/>
    <mergeCell ref="E37:F38"/>
    <mergeCell ref="G37:G38"/>
    <mergeCell ref="H37:H38"/>
    <mergeCell ref="E29:F30"/>
    <mergeCell ref="G29:G30"/>
    <mergeCell ref="H29:H30"/>
    <mergeCell ref="B31:C32"/>
    <mergeCell ref="D31:D32"/>
    <mergeCell ref="E31:F32"/>
    <mergeCell ref="K20:S20"/>
    <mergeCell ref="P21:S21"/>
    <mergeCell ref="P22:S22"/>
    <mergeCell ref="P23:S23"/>
    <mergeCell ref="M24:Q24"/>
    <mergeCell ref="R24:S24"/>
    <mergeCell ref="K26:M26"/>
    <mergeCell ref="K27:M27"/>
    <mergeCell ref="K29:U29"/>
    <mergeCell ref="K30:U41"/>
    <mergeCell ref="L21:O21"/>
    <mergeCell ref="L22:O22"/>
    <mergeCell ref="L23:O23"/>
    <mergeCell ref="B35:C36"/>
    <mergeCell ref="D35:D36"/>
    <mergeCell ref="E35:F36"/>
    <mergeCell ref="G35:G36"/>
    <mergeCell ref="H35:H36"/>
    <mergeCell ref="B37:C38"/>
    <mergeCell ref="D33:D34"/>
    <mergeCell ref="E33:F34"/>
    <mergeCell ref="G33:G34"/>
    <mergeCell ref="H33:H34"/>
    <mergeCell ref="B29:C30"/>
    <mergeCell ref="D29:D30"/>
    <mergeCell ref="B39:C40"/>
    <mergeCell ref="D39:D40"/>
    <mergeCell ref="E39:F40"/>
    <mergeCell ref="G39:G40"/>
    <mergeCell ref="H39:H40"/>
    <mergeCell ref="B48:C48"/>
    <mergeCell ref="E48:F48"/>
    <mergeCell ref="B49:C50"/>
    <mergeCell ref="D49:D50"/>
    <mergeCell ref="E49:F50"/>
    <mergeCell ref="G49:G50"/>
    <mergeCell ref="H49:H50"/>
    <mergeCell ref="B51:C52"/>
    <mergeCell ref="D51:D52"/>
    <mergeCell ref="E51:F52"/>
    <mergeCell ref="G51:G52"/>
    <mergeCell ref="H51:H52"/>
    <mergeCell ref="B57:C58"/>
    <mergeCell ref="D57:D58"/>
    <mergeCell ref="K58:U69"/>
    <mergeCell ref="L49:O49"/>
    <mergeCell ref="L50:O50"/>
    <mergeCell ref="H57:H58"/>
    <mergeCell ref="B59:C60"/>
    <mergeCell ref="D59:D60"/>
    <mergeCell ref="E59:F60"/>
    <mergeCell ref="G59:G60"/>
    <mergeCell ref="H59:H60"/>
    <mergeCell ref="B53:C54"/>
    <mergeCell ref="D53:D54"/>
    <mergeCell ref="E53:F54"/>
    <mergeCell ref="G53:G54"/>
    <mergeCell ref="H53:H54"/>
    <mergeCell ref="B55:C56"/>
    <mergeCell ref="D55:D56"/>
    <mergeCell ref="E55:F56"/>
    <mergeCell ref="G55:G56"/>
    <mergeCell ref="H55:H56"/>
    <mergeCell ref="G57:G58"/>
    <mergeCell ref="E65:F66"/>
    <mergeCell ref="G65:G66"/>
    <mergeCell ref="H65:H66"/>
    <mergeCell ref="B61:C62"/>
    <mergeCell ref="D61:D62"/>
    <mergeCell ref="E61:F62"/>
    <mergeCell ref="G61:G62"/>
    <mergeCell ref="H61:H62"/>
    <mergeCell ref="B63:C64"/>
    <mergeCell ref="D63:D64"/>
    <mergeCell ref="E63:F64"/>
    <mergeCell ref="G63:G64"/>
    <mergeCell ref="H63:H64"/>
    <mergeCell ref="K57:U57"/>
    <mergeCell ref="B67:C68"/>
    <mergeCell ref="D67:D68"/>
    <mergeCell ref="E67:F68"/>
    <mergeCell ref="G67:G68"/>
    <mergeCell ref="H67:H68"/>
    <mergeCell ref="E57:F58"/>
    <mergeCell ref="L51:O51"/>
    <mergeCell ref="P26:S26"/>
    <mergeCell ref="P27:S27"/>
    <mergeCell ref="N26:O26"/>
    <mergeCell ref="K53:T53"/>
    <mergeCell ref="P54:S54"/>
    <mergeCell ref="P55:S55"/>
    <mergeCell ref="M52:Q52"/>
    <mergeCell ref="R52:S52"/>
    <mergeCell ref="K54:M54"/>
    <mergeCell ref="K55:M55"/>
    <mergeCell ref="K48:S48"/>
    <mergeCell ref="P49:S49"/>
    <mergeCell ref="P50:S50"/>
    <mergeCell ref="P51:S51"/>
    <mergeCell ref="B65:C66"/>
    <mergeCell ref="D65:D66"/>
  </mergeCells>
  <pageMargins left="0.25" right="0.25" top="0.75" bottom="0.75" header="0.3" footer="0.3"/>
  <pageSetup scale="60" fitToHeight="0" orientation="landscape" horizontalDpi="90" verticalDpi="90" r:id="rId1"/>
  <headerFooter>
    <oddFooter>&amp;C&amp;A&amp;R&amp;P of &amp;N</oddFooter>
  </headerFooter>
  <rowBreaks count="2" manualBreakCount="2">
    <brk id="15" max="22" man="1"/>
    <brk id="70" min="1" max="22" man="1"/>
  </rowBreaks>
  <drawing r:id="rId2"/>
  <legacyDrawing r:id="rId3"/>
  <oleObjects>
    <mc:AlternateContent xmlns:mc="http://schemas.openxmlformats.org/markup-compatibility/2006">
      <mc:Choice Requires="x14">
        <oleObject progId="Word.Document.12" shapeId="9217" r:id="rId4">
          <objectPr defaultSize="0" autoPict="0" r:id="rId5">
            <anchor moveWithCells="1">
              <from>
                <xdr:col>1</xdr:col>
                <xdr:colOff>679450</xdr:colOff>
                <xdr:row>12</xdr:row>
                <xdr:rowOff>82550</xdr:rowOff>
              </from>
              <to>
                <xdr:col>20</xdr:col>
                <xdr:colOff>692150</xdr:colOff>
                <xdr:row>15</xdr:row>
                <xdr:rowOff>25400</xdr:rowOff>
              </to>
            </anchor>
          </objectPr>
        </oleObject>
      </mc:Choice>
      <mc:Fallback>
        <oleObject progId="Word.Document.12" shapeId="9217"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2A364A80-E98B-45CF-A197-F5339B1828B4}">
          <x14:formula1>
            <xm:f>Background!$A$2:$A$3</xm:f>
          </x14:formula1>
          <xm:sqref>U7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BB1F53"/>
    <pageSetUpPr fitToPage="1"/>
  </sheetPr>
  <dimension ref="A1:P38"/>
  <sheetViews>
    <sheetView showGridLines="0" topLeftCell="C1" zoomScale="83" zoomScaleNormal="115" workbookViewId="0">
      <selection activeCell="J21" sqref="J21:P21"/>
    </sheetView>
  </sheetViews>
  <sheetFormatPr defaultColWidth="9.08984375" defaultRowHeight="12.5" x14ac:dyDescent="0.25"/>
  <cols>
    <col min="1" max="1" width="14.54296875" style="85" customWidth="1"/>
    <col min="2" max="2" width="18.90625" style="85" customWidth="1"/>
    <col min="3" max="3" width="4.6328125" style="85" customWidth="1"/>
    <col min="4" max="4" width="10.6328125" style="85" customWidth="1"/>
    <col min="5" max="16" width="14.54296875" style="85" customWidth="1"/>
    <col min="17" max="16384" width="9.08984375" style="85"/>
  </cols>
  <sheetData>
    <row r="1" spans="1:16" ht="18" customHeight="1" x14ac:dyDescent="0.35">
      <c r="A1" s="1159" t="s">
        <v>40</v>
      </c>
      <c r="B1" s="1160"/>
      <c r="C1" s="1160"/>
      <c r="D1" s="1160"/>
      <c r="E1" s="1160"/>
      <c r="F1" s="1160"/>
      <c r="G1" s="1160"/>
      <c r="H1" s="1160"/>
      <c r="I1" s="1160"/>
      <c r="J1" s="1160"/>
      <c r="K1" s="1160"/>
      <c r="L1" s="1160"/>
      <c r="M1" s="1160"/>
      <c r="N1" s="1160"/>
      <c r="O1" s="1160"/>
      <c r="P1" s="1161"/>
    </row>
    <row r="2" spans="1:16" ht="14" x14ac:dyDescent="0.3">
      <c r="A2" s="468"/>
      <c r="B2" s="469" t="s">
        <v>41</v>
      </c>
      <c r="C2" s="1168" t="str">
        <f>IF('2-Budget JUSTIFY'!$A$4=0,"",'2-Budget JUSTIFY'!$A$4)</f>
        <v>Organization Name</v>
      </c>
      <c r="D2" s="1168"/>
      <c r="E2" s="1168"/>
      <c r="F2" s="1168"/>
      <c r="G2" s="17"/>
      <c r="H2" s="17"/>
      <c r="I2" s="17"/>
      <c r="J2" s="17"/>
      <c r="K2" s="17"/>
      <c r="L2" s="17"/>
      <c r="M2" s="17"/>
      <c r="N2" s="17"/>
      <c r="O2" s="17"/>
      <c r="P2" s="470"/>
    </row>
    <row r="3" spans="1:16" ht="17.5" x14ac:dyDescent="0.35">
      <c r="A3" s="471"/>
      <c r="B3" s="472" t="s">
        <v>42</v>
      </c>
      <c r="C3" s="1169" t="str">
        <f>IF('4-EXPENSE 1st Period'!$F$6=0,"",'4-EXPENSE 1st Period'!$F$6)</f>
        <v/>
      </c>
      <c r="D3" s="1169"/>
      <c r="E3" s="195" t="s">
        <v>14</v>
      </c>
      <c r="F3" s="473"/>
      <c r="G3" s="17"/>
      <c r="H3" s="17"/>
      <c r="I3" s="17"/>
      <c r="J3" s="17"/>
      <c r="K3" s="17"/>
      <c r="L3" s="17"/>
      <c r="M3" s="17"/>
      <c r="N3" s="17"/>
      <c r="O3" s="17"/>
      <c r="P3" s="470"/>
    </row>
    <row r="4" spans="1:16" ht="17.5" x14ac:dyDescent="0.35">
      <c r="A4" s="471"/>
      <c r="B4" s="472"/>
      <c r="C4" s="196"/>
      <c r="D4" s="196"/>
      <c r="E4" s="196"/>
      <c r="F4" s="473"/>
      <c r="G4" s="17"/>
      <c r="H4" s="17"/>
      <c r="I4" s="17"/>
      <c r="J4" s="17"/>
      <c r="K4" s="17"/>
      <c r="L4" s="17"/>
      <c r="M4" s="17"/>
      <c r="N4" s="17"/>
      <c r="O4" s="17"/>
      <c r="P4" s="470"/>
    </row>
    <row r="5" spans="1:16" ht="14.5" thickBot="1" x14ac:dyDescent="0.35">
      <c r="A5" s="468"/>
      <c r="B5" s="17"/>
      <c r="C5" s="17"/>
      <c r="D5" s="430"/>
      <c r="E5" s="431" t="s">
        <v>59</v>
      </c>
      <c r="F5" s="431" t="s">
        <v>106</v>
      </c>
      <c r="G5" s="431" t="s">
        <v>107</v>
      </c>
      <c r="H5" s="431" t="s">
        <v>108</v>
      </c>
      <c r="I5" s="431" t="s">
        <v>144</v>
      </c>
      <c r="J5" s="431" t="s">
        <v>145</v>
      </c>
      <c r="K5" s="431" t="s">
        <v>146</v>
      </c>
      <c r="L5" s="431" t="s">
        <v>147</v>
      </c>
      <c r="M5" s="431" t="s">
        <v>304</v>
      </c>
      <c r="N5" s="431" t="s">
        <v>305</v>
      </c>
      <c r="O5" s="431" t="s">
        <v>306</v>
      </c>
      <c r="P5" s="474" t="s">
        <v>307</v>
      </c>
    </row>
    <row r="6" spans="1:16" ht="14.5" thickTop="1" x14ac:dyDescent="0.3">
      <c r="A6" s="475"/>
      <c r="B6" s="1170" t="s">
        <v>43</v>
      </c>
      <c r="C6" s="1171"/>
      <c r="D6" s="1172"/>
      <c r="E6" s="436"/>
      <c r="F6" s="437">
        <f>$E$16</f>
        <v>0</v>
      </c>
      <c r="G6" s="437">
        <f>$F$16</f>
        <v>0</v>
      </c>
      <c r="H6" s="437">
        <f>$G$16</f>
        <v>0</v>
      </c>
      <c r="I6" s="437">
        <f>$H$16</f>
        <v>0</v>
      </c>
      <c r="J6" s="437">
        <f>$I$16</f>
        <v>0</v>
      </c>
      <c r="K6" s="437">
        <f>$J$16</f>
        <v>0</v>
      </c>
      <c r="L6" s="437">
        <f>K$16</f>
        <v>0</v>
      </c>
      <c r="M6" s="437">
        <f>L$16</f>
        <v>0</v>
      </c>
      <c r="N6" s="437">
        <f>M$16</f>
        <v>0</v>
      </c>
      <c r="O6" s="437">
        <f t="shared" ref="O6:P6" si="0">N$16</f>
        <v>0</v>
      </c>
      <c r="P6" s="476">
        <f t="shared" si="0"/>
        <v>0</v>
      </c>
    </row>
    <row r="7" spans="1:16" ht="13" x14ac:dyDescent="0.3">
      <c r="A7" s="475"/>
      <c r="B7" s="438" t="s">
        <v>44</v>
      </c>
      <c r="C7" s="439" t="s">
        <v>45</v>
      </c>
      <c r="D7" s="440" t="s">
        <v>46</v>
      </c>
      <c r="E7" s="428">
        <v>0</v>
      </c>
      <c r="F7" s="428">
        <v>0</v>
      </c>
      <c r="G7" s="428">
        <v>0</v>
      </c>
      <c r="H7" s="428">
        <v>0</v>
      </c>
      <c r="I7" s="428">
        <v>0</v>
      </c>
      <c r="J7" s="428">
        <v>0</v>
      </c>
      <c r="K7" s="428">
        <v>0</v>
      </c>
      <c r="L7" s="428">
        <v>0</v>
      </c>
      <c r="M7" s="428">
        <v>0</v>
      </c>
      <c r="N7" s="428">
        <v>0</v>
      </c>
      <c r="O7" s="428">
        <v>0</v>
      </c>
      <c r="P7" s="477">
        <v>0</v>
      </c>
    </row>
    <row r="8" spans="1:16" ht="13" x14ac:dyDescent="0.3">
      <c r="A8" s="475"/>
      <c r="B8" s="441"/>
      <c r="C8" s="439" t="s">
        <v>47</v>
      </c>
      <c r="D8" s="440" t="s">
        <v>48</v>
      </c>
      <c r="E8" s="428">
        <v>0</v>
      </c>
      <c r="F8" s="428">
        <v>0</v>
      </c>
      <c r="G8" s="428">
        <v>0</v>
      </c>
      <c r="H8" s="428">
        <v>0</v>
      </c>
      <c r="I8" s="428">
        <v>0</v>
      </c>
      <c r="J8" s="428">
        <v>0</v>
      </c>
      <c r="K8" s="428">
        <v>0</v>
      </c>
      <c r="L8" s="428">
        <v>0</v>
      </c>
      <c r="M8" s="428">
        <v>0</v>
      </c>
      <c r="N8" s="428">
        <v>0</v>
      </c>
      <c r="O8" s="428">
        <v>0</v>
      </c>
      <c r="P8" s="477">
        <v>0</v>
      </c>
    </row>
    <row r="9" spans="1:16" ht="13" x14ac:dyDescent="0.3">
      <c r="A9" s="475"/>
      <c r="B9" s="434"/>
      <c r="C9" s="439" t="s">
        <v>49</v>
      </c>
      <c r="D9" s="440" t="s">
        <v>50</v>
      </c>
      <c r="E9" s="428">
        <v>0</v>
      </c>
      <c r="F9" s="428">
        <v>0</v>
      </c>
      <c r="G9" s="428">
        <v>0</v>
      </c>
      <c r="H9" s="428">
        <v>0</v>
      </c>
      <c r="I9" s="428">
        <v>0</v>
      </c>
      <c r="J9" s="428">
        <v>0</v>
      </c>
      <c r="K9" s="428">
        <v>0</v>
      </c>
      <c r="L9" s="428">
        <v>0</v>
      </c>
      <c r="M9" s="428">
        <v>0</v>
      </c>
      <c r="N9" s="428">
        <v>0</v>
      </c>
      <c r="O9" s="428">
        <v>0</v>
      </c>
      <c r="P9" s="477">
        <v>0</v>
      </c>
    </row>
    <row r="10" spans="1:16" ht="13" x14ac:dyDescent="0.3">
      <c r="A10" s="475"/>
      <c r="B10" s="434"/>
      <c r="C10" s="439" t="s">
        <v>51</v>
      </c>
      <c r="D10" s="440" t="s">
        <v>52</v>
      </c>
      <c r="E10" s="428">
        <v>0</v>
      </c>
      <c r="F10" s="428">
        <v>0</v>
      </c>
      <c r="G10" s="428">
        <v>0</v>
      </c>
      <c r="H10" s="428">
        <v>0</v>
      </c>
      <c r="I10" s="428">
        <v>0</v>
      </c>
      <c r="J10" s="428">
        <v>0</v>
      </c>
      <c r="K10" s="428">
        <v>0</v>
      </c>
      <c r="L10" s="428">
        <v>0</v>
      </c>
      <c r="M10" s="428">
        <v>0</v>
      </c>
      <c r="N10" s="428">
        <v>0</v>
      </c>
      <c r="O10" s="428">
        <v>0</v>
      </c>
      <c r="P10" s="477">
        <v>0</v>
      </c>
    </row>
    <row r="11" spans="1:16" ht="13" x14ac:dyDescent="0.3">
      <c r="A11" s="475"/>
      <c r="B11" s="434"/>
      <c r="C11" s="439" t="s">
        <v>53</v>
      </c>
      <c r="D11" s="440" t="s">
        <v>54</v>
      </c>
      <c r="E11" s="428">
        <v>0</v>
      </c>
      <c r="F11" s="428">
        <v>0</v>
      </c>
      <c r="G11" s="428">
        <v>0</v>
      </c>
      <c r="H11" s="428">
        <v>0</v>
      </c>
      <c r="I11" s="428">
        <v>0</v>
      </c>
      <c r="J11" s="428">
        <v>0</v>
      </c>
      <c r="K11" s="428">
        <v>0</v>
      </c>
      <c r="L11" s="428">
        <v>0</v>
      </c>
      <c r="M11" s="428">
        <v>0</v>
      </c>
      <c r="N11" s="428">
        <v>0</v>
      </c>
      <c r="O11" s="428">
        <v>0</v>
      </c>
      <c r="P11" s="477">
        <v>0</v>
      </c>
    </row>
    <row r="12" spans="1:16" ht="13" x14ac:dyDescent="0.3">
      <c r="A12" s="475"/>
      <c r="B12" s="443"/>
      <c r="C12" s="442"/>
      <c r="D12" s="510" t="s">
        <v>55</v>
      </c>
      <c r="E12" s="427">
        <f>SUM(E7:E11)</f>
        <v>0</v>
      </c>
      <c r="F12" s="427">
        <f t="shared" ref="F12:J12" si="1">SUM(F7:F11)</f>
        <v>0</v>
      </c>
      <c r="G12" s="427">
        <f t="shared" si="1"/>
        <v>0</v>
      </c>
      <c r="H12" s="427">
        <f t="shared" si="1"/>
        <v>0</v>
      </c>
      <c r="I12" s="427">
        <f t="shared" si="1"/>
        <v>0</v>
      </c>
      <c r="J12" s="427">
        <f t="shared" si="1"/>
        <v>0</v>
      </c>
      <c r="K12" s="427">
        <f>SUM(K7:K11)</f>
        <v>0</v>
      </c>
      <c r="L12" s="427">
        <f t="shared" ref="L12:P12" si="2">SUM(L7:L11)</f>
        <v>0</v>
      </c>
      <c r="M12" s="427">
        <f t="shared" si="2"/>
        <v>0</v>
      </c>
      <c r="N12" s="427">
        <f t="shared" si="2"/>
        <v>0</v>
      </c>
      <c r="O12" s="427">
        <f t="shared" si="2"/>
        <v>0</v>
      </c>
      <c r="P12" s="478">
        <f t="shared" si="2"/>
        <v>0</v>
      </c>
    </row>
    <row r="13" spans="1:16" ht="13.5" thickBot="1" x14ac:dyDescent="0.35">
      <c r="A13" s="475"/>
      <c r="B13" s="443"/>
      <c r="C13" s="445"/>
      <c r="D13" s="446" t="s">
        <v>56</v>
      </c>
      <c r="E13" s="444">
        <f t="shared" ref="E13:J13" si="3">SUM(E6+E12)</f>
        <v>0</v>
      </c>
      <c r="F13" s="444">
        <f t="shared" si="3"/>
        <v>0</v>
      </c>
      <c r="G13" s="444">
        <f t="shared" si="3"/>
        <v>0</v>
      </c>
      <c r="H13" s="444">
        <f t="shared" si="3"/>
        <v>0</v>
      </c>
      <c r="I13" s="444">
        <f t="shared" si="3"/>
        <v>0</v>
      </c>
      <c r="J13" s="444">
        <f t="shared" si="3"/>
        <v>0</v>
      </c>
      <c r="K13" s="444">
        <f>SUM(K6+K12)</f>
        <v>0</v>
      </c>
      <c r="L13" s="444">
        <f t="shared" ref="L13:P13" si="4">SUM(L6+L12)</f>
        <v>0</v>
      </c>
      <c r="M13" s="444">
        <f t="shared" si="4"/>
        <v>0</v>
      </c>
      <c r="N13" s="444">
        <f t="shared" si="4"/>
        <v>0</v>
      </c>
      <c r="O13" s="444">
        <f t="shared" si="4"/>
        <v>0</v>
      </c>
      <c r="P13" s="479">
        <f t="shared" si="4"/>
        <v>0</v>
      </c>
    </row>
    <row r="14" spans="1:16" ht="13.5" thickTop="1" x14ac:dyDescent="0.3">
      <c r="A14" s="475"/>
      <c r="B14" s="1173" t="s">
        <v>308</v>
      </c>
      <c r="C14" s="1174"/>
      <c r="D14" s="1175"/>
      <c r="E14" s="447">
        <v>0</v>
      </c>
      <c r="F14" s="447">
        <v>0</v>
      </c>
      <c r="G14" s="447">
        <v>0</v>
      </c>
      <c r="H14" s="447">
        <v>0</v>
      </c>
      <c r="I14" s="447">
        <v>0</v>
      </c>
      <c r="J14" s="447">
        <v>0</v>
      </c>
      <c r="K14" s="447">
        <v>0</v>
      </c>
      <c r="L14" s="447">
        <v>0</v>
      </c>
      <c r="M14" s="447">
        <v>0</v>
      </c>
      <c r="N14" s="447">
        <v>0</v>
      </c>
      <c r="O14" s="447">
        <v>0</v>
      </c>
      <c r="P14" s="480">
        <v>0</v>
      </c>
    </row>
    <row r="15" spans="1:16" ht="13" x14ac:dyDescent="0.3">
      <c r="A15" s="475"/>
      <c r="B15" s="1162" t="s">
        <v>57</v>
      </c>
      <c r="C15" s="1163"/>
      <c r="D15" s="1164"/>
      <c r="E15" s="428">
        <v>0</v>
      </c>
      <c r="F15" s="428">
        <v>0</v>
      </c>
      <c r="G15" s="428">
        <v>0</v>
      </c>
      <c r="H15" s="428">
        <v>0</v>
      </c>
      <c r="I15" s="428">
        <v>0</v>
      </c>
      <c r="J15" s="428">
        <v>0</v>
      </c>
      <c r="K15" s="428">
        <v>0</v>
      </c>
      <c r="L15" s="428">
        <v>0</v>
      </c>
      <c r="M15" s="428">
        <v>0</v>
      </c>
      <c r="N15" s="428">
        <v>0</v>
      </c>
      <c r="O15" s="428">
        <v>0</v>
      </c>
      <c r="P15" s="477">
        <v>0</v>
      </c>
    </row>
    <row r="16" spans="1:16" ht="13.5" thickBot="1" x14ac:dyDescent="0.35">
      <c r="A16" s="475"/>
      <c r="B16" s="1177" t="s">
        <v>58</v>
      </c>
      <c r="C16" s="1178"/>
      <c r="D16" s="1179"/>
      <c r="E16" s="435">
        <f t="shared" ref="E16:J16" si="5">SUM(E13-E14-E15)</f>
        <v>0</v>
      </c>
      <c r="F16" s="435">
        <f t="shared" si="5"/>
        <v>0</v>
      </c>
      <c r="G16" s="435">
        <f t="shared" si="5"/>
        <v>0</v>
      </c>
      <c r="H16" s="435">
        <f t="shared" si="5"/>
        <v>0</v>
      </c>
      <c r="I16" s="435">
        <f t="shared" si="5"/>
        <v>0</v>
      </c>
      <c r="J16" s="435">
        <f t="shared" si="5"/>
        <v>0</v>
      </c>
      <c r="K16" s="435">
        <f>SUM(K13-K14-K15)</f>
        <v>0</v>
      </c>
      <c r="L16" s="435">
        <f t="shared" ref="L16:P16" si="6">SUM(L13-L14-L15)</f>
        <v>0</v>
      </c>
      <c r="M16" s="435">
        <f t="shared" si="6"/>
        <v>0</v>
      </c>
      <c r="N16" s="435">
        <f t="shared" si="6"/>
        <v>0</v>
      </c>
      <c r="O16" s="435">
        <f t="shared" si="6"/>
        <v>0</v>
      </c>
      <c r="P16" s="481">
        <f t="shared" si="6"/>
        <v>0</v>
      </c>
    </row>
    <row r="17" spans="1:16" ht="13" x14ac:dyDescent="0.3">
      <c r="A17" s="482"/>
      <c r="B17" s="483"/>
      <c r="C17" s="17"/>
      <c r="D17" s="17"/>
      <c r="E17" s="448" t="str">
        <f>IF(P16&lt;=0.01,"CORRECT!  Program income is used.","DEDUCT FROM SUBGRANT OUTLAYS if this is the final report!")</f>
        <v>CORRECT!  Program income is used.</v>
      </c>
      <c r="F17" s="449"/>
      <c r="G17" s="449"/>
      <c r="H17" s="449"/>
      <c r="I17" s="17"/>
      <c r="J17" s="17"/>
      <c r="K17" s="17"/>
      <c r="L17" s="17"/>
      <c r="M17" s="17"/>
      <c r="N17" s="17"/>
      <c r="O17" s="17"/>
      <c r="P17" s="470"/>
    </row>
    <row r="18" spans="1:16" ht="13" x14ac:dyDescent="0.3">
      <c r="A18" s="482"/>
      <c r="B18" s="484" t="s">
        <v>309</v>
      </c>
      <c r="C18" s="17"/>
      <c r="D18" s="17"/>
      <c r="E18" s="432"/>
      <c r="F18" s="433"/>
      <c r="G18" s="433"/>
      <c r="H18" s="433"/>
      <c r="I18" s="17"/>
      <c r="J18" s="17"/>
      <c r="K18" s="17"/>
      <c r="L18" s="17"/>
      <c r="M18" s="17"/>
      <c r="N18" s="17"/>
      <c r="O18" s="17"/>
      <c r="P18" s="470"/>
    </row>
    <row r="19" spans="1:16" ht="41.25" customHeight="1" x14ac:dyDescent="0.25">
      <c r="A19" s="485" t="s">
        <v>59</v>
      </c>
      <c r="B19" s="1165"/>
      <c r="C19" s="1166"/>
      <c r="D19" s="1166"/>
      <c r="E19" s="1166"/>
      <c r="F19" s="1166"/>
      <c r="G19" s="1166"/>
      <c r="H19" s="1167"/>
      <c r="I19" s="429" t="s">
        <v>146</v>
      </c>
      <c r="J19" s="1165"/>
      <c r="K19" s="1166"/>
      <c r="L19" s="1166"/>
      <c r="M19" s="1166"/>
      <c r="N19" s="1166"/>
      <c r="O19" s="1166"/>
      <c r="P19" s="1176"/>
    </row>
    <row r="20" spans="1:16" ht="42" customHeight="1" x14ac:dyDescent="0.25">
      <c r="A20" s="486" t="s">
        <v>106</v>
      </c>
      <c r="B20" s="1165"/>
      <c r="C20" s="1166"/>
      <c r="D20" s="1166"/>
      <c r="E20" s="1166"/>
      <c r="F20" s="1166"/>
      <c r="G20" s="1166"/>
      <c r="H20" s="1167"/>
      <c r="I20" s="429" t="s">
        <v>147</v>
      </c>
      <c r="J20" s="1165"/>
      <c r="K20" s="1166"/>
      <c r="L20" s="1166"/>
      <c r="M20" s="1166"/>
      <c r="N20" s="1166"/>
      <c r="O20" s="1166"/>
      <c r="P20" s="1176"/>
    </row>
    <row r="21" spans="1:16" ht="42" customHeight="1" x14ac:dyDescent="0.25">
      <c r="A21" s="486" t="s">
        <v>107</v>
      </c>
      <c r="B21" s="1165"/>
      <c r="C21" s="1166"/>
      <c r="D21" s="1166"/>
      <c r="E21" s="1166"/>
      <c r="F21" s="1166"/>
      <c r="G21" s="1166"/>
      <c r="H21" s="1167"/>
      <c r="I21" s="429" t="s">
        <v>304</v>
      </c>
      <c r="J21" s="1165"/>
      <c r="K21" s="1166"/>
      <c r="L21" s="1166"/>
      <c r="M21" s="1166"/>
      <c r="N21" s="1166"/>
      <c r="O21" s="1166"/>
      <c r="P21" s="1176"/>
    </row>
    <row r="22" spans="1:16" ht="42" customHeight="1" x14ac:dyDescent="0.25">
      <c r="A22" s="487" t="s">
        <v>108</v>
      </c>
      <c r="B22" s="1165"/>
      <c r="C22" s="1166"/>
      <c r="D22" s="1166"/>
      <c r="E22" s="1166"/>
      <c r="F22" s="1166"/>
      <c r="G22" s="1166"/>
      <c r="H22" s="1167"/>
      <c r="I22" s="429" t="s">
        <v>305</v>
      </c>
      <c r="J22" s="1165"/>
      <c r="K22" s="1166"/>
      <c r="L22" s="1166"/>
      <c r="M22" s="1166"/>
      <c r="N22" s="1166"/>
      <c r="O22" s="1166"/>
      <c r="P22" s="1176"/>
    </row>
    <row r="23" spans="1:16" ht="42" customHeight="1" x14ac:dyDescent="0.25">
      <c r="A23" s="488" t="s">
        <v>144</v>
      </c>
      <c r="B23" s="1166"/>
      <c r="C23" s="1166"/>
      <c r="D23" s="1166"/>
      <c r="E23" s="1166"/>
      <c r="F23" s="1166"/>
      <c r="G23" s="1166"/>
      <c r="H23" s="1167"/>
      <c r="I23" s="429" t="s">
        <v>306</v>
      </c>
      <c r="J23" s="1165"/>
      <c r="K23" s="1166"/>
      <c r="L23" s="1166"/>
      <c r="M23" s="1166"/>
      <c r="N23" s="1166"/>
      <c r="O23" s="1166"/>
      <c r="P23" s="1176"/>
    </row>
    <row r="24" spans="1:16" ht="42" customHeight="1" x14ac:dyDescent="0.25">
      <c r="A24" s="488" t="s">
        <v>145</v>
      </c>
      <c r="B24" s="1166"/>
      <c r="C24" s="1166"/>
      <c r="D24" s="1166"/>
      <c r="E24" s="1166"/>
      <c r="F24" s="1166"/>
      <c r="G24" s="1166"/>
      <c r="H24" s="1167"/>
      <c r="I24" s="429" t="s">
        <v>307</v>
      </c>
      <c r="J24" s="1165"/>
      <c r="K24" s="1166"/>
      <c r="L24" s="1166"/>
      <c r="M24" s="1166"/>
      <c r="N24" s="1166"/>
      <c r="O24" s="1166"/>
      <c r="P24" s="1176"/>
    </row>
    <row r="25" spans="1:16" x14ac:dyDescent="0.25">
      <c r="A25" s="468"/>
      <c r="B25" s="197"/>
      <c r="C25" s="197"/>
      <c r="D25" s="197"/>
      <c r="E25" s="197"/>
      <c r="F25" s="197"/>
      <c r="G25" s="197"/>
      <c r="H25" s="197"/>
      <c r="I25" s="17"/>
      <c r="J25" s="17"/>
      <c r="K25" s="17"/>
      <c r="L25" s="17"/>
      <c r="M25" s="17"/>
      <c r="N25" s="17"/>
      <c r="O25" s="17"/>
      <c r="P25" s="470"/>
    </row>
    <row r="26" spans="1:16" x14ac:dyDescent="0.25">
      <c r="A26" s="468"/>
      <c r="B26" s="198"/>
      <c r="C26" s="198"/>
      <c r="D26" s="198"/>
      <c r="E26" s="198"/>
      <c r="F26" s="198"/>
      <c r="G26" s="198"/>
      <c r="H26" s="198"/>
      <c r="I26" s="17"/>
      <c r="J26" s="17"/>
      <c r="K26" s="17"/>
      <c r="L26" s="17"/>
      <c r="M26" s="17"/>
      <c r="N26" s="17"/>
      <c r="O26" s="17"/>
      <c r="P26" s="470"/>
    </row>
    <row r="27" spans="1:16" x14ac:dyDescent="0.25">
      <c r="A27" s="468"/>
      <c r="B27" s="17"/>
      <c r="C27" s="17"/>
      <c r="D27" s="17"/>
      <c r="E27" s="17"/>
      <c r="F27" s="17"/>
      <c r="G27" s="17"/>
      <c r="H27" s="17"/>
      <c r="I27" s="17"/>
      <c r="J27" s="17"/>
      <c r="K27" s="17"/>
      <c r="L27" s="17"/>
      <c r="M27" s="17"/>
      <c r="N27" s="17"/>
      <c r="O27" s="17"/>
      <c r="P27" s="470"/>
    </row>
    <row r="28" spans="1:16" x14ac:dyDescent="0.25">
      <c r="A28" s="468"/>
      <c r="B28" s="17"/>
      <c r="C28" s="17"/>
      <c r="D28" s="17"/>
      <c r="E28" s="17"/>
      <c r="F28" s="17"/>
      <c r="G28" s="17"/>
      <c r="H28" s="17"/>
      <c r="I28" s="17"/>
      <c r="J28" s="17"/>
      <c r="K28" s="17"/>
      <c r="L28" s="17"/>
      <c r="M28" s="17"/>
      <c r="N28" s="17"/>
      <c r="O28" s="17"/>
      <c r="P28" s="470"/>
    </row>
    <row r="29" spans="1:16" x14ac:dyDescent="0.25">
      <c r="A29" s="468"/>
      <c r="B29" s="17"/>
      <c r="C29" s="17"/>
      <c r="D29" s="17"/>
      <c r="E29" s="17"/>
      <c r="F29" s="17"/>
      <c r="G29" s="17"/>
      <c r="H29" s="17"/>
      <c r="I29" s="17"/>
      <c r="J29" s="17"/>
      <c r="K29" s="17"/>
      <c r="L29" s="17"/>
      <c r="M29" s="17"/>
      <c r="N29" s="17"/>
      <c r="O29" s="17"/>
      <c r="P29" s="470"/>
    </row>
    <row r="30" spans="1:16" x14ac:dyDescent="0.25">
      <c r="A30" s="468"/>
      <c r="B30" s="17"/>
      <c r="C30" s="17"/>
      <c r="D30" s="17"/>
      <c r="E30" s="17"/>
      <c r="F30" s="17"/>
      <c r="G30" s="17"/>
      <c r="H30" s="17"/>
      <c r="I30" s="17"/>
      <c r="J30" s="17"/>
      <c r="K30" s="17"/>
      <c r="L30" s="17"/>
      <c r="M30" s="17"/>
      <c r="N30" s="17"/>
      <c r="O30" s="17"/>
      <c r="P30" s="470"/>
    </row>
    <row r="31" spans="1:16" x14ac:dyDescent="0.25">
      <c r="A31" s="468"/>
      <c r="B31" s="17"/>
      <c r="C31" s="17"/>
      <c r="D31" s="17"/>
      <c r="E31" s="17"/>
      <c r="F31" s="17"/>
      <c r="G31" s="17"/>
      <c r="H31" s="17"/>
      <c r="I31" s="17"/>
      <c r="J31" s="17"/>
      <c r="K31" s="17"/>
      <c r="L31" s="17"/>
      <c r="M31" s="17"/>
      <c r="N31" s="17"/>
      <c r="O31" s="17"/>
      <c r="P31" s="470"/>
    </row>
    <row r="32" spans="1:16" x14ac:dyDescent="0.25">
      <c r="A32" s="468"/>
      <c r="B32" s="17"/>
      <c r="C32" s="17"/>
      <c r="D32" s="17"/>
      <c r="E32" s="17"/>
      <c r="F32" s="17"/>
      <c r="G32" s="17"/>
      <c r="H32" s="17"/>
      <c r="I32" s="17"/>
      <c r="J32" s="17"/>
      <c r="K32" s="17"/>
      <c r="L32" s="17"/>
      <c r="M32" s="17"/>
      <c r="N32" s="17"/>
      <c r="O32" s="17"/>
      <c r="P32" s="470"/>
    </row>
    <row r="33" spans="1:16" x14ac:dyDescent="0.25">
      <c r="A33" s="468"/>
      <c r="B33" s="17"/>
      <c r="C33" s="17"/>
      <c r="D33" s="17"/>
      <c r="E33" s="17"/>
      <c r="F33" s="17"/>
      <c r="G33" s="17"/>
      <c r="H33" s="17"/>
      <c r="I33" s="17"/>
      <c r="J33" s="17"/>
      <c r="K33" s="17"/>
      <c r="L33" s="17"/>
      <c r="M33" s="17"/>
      <c r="N33" s="17"/>
      <c r="O33" s="17"/>
      <c r="P33" s="470"/>
    </row>
    <row r="34" spans="1:16" x14ac:dyDescent="0.25">
      <c r="A34" s="468"/>
      <c r="B34" s="17"/>
      <c r="C34" s="17"/>
      <c r="D34" s="17"/>
      <c r="E34" s="17"/>
      <c r="F34" s="17"/>
      <c r="G34" s="17"/>
      <c r="H34" s="17"/>
      <c r="I34" s="17"/>
      <c r="J34" s="17"/>
      <c r="K34" s="17"/>
      <c r="L34" s="17"/>
      <c r="M34" s="17"/>
      <c r="N34" s="17"/>
      <c r="O34" s="17"/>
      <c r="P34" s="470"/>
    </row>
    <row r="35" spans="1:16" x14ac:dyDescent="0.25">
      <c r="A35" s="468"/>
      <c r="B35" s="17"/>
      <c r="C35" s="17"/>
      <c r="D35" s="17"/>
      <c r="E35" s="17"/>
      <c r="F35" s="17"/>
      <c r="G35" s="17"/>
      <c r="H35" s="17"/>
      <c r="I35" s="17"/>
      <c r="J35" s="17"/>
      <c r="K35" s="17"/>
      <c r="L35" s="17"/>
      <c r="M35" s="17"/>
      <c r="N35" s="17"/>
      <c r="O35" s="17"/>
      <c r="P35" s="470"/>
    </row>
    <row r="36" spans="1:16" x14ac:dyDescent="0.25">
      <c r="A36" s="468"/>
      <c r="B36" s="17"/>
      <c r="C36" s="17"/>
      <c r="D36" s="17"/>
      <c r="E36" s="17"/>
      <c r="F36" s="17"/>
      <c r="G36" s="17"/>
      <c r="H36" s="17"/>
      <c r="I36" s="17"/>
      <c r="J36" s="17"/>
      <c r="K36" s="17"/>
      <c r="L36" s="17"/>
      <c r="M36" s="17"/>
      <c r="N36" s="17"/>
      <c r="O36" s="17"/>
      <c r="P36" s="470"/>
    </row>
    <row r="37" spans="1:16" x14ac:dyDescent="0.25">
      <c r="A37" s="468"/>
      <c r="B37" s="17"/>
      <c r="C37" s="17"/>
      <c r="D37" s="17"/>
      <c r="E37" s="17"/>
      <c r="F37" s="17"/>
      <c r="G37" s="17"/>
      <c r="H37" s="17"/>
      <c r="I37" s="17"/>
      <c r="J37" s="17"/>
      <c r="K37" s="17"/>
      <c r="L37" s="17"/>
      <c r="M37" s="17"/>
      <c r="N37" s="17"/>
      <c r="O37" s="17"/>
      <c r="P37" s="470"/>
    </row>
    <row r="38" spans="1:16" x14ac:dyDescent="0.25">
      <c r="A38" s="489"/>
      <c r="B38" s="490"/>
      <c r="C38" s="490"/>
      <c r="D38" s="490"/>
      <c r="E38" s="490"/>
      <c r="F38" s="490"/>
      <c r="G38" s="490"/>
      <c r="H38" s="490"/>
      <c r="I38" s="490"/>
      <c r="J38" s="490"/>
      <c r="K38" s="490"/>
      <c r="L38" s="490"/>
      <c r="M38" s="490"/>
      <c r="N38" s="490"/>
      <c r="O38" s="490"/>
      <c r="P38" s="491"/>
    </row>
  </sheetData>
  <sheetProtection algorithmName="SHA-512" hashValue="bXk9c95GsP/L2+F62sMFJp8ZrDR2skYd/mumipKfEsusxQsZ6KnuWCgWlcOsJLIVkT/LV5QvRJvaYHOeM8TjMA==" saltValue="ww8xk86yRfFyS0d1WBOSiQ==" spinCount="100000" sheet="1" objects="1" scenarios="1" formatRows="0"/>
  <mergeCells count="19">
    <mergeCell ref="J23:P23"/>
    <mergeCell ref="J24:P24"/>
    <mergeCell ref="B23:H23"/>
    <mergeCell ref="B24:H24"/>
    <mergeCell ref="B16:D16"/>
    <mergeCell ref="B22:H22"/>
    <mergeCell ref="J19:P19"/>
    <mergeCell ref="J20:P20"/>
    <mergeCell ref="J21:P21"/>
    <mergeCell ref="J22:P22"/>
    <mergeCell ref="A1:P1"/>
    <mergeCell ref="B15:D15"/>
    <mergeCell ref="B19:H19"/>
    <mergeCell ref="B20:H20"/>
    <mergeCell ref="B21:H21"/>
    <mergeCell ref="C2:F2"/>
    <mergeCell ref="C3:D3"/>
    <mergeCell ref="B6:D6"/>
    <mergeCell ref="B14:D14"/>
  </mergeCells>
  <phoneticPr fontId="4" type="noConversion"/>
  <printOptions horizontalCentered="1"/>
  <pageMargins left="0.25" right="0.25" top="0.75" bottom="0.75" header="0.3" footer="0.3"/>
  <pageSetup scale="61" fitToHeight="0" orientation="landscape" r:id="rId1"/>
  <headerFooter>
    <oddFooter>&amp;C&amp;A&amp;R&amp;P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56A-4C32-4F6C-911A-E3B307BF3C88}">
  <sheetPr codeName="Sheet26">
    <tabColor rgb="FF4D4D4F"/>
  </sheetPr>
  <dimension ref="A1"/>
  <sheetViews>
    <sheetView zoomScaleNormal="100" zoomScaleSheetLayoutView="130" workbookViewId="0"/>
  </sheetViews>
  <sheetFormatPr defaultColWidth="9.08984375" defaultRowHeight="12.5" x14ac:dyDescent="0.25"/>
  <cols>
    <col min="1" max="7" width="9.08984375" style="725"/>
    <col min="8" max="8" width="9.08984375" style="725" customWidth="1"/>
    <col min="9" max="16384" width="9.08984375" style="725"/>
  </cols>
  <sheetData>
    <row r="1" spans="1:1" x14ac:dyDescent="0.25">
      <c r="A1" s="725" t="s">
        <v>363</v>
      </c>
    </row>
  </sheetData>
  <pageMargins left="0.25" right="0.25" top="0.75" bottom="0.75" header="0.3" footer="0.3"/>
  <pageSetup orientation="landscape" verticalDpi="1200" r:id="rId1"/>
  <headerFooter>
    <oddFooter>&amp;C&amp;A&amp;R&amp;P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A54A8-3EFB-4C97-B3A9-B617F08A4E3B}">
  <sheetPr codeName="Sheet28"/>
  <dimension ref="A2:AY123"/>
  <sheetViews>
    <sheetView showGridLines="0" workbookViewId="0">
      <pane xSplit="1" ySplit="4" topLeftCell="B5" activePane="bottomRight" state="frozen"/>
      <selection pane="topRight" activeCell="B1" sqref="B1"/>
      <selection pane="bottomLeft" activeCell="A5" sqref="A5"/>
      <selection pane="bottomRight" activeCell="A6" sqref="A6"/>
    </sheetView>
  </sheetViews>
  <sheetFormatPr defaultRowHeight="12.5" outlineLevelCol="1" x14ac:dyDescent="0.25"/>
  <cols>
    <col min="1" max="1" width="32.08984375" customWidth="1"/>
    <col min="2" max="18" width="12.6328125" customWidth="1" outlineLevel="1"/>
    <col min="19" max="51" width="12.6328125" customWidth="1"/>
  </cols>
  <sheetData>
    <row r="2" spans="1:51" x14ac:dyDescent="0.25">
      <c r="B2" s="783">
        <v>1</v>
      </c>
      <c r="C2" s="783">
        <v>2</v>
      </c>
      <c r="D2" s="783">
        <v>3</v>
      </c>
      <c r="E2" s="783">
        <v>4</v>
      </c>
      <c r="F2" s="783">
        <v>5</v>
      </c>
      <c r="G2" s="783">
        <v>6</v>
      </c>
      <c r="H2" s="783">
        <v>7</v>
      </c>
      <c r="I2" s="783">
        <v>8</v>
      </c>
      <c r="J2" s="783">
        <v>9</v>
      </c>
      <c r="K2" s="783">
        <v>10</v>
      </c>
      <c r="L2" s="783">
        <v>11</v>
      </c>
      <c r="M2" s="783">
        <v>12</v>
      </c>
      <c r="N2" s="783">
        <v>13</v>
      </c>
      <c r="O2" s="783">
        <v>14</v>
      </c>
      <c r="P2" s="783">
        <v>15</v>
      </c>
    </row>
    <row r="3" spans="1:51" ht="13" x14ac:dyDescent="0.3">
      <c r="A3" s="765" t="s">
        <v>11</v>
      </c>
      <c r="B3" s="766"/>
      <c r="C3" s="766"/>
      <c r="D3" s="766"/>
      <c r="E3" s="766"/>
      <c r="F3" s="766"/>
      <c r="G3" s="766"/>
      <c r="H3" s="766"/>
      <c r="I3" s="766"/>
      <c r="J3" s="766"/>
      <c r="K3" s="766"/>
      <c r="L3" s="766"/>
      <c r="M3" s="766"/>
      <c r="N3" s="766"/>
      <c r="O3" s="766"/>
      <c r="P3" s="766"/>
      <c r="Q3" s="766"/>
      <c r="S3" s="1180" t="s">
        <v>367</v>
      </c>
      <c r="T3" s="1180"/>
      <c r="U3" s="1180"/>
      <c r="V3" s="1180"/>
      <c r="W3" s="1180"/>
      <c r="X3" s="1180"/>
      <c r="Y3" s="1180"/>
      <c r="Z3" s="1180"/>
      <c r="AA3" s="1180"/>
      <c r="AB3" s="1180"/>
      <c r="AC3" s="1180"/>
      <c r="AD3" s="1180"/>
      <c r="AE3" s="1180"/>
      <c r="AF3" s="1180"/>
      <c r="AG3" s="1180"/>
      <c r="AH3" s="1180"/>
      <c r="AJ3" s="1180" t="s">
        <v>368</v>
      </c>
      <c r="AK3" s="1180"/>
      <c r="AL3" s="1180"/>
      <c r="AM3" s="1180"/>
      <c r="AN3" s="1180"/>
      <c r="AO3" s="1180"/>
      <c r="AP3" s="1180"/>
      <c r="AQ3" s="1180"/>
      <c r="AR3" s="1180"/>
      <c r="AS3" s="1180"/>
      <c r="AT3" s="1180"/>
      <c r="AU3" s="1180"/>
      <c r="AV3" s="1180"/>
      <c r="AW3" s="1180"/>
      <c r="AX3" s="1180"/>
      <c r="AY3" s="1180"/>
    </row>
    <row r="4" spans="1:51" s="751" customFormat="1" ht="50.5" x14ac:dyDescent="0.3">
      <c r="A4" s="770" t="s">
        <v>370</v>
      </c>
      <c r="B4" s="774" t="str">
        <f>'2-Budget JUSTIFY'!D6</f>
        <v>A: Prevention and Chronic Disease</v>
      </c>
      <c r="C4" s="774" t="str">
        <f>'2-Budget JUSTIFY'!E6</f>
        <v>B: Provider Payments</v>
      </c>
      <c r="D4" s="774" t="str">
        <f>'2-Budget JUSTIFY'!F6</f>
        <v>C: Consumer Tech Solutions</v>
      </c>
      <c r="E4" s="774" t="str">
        <f>'2-Budget JUSTIFY'!G6</f>
        <v>D: Training and Technical Assistance</v>
      </c>
      <c r="F4" s="774" t="str">
        <f>'2-Budget JUSTIFY'!H6</f>
        <v>E: Workforce</v>
      </c>
      <c r="G4" s="774" t="str">
        <f>'2-Budget JUSTIFY'!I6</f>
        <v>F: IT Advances</v>
      </c>
      <c r="H4" s="774" t="str">
        <f>'2-Budget JUSTIFY'!J6</f>
        <v>G: Appropriate Care Availability</v>
      </c>
      <c r="I4" s="774" t="str">
        <f>'2-Budget JUSTIFY'!K6</f>
        <v>H: Behavioral Health</v>
      </c>
      <c r="J4" s="774" t="str">
        <f>'2-Budget JUSTIFY'!L6</f>
        <v>I: Innovative Care</v>
      </c>
      <c r="K4" s="774" t="str">
        <f>'2-Budget JUSTIFY'!M6</f>
        <v>J: Capital Expenditures &amp; Infra.</v>
      </c>
      <c r="L4" s="774" t="str">
        <f>'2-Budget JUSTIFY'!N6</f>
        <v>K: Fostering Collaboration</v>
      </c>
      <c r="M4" s="774" t="str">
        <f>'2-Budget JUSTIFY'!O6</f>
        <v>Do not use</v>
      </c>
      <c r="N4" s="774" t="str">
        <f>'2-Budget JUSTIFY'!P6</f>
        <v>Do not use</v>
      </c>
      <c r="O4" s="774" t="str">
        <f>'2-Budget JUSTIFY'!Q6</f>
        <v>Applies to EMR Cap</v>
      </c>
      <c r="P4" s="774" t="str">
        <f>'2-Budget JUSTIFY'!R6</f>
        <v>Applies to Admin Cap</v>
      </c>
      <c r="Q4" s="775" t="s">
        <v>56</v>
      </c>
      <c r="R4" s="768"/>
      <c r="S4" s="780" t="str">
        <f>B4</f>
        <v>A: Prevention and Chronic Disease</v>
      </c>
      <c r="T4" s="774" t="str">
        <f t="shared" ref="T4:AD4" si="0">C4</f>
        <v>B: Provider Payments</v>
      </c>
      <c r="U4" s="774" t="str">
        <f t="shared" si="0"/>
        <v>C: Consumer Tech Solutions</v>
      </c>
      <c r="V4" s="774" t="str">
        <f t="shared" si="0"/>
        <v>D: Training and Technical Assistance</v>
      </c>
      <c r="W4" s="774" t="str">
        <f t="shared" si="0"/>
        <v>E: Workforce</v>
      </c>
      <c r="X4" s="774" t="str">
        <f t="shared" si="0"/>
        <v>F: IT Advances</v>
      </c>
      <c r="Y4" s="774" t="str">
        <f t="shared" si="0"/>
        <v>G: Appropriate Care Availability</v>
      </c>
      <c r="Z4" s="774" t="str">
        <f t="shared" si="0"/>
        <v>H: Behavioral Health</v>
      </c>
      <c r="AA4" s="774" t="str">
        <f t="shared" si="0"/>
        <v>I: Innovative Care</v>
      </c>
      <c r="AB4" s="774" t="str">
        <f t="shared" si="0"/>
        <v>J: Capital Expenditures &amp; Infra.</v>
      </c>
      <c r="AC4" s="774" t="str">
        <f t="shared" si="0"/>
        <v>K: Fostering Collaboration</v>
      </c>
      <c r="AD4" s="774" t="str">
        <f t="shared" si="0"/>
        <v>Do not use</v>
      </c>
      <c r="AE4" s="774" t="str">
        <f>N4</f>
        <v>Do not use</v>
      </c>
      <c r="AF4" s="774" t="str">
        <f t="shared" ref="AF4" si="1">O4</f>
        <v>Applies to EMR Cap</v>
      </c>
      <c r="AG4" s="774" t="str">
        <f t="shared" ref="AG4:AH4" si="2">P4</f>
        <v>Applies to Admin Cap</v>
      </c>
      <c r="AH4" s="775" t="str">
        <f t="shared" si="2"/>
        <v>Total</v>
      </c>
      <c r="AI4" s="768"/>
      <c r="AJ4" s="780" t="str">
        <f>B4</f>
        <v>A: Prevention and Chronic Disease</v>
      </c>
      <c r="AK4" s="774" t="str">
        <f t="shared" ref="AK4:AY4" si="3">C4</f>
        <v>B: Provider Payments</v>
      </c>
      <c r="AL4" s="774" t="str">
        <f t="shared" si="3"/>
        <v>C: Consumer Tech Solutions</v>
      </c>
      <c r="AM4" s="774" t="str">
        <f t="shared" si="3"/>
        <v>D: Training and Technical Assistance</v>
      </c>
      <c r="AN4" s="774" t="str">
        <f t="shared" si="3"/>
        <v>E: Workforce</v>
      </c>
      <c r="AO4" s="774" t="str">
        <f t="shared" si="3"/>
        <v>F: IT Advances</v>
      </c>
      <c r="AP4" s="774" t="str">
        <f t="shared" si="3"/>
        <v>G: Appropriate Care Availability</v>
      </c>
      <c r="AQ4" s="774" t="str">
        <f t="shared" si="3"/>
        <v>H: Behavioral Health</v>
      </c>
      <c r="AR4" s="774" t="str">
        <f t="shared" si="3"/>
        <v>I: Innovative Care</v>
      </c>
      <c r="AS4" s="774" t="str">
        <f t="shared" si="3"/>
        <v>J: Capital Expenditures &amp; Infra.</v>
      </c>
      <c r="AT4" s="774" t="str">
        <f t="shared" si="3"/>
        <v>K: Fostering Collaboration</v>
      </c>
      <c r="AU4" s="774" t="str">
        <f t="shared" si="3"/>
        <v>Do not use</v>
      </c>
      <c r="AV4" s="774" t="str">
        <f t="shared" si="3"/>
        <v>Do not use</v>
      </c>
      <c r="AW4" s="774" t="str">
        <f t="shared" si="3"/>
        <v>Applies to EMR Cap</v>
      </c>
      <c r="AX4" s="774" t="str">
        <f t="shared" si="3"/>
        <v>Applies to Admin Cap</v>
      </c>
      <c r="AY4" s="775" t="str">
        <f t="shared" si="3"/>
        <v>Total</v>
      </c>
    </row>
    <row r="5" spans="1:51" ht="13" x14ac:dyDescent="0.3">
      <c r="A5" s="772" t="str">
        <f>IF('2-Budget JUSTIFY'!A7="","",'2-Budget JUSTIFY'!A7)</f>
        <v>100 - PERSONNEL - Salary / Wage</v>
      </c>
      <c r="B5" s="790">
        <f>'2-Budget JUSTIFY'!D7</f>
        <v>0</v>
      </c>
      <c r="C5" s="791">
        <f>'2-Budget JUSTIFY'!E7</f>
        <v>0</v>
      </c>
      <c r="D5" s="791">
        <f>'2-Budget JUSTIFY'!F7</f>
        <v>0</v>
      </c>
      <c r="E5" s="791">
        <f>'2-Budget JUSTIFY'!G7</f>
        <v>0</v>
      </c>
      <c r="F5" s="791">
        <f>'2-Budget JUSTIFY'!H7</f>
        <v>0</v>
      </c>
      <c r="G5" s="791">
        <f>'2-Budget JUSTIFY'!I7</f>
        <v>0</v>
      </c>
      <c r="H5" s="791">
        <f>'2-Budget JUSTIFY'!J7</f>
        <v>0</v>
      </c>
      <c r="I5" s="791">
        <f>'2-Budget JUSTIFY'!K7</f>
        <v>0</v>
      </c>
      <c r="J5" s="791">
        <f>'2-Budget JUSTIFY'!L7</f>
        <v>0</v>
      </c>
      <c r="K5" s="791">
        <f>'2-Budget JUSTIFY'!M7</f>
        <v>0</v>
      </c>
      <c r="L5" s="791">
        <f>'2-Budget JUSTIFY'!N7</f>
        <v>0</v>
      </c>
      <c r="M5" s="791">
        <f>'2-Budget JUSTIFY'!O7</f>
        <v>0</v>
      </c>
      <c r="N5" s="791">
        <f>'2-Budget JUSTIFY'!P7</f>
        <v>0</v>
      </c>
      <c r="O5" s="791">
        <f>'2-Budget JUSTIFY'!Q7</f>
        <v>0</v>
      </c>
      <c r="P5" s="790">
        <f>'2-Budget JUSTIFY'!R7</f>
        <v>0</v>
      </c>
      <c r="Q5" s="792">
        <f>SUM(B5:N5)</f>
        <v>0</v>
      </c>
      <c r="R5" s="769"/>
      <c r="S5" s="793">
        <f>'4-EXPENSE 1st Period'!P17+' 5-EXPENSE 2nd Period'!P17+'6-EXPENSE 3rd Period'!P17+' 7-EXPENSE 4th Period'!P17+' 8-EXPENSE 5th Period'!P17+' 9-EXPENSE 6th Period'!P17+' 10-EXPENSE 7th Period'!P17+' 11-EXPENSE 8th Period'!P17+' 12-EXPENSE 9th Period'!P17+' 13-EXPENSE 10th Period'!P17+' 14-EXPENSE 11th Period'!P17+' 15-EXPENSE 12th Period'!Q17</f>
        <v>0</v>
      </c>
      <c r="T5" s="791">
        <f>'4-EXPENSE 1st Period'!Q17+' 5-EXPENSE 2nd Period'!Q17+'6-EXPENSE 3rd Period'!Q17+' 7-EXPENSE 4th Period'!Q17+' 8-EXPENSE 5th Period'!Q17+' 9-EXPENSE 6th Period'!Q17+' 10-EXPENSE 7th Period'!Q17+' 11-EXPENSE 8th Period'!Q17+' 12-EXPENSE 9th Period'!Q17+' 13-EXPENSE 10th Period'!Q17+' 14-EXPENSE 11th Period'!Q17+' 15-EXPENSE 12th Period'!R17</f>
        <v>0</v>
      </c>
      <c r="U5" s="791">
        <f>'4-EXPENSE 1st Period'!R17+' 5-EXPENSE 2nd Period'!R17+'6-EXPENSE 3rd Period'!R17+' 7-EXPENSE 4th Period'!R17+' 8-EXPENSE 5th Period'!R17+' 9-EXPENSE 6th Period'!R17+' 10-EXPENSE 7th Period'!R17+' 11-EXPENSE 8th Period'!R17+' 12-EXPENSE 9th Period'!R17+' 13-EXPENSE 10th Period'!R17+' 14-EXPENSE 11th Period'!R17+' 15-EXPENSE 12th Period'!S17</f>
        <v>0</v>
      </c>
      <c r="V5" s="791">
        <f>'4-EXPENSE 1st Period'!S17+' 5-EXPENSE 2nd Period'!S17+'6-EXPENSE 3rd Period'!S17+' 7-EXPENSE 4th Period'!S17+' 8-EXPENSE 5th Period'!S17+' 9-EXPENSE 6th Period'!S17+' 10-EXPENSE 7th Period'!S17+' 11-EXPENSE 8th Period'!S17+' 12-EXPENSE 9th Period'!S17+' 13-EXPENSE 10th Period'!S17+' 14-EXPENSE 11th Period'!S17+' 15-EXPENSE 12th Period'!T17</f>
        <v>0</v>
      </c>
      <c r="W5" s="791">
        <f>'4-EXPENSE 1st Period'!T17+' 5-EXPENSE 2nd Period'!T17+'6-EXPENSE 3rd Period'!T17+' 7-EXPENSE 4th Period'!T17+' 8-EXPENSE 5th Period'!T17+' 9-EXPENSE 6th Period'!T17+' 10-EXPENSE 7th Period'!T17+' 11-EXPENSE 8th Period'!T17+' 12-EXPENSE 9th Period'!T17+' 13-EXPENSE 10th Period'!T17+' 14-EXPENSE 11th Period'!T17+' 15-EXPENSE 12th Period'!U17</f>
        <v>0</v>
      </c>
      <c r="X5" s="791">
        <f>'4-EXPENSE 1st Period'!U17+' 5-EXPENSE 2nd Period'!U17+'6-EXPENSE 3rd Period'!U17+' 7-EXPENSE 4th Period'!U17+' 8-EXPENSE 5th Period'!U17+' 9-EXPENSE 6th Period'!U17+' 10-EXPENSE 7th Period'!U17+' 11-EXPENSE 8th Period'!U17+' 12-EXPENSE 9th Period'!U17+' 13-EXPENSE 10th Period'!U17+' 14-EXPENSE 11th Period'!U17+' 15-EXPENSE 12th Period'!V17</f>
        <v>0</v>
      </c>
      <c r="Y5" s="791">
        <f>'4-EXPENSE 1st Period'!V17+' 5-EXPENSE 2nd Period'!V17+'6-EXPENSE 3rd Period'!V17+' 7-EXPENSE 4th Period'!V17+' 8-EXPENSE 5th Period'!V17+' 9-EXPENSE 6th Period'!V17+' 10-EXPENSE 7th Period'!V17+' 11-EXPENSE 8th Period'!V17+' 12-EXPENSE 9th Period'!V17+' 13-EXPENSE 10th Period'!V17+' 14-EXPENSE 11th Period'!V17+' 15-EXPENSE 12th Period'!W17</f>
        <v>0</v>
      </c>
      <c r="Z5" s="791">
        <f>'4-EXPENSE 1st Period'!W17+' 5-EXPENSE 2nd Period'!W17+'6-EXPENSE 3rd Period'!W17+' 7-EXPENSE 4th Period'!W17+' 8-EXPENSE 5th Period'!W17+' 9-EXPENSE 6th Period'!W17+' 10-EXPENSE 7th Period'!W17+' 11-EXPENSE 8th Period'!W17+' 12-EXPENSE 9th Period'!W17+' 13-EXPENSE 10th Period'!W17+' 14-EXPENSE 11th Period'!W17+' 15-EXPENSE 12th Period'!X17</f>
        <v>0</v>
      </c>
      <c r="AA5" s="791">
        <f>'4-EXPENSE 1st Period'!X17+' 5-EXPENSE 2nd Period'!X17+'6-EXPENSE 3rd Period'!X17+' 7-EXPENSE 4th Period'!X17+' 8-EXPENSE 5th Period'!X17+' 9-EXPENSE 6th Period'!X17+' 10-EXPENSE 7th Period'!X17+' 11-EXPENSE 8th Period'!X17+' 12-EXPENSE 9th Period'!X17+' 13-EXPENSE 10th Period'!X17+' 14-EXPENSE 11th Period'!X17+' 15-EXPENSE 12th Period'!Y17</f>
        <v>0</v>
      </c>
      <c r="AB5" s="791">
        <f>'4-EXPENSE 1st Period'!Y17+' 5-EXPENSE 2nd Period'!Y17+'6-EXPENSE 3rd Period'!Y17+' 7-EXPENSE 4th Period'!Y17+' 8-EXPENSE 5th Period'!Y17+' 9-EXPENSE 6th Period'!Y17+' 10-EXPENSE 7th Period'!Y17+' 11-EXPENSE 8th Period'!Y17+' 12-EXPENSE 9th Period'!Y17+' 13-EXPENSE 10th Period'!Y17+' 14-EXPENSE 11th Period'!Y17+' 15-EXPENSE 12th Period'!Z17</f>
        <v>0</v>
      </c>
      <c r="AC5" s="791">
        <f>'4-EXPENSE 1st Period'!Z17+' 5-EXPENSE 2nd Period'!Z17+'6-EXPENSE 3rd Period'!Z17+' 7-EXPENSE 4th Period'!Z17+' 8-EXPENSE 5th Period'!Z17+' 9-EXPENSE 6th Period'!Z17+' 10-EXPENSE 7th Period'!Z17+' 11-EXPENSE 8th Period'!Z17+' 12-EXPENSE 9th Period'!Z17+' 13-EXPENSE 10th Period'!Z17+' 14-EXPENSE 11th Period'!Z17+' 15-EXPENSE 12th Period'!AA17</f>
        <v>0</v>
      </c>
      <c r="AD5" s="791">
        <f>'4-EXPENSE 1st Period'!AA17+' 5-EXPENSE 2nd Period'!AA17+'6-EXPENSE 3rd Period'!AA17+' 7-EXPENSE 4th Period'!AA17+' 8-EXPENSE 5th Period'!AA17+' 9-EXPENSE 6th Period'!AA17+' 10-EXPENSE 7th Period'!AA17+' 11-EXPENSE 8th Period'!AA17+' 12-EXPENSE 9th Period'!AA17+' 13-EXPENSE 10th Period'!AA17+' 14-EXPENSE 11th Period'!AA17+' 15-EXPENSE 12th Period'!AB17</f>
        <v>0</v>
      </c>
      <c r="AE5" s="791">
        <f>'4-EXPENSE 1st Period'!AB17+' 5-EXPENSE 2nd Period'!AB17+'6-EXPENSE 3rd Period'!AB17+' 7-EXPENSE 4th Period'!AB17+' 8-EXPENSE 5th Period'!AB17+' 9-EXPENSE 6th Period'!AB17+' 10-EXPENSE 7th Period'!AB17+' 11-EXPENSE 8th Period'!AB17+' 12-EXPENSE 9th Period'!AB17+' 13-EXPENSE 10th Period'!AB17+' 14-EXPENSE 11th Period'!AB17+' 15-EXPENSE 12th Period'!AC17</f>
        <v>0</v>
      </c>
      <c r="AF5" s="791">
        <f>'4-EXPENSE 1st Period'!AC17+' 5-EXPENSE 2nd Period'!AC17+'6-EXPENSE 3rd Period'!AC17+' 7-EXPENSE 4th Period'!AC17+' 8-EXPENSE 5th Period'!AC17+' 9-EXPENSE 6th Period'!AC17+' 10-EXPENSE 7th Period'!AC17+' 11-EXPENSE 8th Period'!AC17+' 12-EXPENSE 9th Period'!AC17+' 13-EXPENSE 10th Period'!AC17+' 14-EXPENSE 11th Period'!AC17+' 15-EXPENSE 12th Period'!AD17</f>
        <v>0</v>
      </c>
      <c r="AG5" s="790">
        <f>'4-EXPENSE 1st Period'!AD17+' 5-EXPENSE 2nd Period'!AD17+'6-EXPENSE 3rd Period'!AD17+' 7-EXPENSE 4th Period'!AD17+' 8-EXPENSE 5th Period'!AD17+' 9-EXPENSE 6th Period'!AD17+' 10-EXPENSE 7th Period'!AD17+' 11-EXPENSE 8th Period'!AD17+' 12-EXPENSE 9th Period'!AD17+' 13-EXPENSE 10th Period'!AD17+' 14-EXPENSE 11th Period'!AD17+' 15-EXPENSE 12th Period'!AE17</f>
        <v>0</v>
      </c>
      <c r="AH5" s="792">
        <f>SUM(S5:AE5)</f>
        <v>0</v>
      </c>
      <c r="AI5" s="769"/>
      <c r="AJ5" s="793">
        <f>B5-S5</f>
        <v>0</v>
      </c>
      <c r="AK5" s="791">
        <f t="shared" ref="AK5:AX5" si="4">C5-T5</f>
        <v>0</v>
      </c>
      <c r="AL5" s="791">
        <f t="shared" si="4"/>
        <v>0</v>
      </c>
      <c r="AM5" s="791">
        <f t="shared" si="4"/>
        <v>0</v>
      </c>
      <c r="AN5" s="791">
        <f t="shared" si="4"/>
        <v>0</v>
      </c>
      <c r="AO5" s="791">
        <f t="shared" si="4"/>
        <v>0</v>
      </c>
      <c r="AP5" s="791">
        <f t="shared" si="4"/>
        <v>0</v>
      </c>
      <c r="AQ5" s="791">
        <f t="shared" si="4"/>
        <v>0</v>
      </c>
      <c r="AR5" s="791">
        <f t="shared" si="4"/>
        <v>0</v>
      </c>
      <c r="AS5" s="791">
        <f t="shared" si="4"/>
        <v>0</v>
      </c>
      <c r="AT5" s="791">
        <f t="shared" si="4"/>
        <v>0</v>
      </c>
      <c r="AU5" s="791">
        <f t="shared" si="4"/>
        <v>0</v>
      </c>
      <c r="AV5" s="791">
        <f t="shared" si="4"/>
        <v>0</v>
      </c>
      <c r="AW5" s="791">
        <f t="shared" si="4"/>
        <v>0</v>
      </c>
      <c r="AX5" s="790">
        <f t="shared" si="4"/>
        <v>0</v>
      </c>
      <c r="AY5" s="792">
        <f>SUM(AJ5:AV5)</f>
        <v>0</v>
      </c>
    </row>
    <row r="6" spans="1:51" x14ac:dyDescent="0.25">
      <c r="A6" s="799" t="str">
        <f>IF('2-Budget JUSTIFY'!A8="","",'2-Budget JUSTIFY'!A8)</f>
        <v/>
      </c>
      <c r="B6" s="767">
        <f>'2-Budget JUSTIFY'!D8</f>
        <v>0</v>
      </c>
      <c r="C6" s="781">
        <f>'2-Budget JUSTIFY'!E8</f>
        <v>0</v>
      </c>
      <c r="D6" s="781">
        <f>'2-Budget JUSTIFY'!F8</f>
        <v>0</v>
      </c>
      <c r="E6" s="781">
        <f>'2-Budget JUSTIFY'!G8</f>
        <v>0</v>
      </c>
      <c r="F6" s="781">
        <f>'2-Budget JUSTIFY'!H8</f>
        <v>0</v>
      </c>
      <c r="G6" s="781">
        <f>'2-Budget JUSTIFY'!I8</f>
        <v>0</v>
      </c>
      <c r="H6" s="781">
        <f>'2-Budget JUSTIFY'!J8</f>
        <v>0</v>
      </c>
      <c r="I6" s="781">
        <f>'2-Budget JUSTIFY'!K8</f>
        <v>0</v>
      </c>
      <c r="J6" s="781">
        <f>'2-Budget JUSTIFY'!L8</f>
        <v>0</v>
      </c>
      <c r="K6" s="781">
        <f>'2-Budget JUSTIFY'!M8</f>
        <v>0</v>
      </c>
      <c r="L6" s="781">
        <f>'2-Budget JUSTIFY'!N8</f>
        <v>0</v>
      </c>
      <c r="M6" s="781">
        <f>'2-Budget JUSTIFY'!O8</f>
        <v>0</v>
      </c>
      <c r="N6" s="781">
        <f>'2-Budget JUSTIFY'!P8</f>
        <v>0</v>
      </c>
      <c r="O6" s="781">
        <f>'2-Budget JUSTIFY'!Q8</f>
        <v>0</v>
      </c>
      <c r="P6" s="767">
        <f>'2-Budget JUSTIFY'!R8</f>
        <v>0</v>
      </c>
      <c r="Q6" s="776">
        <f t="shared" ref="Q6:Q69" si="5">SUM(B6:N6)</f>
        <v>0</v>
      </c>
      <c r="R6" s="769"/>
      <c r="S6" s="778">
        <f>'4-EXPENSE 1st Period'!P18+' 5-EXPENSE 2nd Period'!P18+'6-EXPENSE 3rd Period'!P18+' 7-EXPENSE 4th Period'!P18+' 8-EXPENSE 5th Period'!P18+' 9-EXPENSE 6th Period'!P18+' 10-EXPENSE 7th Period'!P18+' 11-EXPENSE 8th Period'!P18+' 12-EXPENSE 9th Period'!P18+' 13-EXPENSE 10th Period'!P18+' 14-EXPENSE 11th Period'!P18+' 15-EXPENSE 12th Period'!Q18</f>
        <v>0</v>
      </c>
      <c r="T6" s="781">
        <f>'4-EXPENSE 1st Period'!Q18+' 5-EXPENSE 2nd Period'!Q18+'6-EXPENSE 3rd Period'!Q18+' 7-EXPENSE 4th Period'!Q18+' 8-EXPENSE 5th Period'!Q18+' 9-EXPENSE 6th Period'!Q18+' 10-EXPENSE 7th Period'!Q18+' 11-EXPENSE 8th Period'!Q18+' 12-EXPENSE 9th Period'!Q18+' 13-EXPENSE 10th Period'!Q18+' 14-EXPENSE 11th Period'!Q18+' 15-EXPENSE 12th Period'!R18</f>
        <v>0</v>
      </c>
      <c r="U6" s="781">
        <f>'4-EXPENSE 1st Period'!R18+' 5-EXPENSE 2nd Period'!R18+'6-EXPENSE 3rd Period'!R18+' 7-EXPENSE 4th Period'!R18+' 8-EXPENSE 5th Period'!R18+' 9-EXPENSE 6th Period'!R18+' 10-EXPENSE 7th Period'!R18+' 11-EXPENSE 8th Period'!R18+' 12-EXPENSE 9th Period'!R18+' 13-EXPENSE 10th Period'!R18+' 14-EXPENSE 11th Period'!R18+' 15-EXPENSE 12th Period'!S18</f>
        <v>0</v>
      </c>
      <c r="V6" s="781">
        <f>'4-EXPENSE 1st Period'!S18+' 5-EXPENSE 2nd Period'!S18+'6-EXPENSE 3rd Period'!S18+' 7-EXPENSE 4th Period'!S18+' 8-EXPENSE 5th Period'!S18+' 9-EXPENSE 6th Period'!S18+' 10-EXPENSE 7th Period'!S18+' 11-EXPENSE 8th Period'!S18+' 12-EXPENSE 9th Period'!S18+' 13-EXPENSE 10th Period'!S18+' 14-EXPENSE 11th Period'!S18+' 15-EXPENSE 12th Period'!T18</f>
        <v>0</v>
      </c>
      <c r="W6" s="781">
        <f>'4-EXPENSE 1st Period'!T18+' 5-EXPENSE 2nd Period'!T18+'6-EXPENSE 3rd Period'!T18+' 7-EXPENSE 4th Period'!T18+' 8-EXPENSE 5th Period'!T18+' 9-EXPENSE 6th Period'!T18+' 10-EXPENSE 7th Period'!T18+' 11-EXPENSE 8th Period'!T18+' 12-EXPENSE 9th Period'!T18+' 13-EXPENSE 10th Period'!T18+' 14-EXPENSE 11th Period'!T18+' 15-EXPENSE 12th Period'!U18</f>
        <v>0</v>
      </c>
      <c r="X6" s="781">
        <f>'4-EXPENSE 1st Period'!U18+' 5-EXPENSE 2nd Period'!U18+'6-EXPENSE 3rd Period'!U18+' 7-EXPENSE 4th Period'!U18+' 8-EXPENSE 5th Period'!U18+' 9-EXPENSE 6th Period'!U18+' 10-EXPENSE 7th Period'!U18+' 11-EXPENSE 8th Period'!U18+' 12-EXPENSE 9th Period'!U18+' 13-EXPENSE 10th Period'!U18+' 14-EXPENSE 11th Period'!U18+' 15-EXPENSE 12th Period'!V18</f>
        <v>0</v>
      </c>
      <c r="Y6" s="781">
        <f>'4-EXPENSE 1st Period'!V18+' 5-EXPENSE 2nd Period'!V18+'6-EXPENSE 3rd Period'!V18+' 7-EXPENSE 4th Period'!V18+' 8-EXPENSE 5th Period'!V18+' 9-EXPENSE 6th Period'!V18+' 10-EXPENSE 7th Period'!V18+' 11-EXPENSE 8th Period'!V18+' 12-EXPENSE 9th Period'!V18+' 13-EXPENSE 10th Period'!V18+' 14-EXPENSE 11th Period'!V18+' 15-EXPENSE 12th Period'!W18</f>
        <v>0</v>
      </c>
      <c r="Z6" s="781">
        <f>'4-EXPENSE 1st Period'!W18+' 5-EXPENSE 2nd Period'!W18+'6-EXPENSE 3rd Period'!W18+' 7-EXPENSE 4th Period'!W18+' 8-EXPENSE 5th Period'!W18+' 9-EXPENSE 6th Period'!W18+' 10-EXPENSE 7th Period'!W18+' 11-EXPENSE 8th Period'!W18+' 12-EXPENSE 9th Period'!W18+' 13-EXPENSE 10th Period'!W18+' 14-EXPENSE 11th Period'!W18+' 15-EXPENSE 12th Period'!X18</f>
        <v>0</v>
      </c>
      <c r="AA6" s="781">
        <f>'4-EXPENSE 1st Period'!X18+' 5-EXPENSE 2nd Period'!X18+'6-EXPENSE 3rd Period'!X18+' 7-EXPENSE 4th Period'!X18+' 8-EXPENSE 5th Period'!X18+' 9-EXPENSE 6th Period'!X18+' 10-EXPENSE 7th Period'!X18+' 11-EXPENSE 8th Period'!X18+' 12-EXPENSE 9th Period'!X18+' 13-EXPENSE 10th Period'!X18+' 14-EXPENSE 11th Period'!X18+' 15-EXPENSE 12th Period'!Y18</f>
        <v>0</v>
      </c>
      <c r="AB6" s="781">
        <f>'4-EXPENSE 1st Period'!Y18+' 5-EXPENSE 2nd Period'!Y18+'6-EXPENSE 3rd Period'!Y18+' 7-EXPENSE 4th Period'!Y18+' 8-EXPENSE 5th Period'!Y18+' 9-EXPENSE 6th Period'!Y18+' 10-EXPENSE 7th Period'!Y18+' 11-EXPENSE 8th Period'!Y18+' 12-EXPENSE 9th Period'!Y18+' 13-EXPENSE 10th Period'!Y18+' 14-EXPENSE 11th Period'!Y18+' 15-EXPENSE 12th Period'!Z18</f>
        <v>0</v>
      </c>
      <c r="AC6" s="781">
        <f>'4-EXPENSE 1st Period'!Z18+' 5-EXPENSE 2nd Period'!Z18+'6-EXPENSE 3rd Period'!Z18+' 7-EXPENSE 4th Period'!Z18+' 8-EXPENSE 5th Period'!Z18+' 9-EXPENSE 6th Period'!Z18+' 10-EXPENSE 7th Period'!Z18+' 11-EXPENSE 8th Period'!Z18+' 12-EXPENSE 9th Period'!Z18+' 13-EXPENSE 10th Period'!Z18+' 14-EXPENSE 11th Period'!Z18+' 15-EXPENSE 12th Period'!AA18</f>
        <v>0</v>
      </c>
      <c r="AD6" s="781">
        <f>'4-EXPENSE 1st Period'!AA18+' 5-EXPENSE 2nd Period'!AA18+'6-EXPENSE 3rd Period'!AA18+' 7-EXPENSE 4th Period'!AA18+' 8-EXPENSE 5th Period'!AA18+' 9-EXPENSE 6th Period'!AA18+' 10-EXPENSE 7th Period'!AA18+' 11-EXPENSE 8th Period'!AA18+' 12-EXPENSE 9th Period'!AA18+' 13-EXPENSE 10th Period'!AA18+' 14-EXPENSE 11th Period'!AA18+' 15-EXPENSE 12th Period'!AB18</f>
        <v>0</v>
      </c>
      <c r="AE6" s="781">
        <f>'4-EXPENSE 1st Period'!AB18+' 5-EXPENSE 2nd Period'!AB18+'6-EXPENSE 3rd Period'!AB18+' 7-EXPENSE 4th Period'!AB18+' 8-EXPENSE 5th Period'!AB18+' 9-EXPENSE 6th Period'!AB18+' 10-EXPENSE 7th Period'!AB18+' 11-EXPENSE 8th Period'!AB18+' 12-EXPENSE 9th Period'!AB18+' 13-EXPENSE 10th Period'!AB18+' 14-EXPENSE 11th Period'!AB18+' 15-EXPENSE 12th Period'!AC18</f>
        <v>0</v>
      </c>
      <c r="AF6" s="781">
        <f>'4-EXPENSE 1st Period'!AC18+' 5-EXPENSE 2nd Period'!AC18+'6-EXPENSE 3rd Period'!AC18+' 7-EXPENSE 4th Period'!AC18+' 8-EXPENSE 5th Period'!AC18+' 9-EXPENSE 6th Period'!AC18+' 10-EXPENSE 7th Period'!AC18+' 11-EXPENSE 8th Period'!AC18+' 12-EXPENSE 9th Period'!AC18+' 13-EXPENSE 10th Period'!AC18+' 14-EXPENSE 11th Period'!AC18+' 15-EXPENSE 12th Period'!AD18</f>
        <v>0</v>
      </c>
      <c r="AG6" s="767">
        <f>'4-EXPENSE 1st Period'!AD18+' 5-EXPENSE 2nd Period'!AD18+'6-EXPENSE 3rd Period'!AD18+' 7-EXPENSE 4th Period'!AD18+' 8-EXPENSE 5th Period'!AD18+' 9-EXPENSE 6th Period'!AD18+' 10-EXPENSE 7th Period'!AD18+' 11-EXPENSE 8th Period'!AD18+' 12-EXPENSE 9th Period'!AD18+' 13-EXPENSE 10th Period'!AD18+' 14-EXPENSE 11th Period'!AD18+' 15-EXPENSE 12th Period'!AE18</f>
        <v>0</v>
      </c>
      <c r="AH6" s="776">
        <f t="shared" ref="AH6:AH69" si="6">SUM(S6:AE6)</f>
        <v>0</v>
      </c>
      <c r="AI6" s="769"/>
      <c r="AJ6" s="778">
        <f t="shared" ref="AJ6:AJ69" si="7">B6-S6</f>
        <v>0</v>
      </c>
      <c r="AK6" s="781">
        <f t="shared" ref="AK6:AK69" si="8">C6-T6</f>
        <v>0</v>
      </c>
      <c r="AL6" s="781">
        <f t="shared" ref="AL6:AL69" si="9">D6-U6</f>
        <v>0</v>
      </c>
      <c r="AM6" s="781">
        <f t="shared" ref="AM6:AM69" si="10">E6-V6</f>
        <v>0</v>
      </c>
      <c r="AN6" s="781">
        <f t="shared" ref="AN6:AN69" si="11">F6-W6</f>
        <v>0</v>
      </c>
      <c r="AO6" s="781">
        <f t="shared" ref="AO6:AO69" si="12">G6-X6</f>
        <v>0</v>
      </c>
      <c r="AP6" s="781">
        <f t="shared" ref="AP6:AP69" si="13">H6-Y6</f>
        <v>0</v>
      </c>
      <c r="AQ6" s="781">
        <f t="shared" ref="AQ6:AQ69" si="14">I6-Z6</f>
        <v>0</v>
      </c>
      <c r="AR6" s="781">
        <f t="shared" ref="AR6:AR69" si="15">J6-AA6</f>
        <v>0</v>
      </c>
      <c r="AS6" s="781">
        <f t="shared" ref="AS6:AS69" si="16">K6-AB6</f>
        <v>0</v>
      </c>
      <c r="AT6" s="781">
        <f t="shared" ref="AT6:AT69" si="17">L6-AC6</f>
        <v>0</v>
      </c>
      <c r="AU6" s="781">
        <f t="shared" ref="AU6:AU69" si="18">M6-AD6</f>
        <v>0</v>
      </c>
      <c r="AV6" s="781">
        <f t="shared" ref="AV6:AV69" si="19">N6-AE6</f>
        <v>0</v>
      </c>
      <c r="AW6" s="781">
        <f t="shared" ref="AW6:AW69" si="20">O6-AF6</f>
        <v>0</v>
      </c>
      <c r="AX6" s="767">
        <f t="shared" ref="AX6:AX69" si="21">P6-AG6</f>
        <v>0</v>
      </c>
      <c r="AY6" s="776">
        <f t="shared" ref="AY6:AY69" si="22">SUM(AJ6:AV6)</f>
        <v>0</v>
      </c>
    </row>
    <row r="7" spans="1:51" x14ac:dyDescent="0.25">
      <c r="A7" s="799" t="str">
        <f>IF('2-Budget JUSTIFY'!A9="","",'2-Budget JUSTIFY'!A9)</f>
        <v/>
      </c>
      <c r="B7" s="767">
        <f>'2-Budget JUSTIFY'!D9</f>
        <v>0</v>
      </c>
      <c r="C7" s="781">
        <f>'2-Budget JUSTIFY'!E9</f>
        <v>0</v>
      </c>
      <c r="D7" s="781">
        <f>'2-Budget JUSTIFY'!F9</f>
        <v>0</v>
      </c>
      <c r="E7" s="781">
        <f>'2-Budget JUSTIFY'!G9</f>
        <v>0</v>
      </c>
      <c r="F7" s="781">
        <f>'2-Budget JUSTIFY'!H9</f>
        <v>0</v>
      </c>
      <c r="G7" s="781">
        <f>'2-Budget JUSTIFY'!I9</f>
        <v>0</v>
      </c>
      <c r="H7" s="781">
        <f>'2-Budget JUSTIFY'!J9</f>
        <v>0</v>
      </c>
      <c r="I7" s="781">
        <f>'2-Budget JUSTIFY'!K9</f>
        <v>0</v>
      </c>
      <c r="J7" s="781">
        <f>'2-Budget JUSTIFY'!L9</f>
        <v>0</v>
      </c>
      <c r="K7" s="781">
        <f>'2-Budget JUSTIFY'!M9</f>
        <v>0</v>
      </c>
      <c r="L7" s="781">
        <f>'2-Budget JUSTIFY'!N9</f>
        <v>0</v>
      </c>
      <c r="M7" s="781">
        <f>'2-Budget JUSTIFY'!O9</f>
        <v>0</v>
      </c>
      <c r="N7" s="781">
        <f>'2-Budget JUSTIFY'!P9</f>
        <v>0</v>
      </c>
      <c r="O7" s="781">
        <f>'2-Budget JUSTIFY'!Q9</f>
        <v>0</v>
      </c>
      <c r="P7" s="767">
        <f>'2-Budget JUSTIFY'!R9</f>
        <v>0</v>
      </c>
      <c r="Q7" s="776">
        <f t="shared" si="5"/>
        <v>0</v>
      </c>
      <c r="R7" s="769"/>
      <c r="S7" s="778">
        <f>'4-EXPENSE 1st Period'!P19+' 5-EXPENSE 2nd Period'!P19+'6-EXPENSE 3rd Period'!P19+' 7-EXPENSE 4th Period'!P19+' 8-EXPENSE 5th Period'!P19+' 9-EXPENSE 6th Period'!P19+' 10-EXPENSE 7th Period'!P19+' 11-EXPENSE 8th Period'!P19+' 12-EXPENSE 9th Period'!P19+' 13-EXPENSE 10th Period'!P19+' 14-EXPENSE 11th Period'!P19+' 15-EXPENSE 12th Period'!Q19</f>
        <v>0</v>
      </c>
      <c r="T7" s="781">
        <f>'4-EXPENSE 1st Period'!Q19+' 5-EXPENSE 2nd Period'!Q19+'6-EXPENSE 3rd Period'!Q19+' 7-EXPENSE 4th Period'!Q19+' 8-EXPENSE 5th Period'!Q19+' 9-EXPENSE 6th Period'!Q19+' 10-EXPENSE 7th Period'!Q19+' 11-EXPENSE 8th Period'!Q19+' 12-EXPENSE 9th Period'!Q19+' 13-EXPENSE 10th Period'!Q19+' 14-EXPENSE 11th Period'!Q19+' 15-EXPENSE 12th Period'!R19</f>
        <v>0</v>
      </c>
      <c r="U7" s="781">
        <f>'4-EXPENSE 1st Period'!R19+' 5-EXPENSE 2nd Period'!R19+'6-EXPENSE 3rd Period'!R19+' 7-EXPENSE 4th Period'!R19+' 8-EXPENSE 5th Period'!R19+' 9-EXPENSE 6th Period'!R19+' 10-EXPENSE 7th Period'!R19+' 11-EXPENSE 8th Period'!R19+' 12-EXPENSE 9th Period'!R19+' 13-EXPENSE 10th Period'!R19+' 14-EXPENSE 11th Period'!R19+' 15-EXPENSE 12th Period'!S19</f>
        <v>0</v>
      </c>
      <c r="V7" s="781">
        <f>'4-EXPENSE 1st Period'!S19+' 5-EXPENSE 2nd Period'!S19+'6-EXPENSE 3rd Period'!S19+' 7-EXPENSE 4th Period'!S19+' 8-EXPENSE 5th Period'!S19+' 9-EXPENSE 6th Period'!S19+' 10-EXPENSE 7th Period'!S19+' 11-EXPENSE 8th Period'!S19+' 12-EXPENSE 9th Period'!S19+' 13-EXPENSE 10th Period'!S19+' 14-EXPENSE 11th Period'!S19+' 15-EXPENSE 12th Period'!T19</f>
        <v>0</v>
      </c>
      <c r="W7" s="781">
        <f>'4-EXPENSE 1st Period'!T19+' 5-EXPENSE 2nd Period'!T19+'6-EXPENSE 3rd Period'!T19+' 7-EXPENSE 4th Period'!T19+' 8-EXPENSE 5th Period'!T19+' 9-EXPENSE 6th Period'!T19+' 10-EXPENSE 7th Period'!T19+' 11-EXPENSE 8th Period'!T19+' 12-EXPENSE 9th Period'!T19+' 13-EXPENSE 10th Period'!T19+' 14-EXPENSE 11th Period'!T19+' 15-EXPENSE 12th Period'!U19</f>
        <v>0</v>
      </c>
      <c r="X7" s="781">
        <f>'4-EXPENSE 1st Period'!U19+' 5-EXPENSE 2nd Period'!U19+'6-EXPENSE 3rd Period'!U19+' 7-EXPENSE 4th Period'!U19+' 8-EXPENSE 5th Period'!U19+' 9-EXPENSE 6th Period'!U19+' 10-EXPENSE 7th Period'!U19+' 11-EXPENSE 8th Period'!U19+' 12-EXPENSE 9th Period'!U19+' 13-EXPENSE 10th Period'!U19+' 14-EXPENSE 11th Period'!U19+' 15-EXPENSE 12th Period'!V19</f>
        <v>0</v>
      </c>
      <c r="Y7" s="781">
        <f>'4-EXPENSE 1st Period'!V19+' 5-EXPENSE 2nd Period'!V19+'6-EXPENSE 3rd Period'!V19+' 7-EXPENSE 4th Period'!V19+' 8-EXPENSE 5th Period'!V19+' 9-EXPENSE 6th Period'!V19+' 10-EXPENSE 7th Period'!V19+' 11-EXPENSE 8th Period'!V19+' 12-EXPENSE 9th Period'!V19+' 13-EXPENSE 10th Period'!V19+' 14-EXPENSE 11th Period'!V19+' 15-EXPENSE 12th Period'!W19</f>
        <v>0</v>
      </c>
      <c r="Z7" s="781">
        <f>'4-EXPENSE 1st Period'!W19+' 5-EXPENSE 2nd Period'!W19+'6-EXPENSE 3rd Period'!W19+' 7-EXPENSE 4th Period'!W19+' 8-EXPENSE 5th Period'!W19+' 9-EXPENSE 6th Period'!W19+' 10-EXPENSE 7th Period'!W19+' 11-EXPENSE 8th Period'!W19+' 12-EXPENSE 9th Period'!W19+' 13-EXPENSE 10th Period'!W19+' 14-EXPENSE 11th Period'!W19+' 15-EXPENSE 12th Period'!X19</f>
        <v>0</v>
      </c>
      <c r="AA7" s="781">
        <f>'4-EXPENSE 1st Period'!X19+' 5-EXPENSE 2nd Period'!X19+'6-EXPENSE 3rd Period'!X19+' 7-EXPENSE 4th Period'!X19+' 8-EXPENSE 5th Period'!X19+' 9-EXPENSE 6th Period'!X19+' 10-EXPENSE 7th Period'!X19+' 11-EXPENSE 8th Period'!X19+' 12-EXPENSE 9th Period'!X19+' 13-EXPENSE 10th Period'!X19+' 14-EXPENSE 11th Period'!X19+' 15-EXPENSE 12th Period'!Y19</f>
        <v>0</v>
      </c>
      <c r="AB7" s="781">
        <f>'4-EXPENSE 1st Period'!Y19+' 5-EXPENSE 2nd Period'!Y19+'6-EXPENSE 3rd Period'!Y19+' 7-EXPENSE 4th Period'!Y19+' 8-EXPENSE 5th Period'!Y19+' 9-EXPENSE 6th Period'!Y19+' 10-EXPENSE 7th Period'!Y19+' 11-EXPENSE 8th Period'!Y19+' 12-EXPENSE 9th Period'!Y19+' 13-EXPENSE 10th Period'!Y19+' 14-EXPENSE 11th Period'!Y19+' 15-EXPENSE 12th Period'!Z19</f>
        <v>0</v>
      </c>
      <c r="AC7" s="781">
        <f>'4-EXPENSE 1st Period'!Z19+' 5-EXPENSE 2nd Period'!Z19+'6-EXPENSE 3rd Period'!Z19+' 7-EXPENSE 4th Period'!Z19+' 8-EXPENSE 5th Period'!Z19+' 9-EXPENSE 6th Period'!Z19+' 10-EXPENSE 7th Period'!Z19+' 11-EXPENSE 8th Period'!Z19+' 12-EXPENSE 9th Period'!Z19+' 13-EXPENSE 10th Period'!Z19+' 14-EXPENSE 11th Period'!Z19+' 15-EXPENSE 12th Period'!AA19</f>
        <v>0</v>
      </c>
      <c r="AD7" s="781">
        <f>'4-EXPENSE 1st Period'!AA19+' 5-EXPENSE 2nd Period'!AA19+'6-EXPENSE 3rd Period'!AA19+' 7-EXPENSE 4th Period'!AA19+' 8-EXPENSE 5th Period'!AA19+' 9-EXPENSE 6th Period'!AA19+' 10-EXPENSE 7th Period'!AA19+' 11-EXPENSE 8th Period'!AA19+' 12-EXPENSE 9th Period'!AA19+' 13-EXPENSE 10th Period'!AA19+' 14-EXPENSE 11th Period'!AA19+' 15-EXPENSE 12th Period'!AB19</f>
        <v>0</v>
      </c>
      <c r="AE7" s="781">
        <f>'4-EXPENSE 1st Period'!AB19+' 5-EXPENSE 2nd Period'!AB19+'6-EXPENSE 3rd Period'!AB19+' 7-EXPENSE 4th Period'!AB19+' 8-EXPENSE 5th Period'!AB19+' 9-EXPENSE 6th Period'!AB19+' 10-EXPENSE 7th Period'!AB19+' 11-EXPENSE 8th Period'!AB19+' 12-EXPENSE 9th Period'!AB19+' 13-EXPENSE 10th Period'!AB19+' 14-EXPENSE 11th Period'!AB19+' 15-EXPENSE 12th Period'!AC19</f>
        <v>0</v>
      </c>
      <c r="AF7" s="781">
        <f>'4-EXPENSE 1st Period'!AC19+' 5-EXPENSE 2nd Period'!AC19+'6-EXPENSE 3rd Period'!AC19+' 7-EXPENSE 4th Period'!AC19+' 8-EXPENSE 5th Period'!AC19+' 9-EXPENSE 6th Period'!AC19+' 10-EXPENSE 7th Period'!AC19+' 11-EXPENSE 8th Period'!AC19+' 12-EXPENSE 9th Period'!AC19+' 13-EXPENSE 10th Period'!AC19+' 14-EXPENSE 11th Period'!AC19+' 15-EXPENSE 12th Period'!AD19</f>
        <v>0</v>
      </c>
      <c r="AG7" s="767">
        <f>'4-EXPENSE 1st Period'!AD19+' 5-EXPENSE 2nd Period'!AD19+'6-EXPENSE 3rd Period'!AD19+' 7-EXPENSE 4th Period'!AD19+' 8-EXPENSE 5th Period'!AD19+' 9-EXPENSE 6th Period'!AD19+' 10-EXPENSE 7th Period'!AD19+' 11-EXPENSE 8th Period'!AD19+' 12-EXPENSE 9th Period'!AD19+' 13-EXPENSE 10th Period'!AD19+' 14-EXPENSE 11th Period'!AD19+' 15-EXPENSE 12th Period'!AE19</f>
        <v>0</v>
      </c>
      <c r="AH7" s="776">
        <f t="shared" si="6"/>
        <v>0</v>
      </c>
      <c r="AI7" s="769"/>
      <c r="AJ7" s="778">
        <f t="shared" si="7"/>
        <v>0</v>
      </c>
      <c r="AK7" s="781">
        <f t="shared" si="8"/>
        <v>0</v>
      </c>
      <c r="AL7" s="781">
        <f t="shared" si="9"/>
        <v>0</v>
      </c>
      <c r="AM7" s="781">
        <f t="shared" si="10"/>
        <v>0</v>
      </c>
      <c r="AN7" s="781">
        <f t="shared" si="11"/>
        <v>0</v>
      </c>
      <c r="AO7" s="781">
        <f t="shared" si="12"/>
        <v>0</v>
      </c>
      <c r="AP7" s="781">
        <f t="shared" si="13"/>
        <v>0</v>
      </c>
      <c r="AQ7" s="781">
        <f t="shared" si="14"/>
        <v>0</v>
      </c>
      <c r="AR7" s="781">
        <f t="shared" si="15"/>
        <v>0</v>
      </c>
      <c r="AS7" s="781">
        <f t="shared" si="16"/>
        <v>0</v>
      </c>
      <c r="AT7" s="781">
        <f t="shared" si="17"/>
        <v>0</v>
      </c>
      <c r="AU7" s="781">
        <f t="shared" si="18"/>
        <v>0</v>
      </c>
      <c r="AV7" s="781">
        <f t="shared" si="19"/>
        <v>0</v>
      </c>
      <c r="AW7" s="781">
        <f t="shared" si="20"/>
        <v>0</v>
      </c>
      <c r="AX7" s="767">
        <f t="shared" si="21"/>
        <v>0</v>
      </c>
      <c r="AY7" s="776">
        <f t="shared" si="22"/>
        <v>0</v>
      </c>
    </row>
    <row r="8" spans="1:51" x14ac:dyDescent="0.25">
      <c r="A8" s="799" t="str">
        <f>IF('2-Budget JUSTIFY'!A10="","",'2-Budget JUSTIFY'!A10)</f>
        <v/>
      </c>
      <c r="B8" s="767">
        <f>'2-Budget JUSTIFY'!D10</f>
        <v>0</v>
      </c>
      <c r="C8" s="781">
        <f>'2-Budget JUSTIFY'!E10</f>
        <v>0</v>
      </c>
      <c r="D8" s="781">
        <f>'2-Budget JUSTIFY'!F10</f>
        <v>0</v>
      </c>
      <c r="E8" s="781">
        <f>'2-Budget JUSTIFY'!G10</f>
        <v>0</v>
      </c>
      <c r="F8" s="781">
        <f>'2-Budget JUSTIFY'!H10</f>
        <v>0</v>
      </c>
      <c r="G8" s="781">
        <f>'2-Budget JUSTIFY'!I10</f>
        <v>0</v>
      </c>
      <c r="H8" s="781">
        <f>'2-Budget JUSTIFY'!J10</f>
        <v>0</v>
      </c>
      <c r="I8" s="781">
        <f>'2-Budget JUSTIFY'!K10</f>
        <v>0</v>
      </c>
      <c r="J8" s="781">
        <f>'2-Budget JUSTIFY'!L10</f>
        <v>0</v>
      </c>
      <c r="K8" s="781">
        <f>'2-Budget JUSTIFY'!M10</f>
        <v>0</v>
      </c>
      <c r="L8" s="781">
        <f>'2-Budget JUSTIFY'!N10</f>
        <v>0</v>
      </c>
      <c r="M8" s="781">
        <f>'2-Budget JUSTIFY'!O10</f>
        <v>0</v>
      </c>
      <c r="N8" s="781">
        <f>'2-Budget JUSTIFY'!P10</f>
        <v>0</v>
      </c>
      <c r="O8" s="781">
        <f>'2-Budget JUSTIFY'!Q10</f>
        <v>0</v>
      </c>
      <c r="P8" s="767">
        <f>'2-Budget JUSTIFY'!R10</f>
        <v>0</v>
      </c>
      <c r="Q8" s="776">
        <f t="shared" si="5"/>
        <v>0</v>
      </c>
      <c r="R8" s="769"/>
      <c r="S8" s="778">
        <f>'4-EXPENSE 1st Period'!P20+' 5-EXPENSE 2nd Period'!P20+'6-EXPENSE 3rd Period'!P20+' 7-EXPENSE 4th Period'!P20+' 8-EXPENSE 5th Period'!P20+' 9-EXPENSE 6th Period'!P20+' 10-EXPENSE 7th Period'!P20+' 11-EXPENSE 8th Period'!P20+' 12-EXPENSE 9th Period'!P20+' 13-EXPENSE 10th Period'!P20+' 14-EXPENSE 11th Period'!P20+' 15-EXPENSE 12th Period'!Q20</f>
        <v>0</v>
      </c>
      <c r="T8" s="781">
        <f>'4-EXPENSE 1st Period'!Q20+' 5-EXPENSE 2nd Period'!Q20+'6-EXPENSE 3rd Period'!Q20+' 7-EXPENSE 4th Period'!Q20+' 8-EXPENSE 5th Period'!Q20+' 9-EXPENSE 6th Period'!Q20+' 10-EXPENSE 7th Period'!Q20+' 11-EXPENSE 8th Period'!Q20+' 12-EXPENSE 9th Period'!Q20+' 13-EXPENSE 10th Period'!Q20+' 14-EXPENSE 11th Period'!Q20+' 15-EXPENSE 12th Period'!R20</f>
        <v>0</v>
      </c>
      <c r="U8" s="781">
        <f>'4-EXPENSE 1st Period'!R20+' 5-EXPENSE 2nd Period'!R20+'6-EXPENSE 3rd Period'!R20+' 7-EXPENSE 4th Period'!R20+' 8-EXPENSE 5th Period'!R20+' 9-EXPENSE 6th Period'!R20+' 10-EXPENSE 7th Period'!R20+' 11-EXPENSE 8th Period'!R20+' 12-EXPENSE 9th Period'!R20+' 13-EXPENSE 10th Period'!R20+' 14-EXPENSE 11th Period'!R20+' 15-EXPENSE 12th Period'!S20</f>
        <v>0</v>
      </c>
      <c r="V8" s="781">
        <f>'4-EXPENSE 1st Period'!S20+' 5-EXPENSE 2nd Period'!S20+'6-EXPENSE 3rd Period'!S20+' 7-EXPENSE 4th Period'!S20+' 8-EXPENSE 5th Period'!S20+' 9-EXPENSE 6th Period'!S20+' 10-EXPENSE 7th Period'!S20+' 11-EXPENSE 8th Period'!S20+' 12-EXPENSE 9th Period'!S20+' 13-EXPENSE 10th Period'!S20+' 14-EXPENSE 11th Period'!S20+' 15-EXPENSE 12th Period'!T20</f>
        <v>0</v>
      </c>
      <c r="W8" s="781">
        <f>'4-EXPENSE 1st Period'!T20+' 5-EXPENSE 2nd Period'!T20+'6-EXPENSE 3rd Period'!T20+' 7-EXPENSE 4th Period'!T20+' 8-EXPENSE 5th Period'!T20+' 9-EXPENSE 6th Period'!T20+' 10-EXPENSE 7th Period'!T20+' 11-EXPENSE 8th Period'!T20+' 12-EXPENSE 9th Period'!T20+' 13-EXPENSE 10th Period'!T20+' 14-EXPENSE 11th Period'!T20+' 15-EXPENSE 12th Period'!U20</f>
        <v>0</v>
      </c>
      <c r="X8" s="781">
        <f>'4-EXPENSE 1st Period'!U20+' 5-EXPENSE 2nd Period'!U20+'6-EXPENSE 3rd Period'!U20+' 7-EXPENSE 4th Period'!U20+' 8-EXPENSE 5th Period'!U20+' 9-EXPENSE 6th Period'!U20+' 10-EXPENSE 7th Period'!U20+' 11-EXPENSE 8th Period'!U20+' 12-EXPENSE 9th Period'!U20+' 13-EXPENSE 10th Period'!U20+' 14-EXPENSE 11th Period'!U20+' 15-EXPENSE 12th Period'!V20</f>
        <v>0</v>
      </c>
      <c r="Y8" s="781">
        <f>'4-EXPENSE 1st Period'!V20+' 5-EXPENSE 2nd Period'!V20+'6-EXPENSE 3rd Period'!V20+' 7-EXPENSE 4th Period'!V20+' 8-EXPENSE 5th Period'!V20+' 9-EXPENSE 6th Period'!V20+' 10-EXPENSE 7th Period'!V20+' 11-EXPENSE 8th Period'!V20+' 12-EXPENSE 9th Period'!V20+' 13-EXPENSE 10th Period'!V20+' 14-EXPENSE 11th Period'!V20+' 15-EXPENSE 12th Period'!W20</f>
        <v>0</v>
      </c>
      <c r="Z8" s="781">
        <f>'4-EXPENSE 1st Period'!W20+' 5-EXPENSE 2nd Period'!W20+'6-EXPENSE 3rd Period'!W20+' 7-EXPENSE 4th Period'!W20+' 8-EXPENSE 5th Period'!W20+' 9-EXPENSE 6th Period'!W20+' 10-EXPENSE 7th Period'!W20+' 11-EXPENSE 8th Period'!W20+' 12-EXPENSE 9th Period'!W20+' 13-EXPENSE 10th Period'!W20+' 14-EXPENSE 11th Period'!W20+' 15-EXPENSE 12th Period'!X20</f>
        <v>0</v>
      </c>
      <c r="AA8" s="781">
        <f>'4-EXPENSE 1st Period'!X20+' 5-EXPENSE 2nd Period'!X20+'6-EXPENSE 3rd Period'!X20+' 7-EXPENSE 4th Period'!X20+' 8-EXPENSE 5th Period'!X20+' 9-EXPENSE 6th Period'!X20+' 10-EXPENSE 7th Period'!X20+' 11-EXPENSE 8th Period'!X20+' 12-EXPENSE 9th Period'!X20+' 13-EXPENSE 10th Period'!X20+' 14-EXPENSE 11th Period'!X20+' 15-EXPENSE 12th Period'!Y20</f>
        <v>0</v>
      </c>
      <c r="AB8" s="781">
        <f>'4-EXPENSE 1st Period'!Y20+' 5-EXPENSE 2nd Period'!Y20+'6-EXPENSE 3rd Period'!Y20+' 7-EXPENSE 4th Period'!Y20+' 8-EXPENSE 5th Period'!Y20+' 9-EXPENSE 6th Period'!Y20+' 10-EXPENSE 7th Period'!Y20+' 11-EXPENSE 8th Period'!Y20+' 12-EXPENSE 9th Period'!Y20+' 13-EXPENSE 10th Period'!Y20+' 14-EXPENSE 11th Period'!Y20+' 15-EXPENSE 12th Period'!Z20</f>
        <v>0</v>
      </c>
      <c r="AC8" s="781">
        <f>'4-EXPENSE 1st Period'!Z20+' 5-EXPENSE 2nd Period'!Z20+'6-EXPENSE 3rd Period'!Z20+' 7-EXPENSE 4th Period'!Z20+' 8-EXPENSE 5th Period'!Z20+' 9-EXPENSE 6th Period'!Z20+' 10-EXPENSE 7th Period'!Z20+' 11-EXPENSE 8th Period'!Z20+' 12-EXPENSE 9th Period'!Z20+' 13-EXPENSE 10th Period'!Z20+' 14-EXPENSE 11th Period'!Z20+' 15-EXPENSE 12th Period'!AA20</f>
        <v>0</v>
      </c>
      <c r="AD8" s="781">
        <f>'4-EXPENSE 1st Period'!AA20+' 5-EXPENSE 2nd Period'!AA20+'6-EXPENSE 3rd Period'!AA20+' 7-EXPENSE 4th Period'!AA20+' 8-EXPENSE 5th Period'!AA20+' 9-EXPENSE 6th Period'!AA20+' 10-EXPENSE 7th Period'!AA20+' 11-EXPENSE 8th Period'!AA20+' 12-EXPENSE 9th Period'!AA20+' 13-EXPENSE 10th Period'!AA20+' 14-EXPENSE 11th Period'!AA20+' 15-EXPENSE 12th Period'!AB20</f>
        <v>0</v>
      </c>
      <c r="AE8" s="781">
        <f>'4-EXPENSE 1st Period'!AB20+' 5-EXPENSE 2nd Period'!AB20+'6-EXPENSE 3rd Period'!AB20+' 7-EXPENSE 4th Period'!AB20+' 8-EXPENSE 5th Period'!AB20+' 9-EXPENSE 6th Period'!AB20+' 10-EXPENSE 7th Period'!AB20+' 11-EXPENSE 8th Period'!AB20+' 12-EXPENSE 9th Period'!AB20+' 13-EXPENSE 10th Period'!AB20+' 14-EXPENSE 11th Period'!AB20+' 15-EXPENSE 12th Period'!AC20</f>
        <v>0</v>
      </c>
      <c r="AF8" s="781">
        <f>'4-EXPENSE 1st Period'!AC20+' 5-EXPENSE 2nd Period'!AC20+'6-EXPENSE 3rd Period'!AC20+' 7-EXPENSE 4th Period'!AC20+' 8-EXPENSE 5th Period'!AC20+' 9-EXPENSE 6th Period'!AC20+' 10-EXPENSE 7th Period'!AC20+' 11-EXPENSE 8th Period'!AC20+' 12-EXPENSE 9th Period'!AC20+' 13-EXPENSE 10th Period'!AC20+' 14-EXPENSE 11th Period'!AC20+' 15-EXPENSE 12th Period'!AD20</f>
        <v>0</v>
      </c>
      <c r="AG8" s="767">
        <f>'4-EXPENSE 1st Period'!AD20+' 5-EXPENSE 2nd Period'!AD20+'6-EXPENSE 3rd Period'!AD20+' 7-EXPENSE 4th Period'!AD20+' 8-EXPENSE 5th Period'!AD20+' 9-EXPENSE 6th Period'!AD20+' 10-EXPENSE 7th Period'!AD20+' 11-EXPENSE 8th Period'!AD20+' 12-EXPENSE 9th Period'!AD20+' 13-EXPENSE 10th Period'!AD20+' 14-EXPENSE 11th Period'!AD20+' 15-EXPENSE 12th Period'!AE20</f>
        <v>0</v>
      </c>
      <c r="AH8" s="776">
        <f t="shared" si="6"/>
        <v>0</v>
      </c>
      <c r="AI8" s="769"/>
      <c r="AJ8" s="778">
        <f t="shared" si="7"/>
        <v>0</v>
      </c>
      <c r="AK8" s="781">
        <f t="shared" si="8"/>
        <v>0</v>
      </c>
      <c r="AL8" s="781">
        <f t="shared" si="9"/>
        <v>0</v>
      </c>
      <c r="AM8" s="781">
        <f t="shared" si="10"/>
        <v>0</v>
      </c>
      <c r="AN8" s="781">
        <f t="shared" si="11"/>
        <v>0</v>
      </c>
      <c r="AO8" s="781">
        <f t="shared" si="12"/>
        <v>0</v>
      </c>
      <c r="AP8" s="781">
        <f t="shared" si="13"/>
        <v>0</v>
      </c>
      <c r="AQ8" s="781">
        <f t="shared" si="14"/>
        <v>0</v>
      </c>
      <c r="AR8" s="781">
        <f t="shared" si="15"/>
        <v>0</v>
      </c>
      <c r="AS8" s="781">
        <f t="shared" si="16"/>
        <v>0</v>
      </c>
      <c r="AT8" s="781">
        <f t="shared" si="17"/>
        <v>0</v>
      </c>
      <c r="AU8" s="781">
        <f t="shared" si="18"/>
        <v>0</v>
      </c>
      <c r="AV8" s="781">
        <f t="shared" si="19"/>
        <v>0</v>
      </c>
      <c r="AW8" s="781">
        <f t="shared" si="20"/>
        <v>0</v>
      </c>
      <c r="AX8" s="767">
        <f t="shared" si="21"/>
        <v>0</v>
      </c>
      <c r="AY8" s="776">
        <f t="shared" si="22"/>
        <v>0</v>
      </c>
    </row>
    <row r="9" spans="1:51" x14ac:dyDescent="0.25">
      <c r="A9" s="799" t="str">
        <f>IF('2-Budget JUSTIFY'!A11="","",'2-Budget JUSTIFY'!A11)</f>
        <v/>
      </c>
      <c r="B9" s="767">
        <f>'2-Budget JUSTIFY'!D11</f>
        <v>0</v>
      </c>
      <c r="C9" s="781">
        <f>'2-Budget JUSTIFY'!E11</f>
        <v>0</v>
      </c>
      <c r="D9" s="781">
        <f>'2-Budget JUSTIFY'!F11</f>
        <v>0</v>
      </c>
      <c r="E9" s="781">
        <f>'2-Budget JUSTIFY'!G11</f>
        <v>0</v>
      </c>
      <c r="F9" s="781">
        <f>'2-Budget JUSTIFY'!H11</f>
        <v>0</v>
      </c>
      <c r="G9" s="781">
        <f>'2-Budget JUSTIFY'!I11</f>
        <v>0</v>
      </c>
      <c r="H9" s="781">
        <f>'2-Budget JUSTIFY'!J11</f>
        <v>0</v>
      </c>
      <c r="I9" s="781">
        <f>'2-Budget JUSTIFY'!K11</f>
        <v>0</v>
      </c>
      <c r="J9" s="781">
        <f>'2-Budget JUSTIFY'!L11</f>
        <v>0</v>
      </c>
      <c r="K9" s="781">
        <f>'2-Budget JUSTIFY'!M11</f>
        <v>0</v>
      </c>
      <c r="L9" s="781">
        <f>'2-Budget JUSTIFY'!N11</f>
        <v>0</v>
      </c>
      <c r="M9" s="781">
        <f>'2-Budget JUSTIFY'!O11</f>
        <v>0</v>
      </c>
      <c r="N9" s="781">
        <f>'2-Budget JUSTIFY'!P11</f>
        <v>0</v>
      </c>
      <c r="O9" s="781">
        <f>'2-Budget JUSTIFY'!Q11</f>
        <v>0</v>
      </c>
      <c r="P9" s="767">
        <f>'2-Budget JUSTIFY'!R11</f>
        <v>0</v>
      </c>
      <c r="Q9" s="776">
        <f t="shared" si="5"/>
        <v>0</v>
      </c>
      <c r="R9" s="769"/>
      <c r="S9" s="778">
        <f>'4-EXPENSE 1st Period'!P21+' 5-EXPENSE 2nd Period'!P21+'6-EXPENSE 3rd Period'!P21+' 7-EXPENSE 4th Period'!P21+' 8-EXPENSE 5th Period'!P21+' 9-EXPENSE 6th Period'!P21+' 10-EXPENSE 7th Period'!P21+' 11-EXPENSE 8th Period'!P21+' 12-EXPENSE 9th Period'!P21+' 13-EXPENSE 10th Period'!P21+' 14-EXPENSE 11th Period'!P21+' 15-EXPENSE 12th Period'!Q21</f>
        <v>0</v>
      </c>
      <c r="T9" s="781">
        <f>'4-EXPENSE 1st Period'!Q21+' 5-EXPENSE 2nd Period'!Q21+'6-EXPENSE 3rd Period'!Q21+' 7-EXPENSE 4th Period'!Q21+' 8-EXPENSE 5th Period'!Q21+' 9-EXPENSE 6th Period'!Q21+' 10-EXPENSE 7th Period'!Q21+' 11-EXPENSE 8th Period'!Q21+' 12-EXPENSE 9th Period'!Q21+' 13-EXPENSE 10th Period'!Q21+' 14-EXPENSE 11th Period'!Q21+' 15-EXPENSE 12th Period'!R21</f>
        <v>0</v>
      </c>
      <c r="U9" s="781">
        <f>'4-EXPENSE 1st Period'!R21+' 5-EXPENSE 2nd Period'!R21+'6-EXPENSE 3rd Period'!R21+' 7-EXPENSE 4th Period'!R21+' 8-EXPENSE 5th Period'!R21+' 9-EXPENSE 6th Period'!R21+' 10-EXPENSE 7th Period'!R21+' 11-EXPENSE 8th Period'!R21+' 12-EXPENSE 9th Period'!R21+' 13-EXPENSE 10th Period'!R21+' 14-EXPENSE 11th Period'!R21+' 15-EXPENSE 12th Period'!S21</f>
        <v>0</v>
      </c>
      <c r="V9" s="781">
        <f>'4-EXPENSE 1st Period'!S21+' 5-EXPENSE 2nd Period'!S21+'6-EXPENSE 3rd Period'!S21+' 7-EXPENSE 4th Period'!S21+' 8-EXPENSE 5th Period'!S21+' 9-EXPENSE 6th Period'!S21+' 10-EXPENSE 7th Period'!S21+' 11-EXPENSE 8th Period'!S21+' 12-EXPENSE 9th Period'!S21+' 13-EXPENSE 10th Period'!S21+' 14-EXPENSE 11th Period'!S21+' 15-EXPENSE 12th Period'!T21</f>
        <v>0</v>
      </c>
      <c r="W9" s="781">
        <f>'4-EXPENSE 1st Period'!T21+' 5-EXPENSE 2nd Period'!T21+'6-EXPENSE 3rd Period'!T21+' 7-EXPENSE 4th Period'!T21+' 8-EXPENSE 5th Period'!T21+' 9-EXPENSE 6th Period'!T21+' 10-EXPENSE 7th Period'!T21+' 11-EXPENSE 8th Period'!T21+' 12-EXPENSE 9th Period'!T21+' 13-EXPENSE 10th Period'!T21+' 14-EXPENSE 11th Period'!T21+' 15-EXPENSE 12th Period'!U21</f>
        <v>0</v>
      </c>
      <c r="X9" s="781">
        <f>'4-EXPENSE 1st Period'!U21+' 5-EXPENSE 2nd Period'!U21+'6-EXPENSE 3rd Period'!U21+' 7-EXPENSE 4th Period'!U21+' 8-EXPENSE 5th Period'!U21+' 9-EXPENSE 6th Period'!U21+' 10-EXPENSE 7th Period'!U21+' 11-EXPENSE 8th Period'!U21+' 12-EXPENSE 9th Period'!U21+' 13-EXPENSE 10th Period'!U21+' 14-EXPENSE 11th Period'!U21+' 15-EXPENSE 12th Period'!V21</f>
        <v>0</v>
      </c>
      <c r="Y9" s="781">
        <f>'4-EXPENSE 1st Period'!V21+' 5-EXPENSE 2nd Period'!V21+'6-EXPENSE 3rd Period'!V21+' 7-EXPENSE 4th Period'!V21+' 8-EXPENSE 5th Period'!V21+' 9-EXPENSE 6th Period'!V21+' 10-EXPENSE 7th Period'!V21+' 11-EXPENSE 8th Period'!V21+' 12-EXPENSE 9th Period'!V21+' 13-EXPENSE 10th Period'!V21+' 14-EXPENSE 11th Period'!V21+' 15-EXPENSE 12th Period'!W21</f>
        <v>0</v>
      </c>
      <c r="Z9" s="781">
        <f>'4-EXPENSE 1st Period'!W21+' 5-EXPENSE 2nd Period'!W21+'6-EXPENSE 3rd Period'!W21+' 7-EXPENSE 4th Period'!W21+' 8-EXPENSE 5th Period'!W21+' 9-EXPENSE 6th Period'!W21+' 10-EXPENSE 7th Period'!W21+' 11-EXPENSE 8th Period'!W21+' 12-EXPENSE 9th Period'!W21+' 13-EXPENSE 10th Period'!W21+' 14-EXPENSE 11th Period'!W21+' 15-EXPENSE 12th Period'!X21</f>
        <v>0</v>
      </c>
      <c r="AA9" s="781">
        <f>'4-EXPENSE 1st Period'!X21+' 5-EXPENSE 2nd Period'!X21+'6-EXPENSE 3rd Period'!X21+' 7-EXPENSE 4th Period'!X21+' 8-EXPENSE 5th Period'!X21+' 9-EXPENSE 6th Period'!X21+' 10-EXPENSE 7th Period'!X21+' 11-EXPENSE 8th Period'!X21+' 12-EXPENSE 9th Period'!X21+' 13-EXPENSE 10th Period'!X21+' 14-EXPENSE 11th Period'!X21+' 15-EXPENSE 12th Period'!Y21</f>
        <v>0</v>
      </c>
      <c r="AB9" s="781">
        <f>'4-EXPENSE 1st Period'!Y21+' 5-EXPENSE 2nd Period'!Y21+'6-EXPENSE 3rd Period'!Y21+' 7-EXPENSE 4th Period'!Y21+' 8-EXPENSE 5th Period'!Y21+' 9-EXPENSE 6th Period'!Y21+' 10-EXPENSE 7th Period'!Y21+' 11-EXPENSE 8th Period'!Y21+' 12-EXPENSE 9th Period'!Y21+' 13-EXPENSE 10th Period'!Y21+' 14-EXPENSE 11th Period'!Y21+' 15-EXPENSE 12th Period'!Z21</f>
        <v>0</v>
      </c>
      <c r="AC9" s="781">
        <f>'4-EXPENSE 1st Period'!Z21+' 5-EXPENSE 2nd Period'!Z21+'6-EXPENSE 3rd Period'!Z21+' 7-EXPENSE 4th Period'!Z21+' 8-EXPENSE 5th Period'!Z21+' 9-EXPENSE 6th Period'!Z21+' 10-EXPENSE 7th Period'!Z21+' 11-EXPENSE 8th Period'!Z21+' 12-EXPENSE 9th Period'!Z21+' 13-EXPENSE 10th Period'!Z21+' 14-EXPENSE 11th Period'!Z21+' 15-EXPENSE 12th Period'!AA21</f>
        <v>0</v>
      </c>
      <c r="AD9" s="781">
        <f>'4-EXPENSE 1st Period'!AA21+' 5-EXPENSE 2nd Period'!AA21+'6-EXPENSE 3rd Period'!AA21+' 7-EXPENSE 4th Period'!AA21+' 8-EXPENSE 5th Period'!AA21+' 9-EXPENSE 6th Period'!AA21+' 10-EXPENSE 7th Period'!AA21+' 11-EXPENSE 8th Period'!AA21+' 12-EXPENSE 9th Period'!AA21+' 13-EXPENSE 10th Period'!AA21+' 14-EXPENSE 11th Period'!AA21+' 15-EXPENSE 12th Period'!AB21</f>
        <v>0</v>
      </c>
      <c r="AE9" s="781">
        <f>'4-EXPENSE 1st Period'!AB21+' 5-EXPENSE 2nd Period'!AB21+'6-EXPENSE 3rd Period'!AB21+' 7-EXPENSE 4th Period'!AB21+' 8-EXPENSE 5th Period'!AB21+' 9-EXPENSE 6th Period'!AB21+' 10-EXPENSE 7th Period'!AB21+' 11-EXPENSE 8th Period'!AB21+' 12-EXPENSE 9th Period'!AB21+' 13-EXPENSE 10th Period'!AB21+' 14-EXPENSE 11th Period'!AB21+' 15-EXPENSE 12th Period'!AC21</f>
        <v>0</v>
      </c>
      <c r="AF9" s="781">
        <f>'4-EXPENSE 1st Period'!AC21+' 5-EXPENSE 2nd Period'!AC21+'6-EXPENSE 3rd Period'!AC21+' 7-EXPENSE 4th Period'!AC21+' 8-EXPENSE 5th Period'!AC21+' 9-EXPENSE 6th Period'!AC21+' 10-EXPENSE 7th Period'!AC21+' 11-EXPENSE 8th Period'!AC21+' 12-EXPENSE 9th Period'!AC21+' 13-EXPENSE 10th Period'!AC21+' 14-EXPENSE 11th Period'!AC21+' 15-EXPENSE 12th Period'!AD21</f>
        <v>0</v>
      </c>
      <c r="AG9" s="767">
        <f>'4-EXPENSE 1st Period'!AD21+' 5-EXPENSE 2nd Period'!AD21+'6-EXPENSE 3rd Period'!AD21+' 7-EXPENSE 4th Period'!AD21+' 8-EXPENSE 5th Period'!AD21+' 9-EXPENSE 6th Period'!AD21+' 10-EXPENSE 7th Period'!AD21+' 11-EXPENSE 8th Period'!AD21+' 12-EXPENSE 9th Period'!AD21+' 13-EXPENSE 10th Period'!AD21+' 14-EXPENSE 11th Period'!AD21+' 15-EXPENSE 12th Period'!AE21</f>
        <v>0</v>
      </c>
      <c r="AH9" s="776">
        <f t="shared" si="6"/>
        <v>0</v>
      </c>
      <c r="AI9" s="769"/>
      <c r="AJ9" s="778">
        <f t="shared" si="7"/>
        <v>0</v>
      </c>
      <c r="AK9" s="781">
        <f t="shared" si="8"/>
        <v>0</v>
      </c>
      <c r="AL9" s="781">
        <f t="shared" si="9"/>
        <v>0</v>
      </c>
      <c r="AM9" s="781">
        <f t="shared" si="10"/>
        <v>0</v>
      </c>
      <c r="AN9" s="781">
        <f t="shared" si="11"/>
        <v>0</v>
      </c>
      <c r="AO9" s="781">
        <f t="shared" si="12"/>
        <v>0</v>
      </c>
      <c r="AP9" s="781">
        <f t="shared" si="13"/>
        <v>0</v>
      </c>
      <c r="AQ9" s="781">
        <f t="shared" si="14"/>
        <v>0</v>
      </c>
      <c r="AR9" s="781">
        <f t="shared" si="15"/>
        <v>0</v>
      </c>
      <c r="AS9" s="781">
        <f t="shared" si="16"/>
        <v>0</v>
      </c>
      <c r="AT9" s="781">
        <f t="shared" si="17"/>
        <v>0</v>
      </c>
      <c r="AU9" s="781">
        <f t="shared" si="18"/>
        <v>0</v>
      </c>
      <c r="AV9" s="781">
        <f t="shared" si="19"/>
        <v>0</v>
      </c>
      <c r="AW9" s="781">
        <f t="shared" si="20"/>
        <v>0</v>
      </c>
      <c r="AX9" s="767">
        <f t="shared" si="21"/>
        <v>0</v>
      </c>
      <c r="AY9" s="776">
        <f t="shared" si="22"/>
        <v>0</v>
      </c>
    </row>
    <row r="10" spans="1:51" x14ac:dyDescent="0.25">
      <c r="A10" s="799" t="str">
        <f>IF('2-Budget JUSTIFY'!A12="","",'2-Budget JUSTIFY'!A12)</f>
        <v/>
      </c>
      <c r="B10" s="767">
        <f>'2-Budget JUSTIFY'!D12</f>
        <v>0</v>
      </c>
      <c r="C10" s="781">
        <f>'2-Budget JUSTIFY'!E12</f>
        <v>0</v>
      </c>
      <c r="D10" s="781">
        <f>'2-Budget JUSTIFY'!F12</f>
        <v>0</v>
      </c>
      <c r="E10" s="781">
        <f>'2-Budget JUSTIFY'!G12</f>
        <v>0</v>
      </c>
      <c r="F10" s="781">
        <f>'2-Budget JUSTIFY'!H12</f>
        <v>0</v>
      </c>
      <c r="G10" s="781">
        <f>'2-Budget JUSTIFY'!I12</f>
        <v>0</v>
      </c>
      <c r="H10" s="781">
        <f>'2-Budget JUSTIFY'!J12</f>
        <v>0</v>
      </c>
      <c r="I10" s="781">
        <f>'2-Budget JUSTIFY'!K12</f>
        <v>0</v>
      </c>
      <c r="J10" s="781">
        <f>'2-Budget JUSTIFY'!L12</f>
        <v>0</v>
      </c>
      <c r="K10" s="781">
        <f>'2-Budget JUSTIFY'!M12</f>
        <v>0</v>
      </c>
      <c r="L10" s="781">
        <f>'2-Budget JUSTIFY'!N12</f>
        <v>0</v>
      </c>
      <c r="M10" s="781">
        <f>'2-Budget JUSTIFY'!O12</f>
        <v>0</v>
      </c>
      <c r="N10" s="781">
        <f>'2-Budget JUSTIFY'!P12</f>
        <v>0</v>
      </c>
      <c r="O10" s="781">
        <f>'2-Budget JUSTIFY'!Q12</f>
        <v>0</v>
      </c>
      <c r="P10" s="767">
        <f>'2-Budget JUSTIFY'!R12</f>
        <v>0</v>
      </c>
      <c r="Q10" s="776">
        <f t="shared" si="5"/>
        <v>0</v>
      </c>
      <c r="R10" s="769"/>
      <c r="S10" s="778">
        <f>'4-EXPENSE 1st Period'!P22+' 5-EXPENSE 2nd Period'!P22+'6-EXPENSE 3rd Period'!P22+' 7-EXPENSE 4th Period'!P22+' 8-EXPENSE 5th Period'!P22+' 9-EXPENSE 6th Period'!P22+' 10-EXPENSE 7th Period'!P22+' 11-EXPENSE 8th Period'!P22+' 12-EXPENSE 9th Period'!P22+' 13-EXPENSE 10th Period'!P22+' 14-EXPENSE 11th Period'!P22+' 15-EXPENSE 12th Period'!Q22</f>
        <v>0</v>
      </c>
      <c r="T10" s="781">
        <f>'4-EXPENSE 1st Period'!Q22+' 5-EXPENSE 2nd Period'!Q22+'6-EXPENSE 3rd Period'!Q22+' 7-EXPENSE 4th Period'!Q22+' 8-EXPENSE 5th Period'!Q22+' 9-EXPENSE 6th Period'!Q22+' 10-EXPENSE 7th Period'!Q22+' 11-EXPENSE 8th Period'!Q22+' 12-EXPENSE 9th Period'!Q22+' 13-EXPENSE 10th Period'!Q22+' 14-EXPENSE 11th Period'!Q22+' 15-EXPENSE 12th Period'!R22</f>
        <v>0</v>
      </c>
      <c r="U10" s="781">
        <f>'4-EXPENSE 1st Period'!R22+' 5-EXPENSE 2nd Period'!R22+'6-EXPENSE 3rd Period'!R22+' 7-EXPENSE 4th Period'!R22+' 8-EXPENSE 5th Period'!R22+' 9-EXPENSE 6th Period'!R22+' 10-EXPENSE 7th Period'!R22+' 11-EXPENSE 8th Period'!R22+' 12-EXPENSE 9th Period'!R22+' 13-EXPENSE 10th Period'!R22+' 14-EXPENSE 11th Period'!R22+' 15-EXPENSE 12th Period'!S22</f>
        <v>0</v>
      </c>
      <c r="V10" s="781">
        <f>'4-EXPENSE 1st Period'!S22+' 5-EXPENSE 2nd Period'!S22+'6-EXPENSE 3rd Period'!S22+' 7-EXPENSE 4th Period'!S22+' 8-EXPENSE 5th Period'!S22+' 9-EXPENSE 6th Period'!S22+' 10-EXPENSE 7th Period'!S22+' 11-EXPENSE 8th Period'!S22+' 12-EXPENSE 9th Period'!S22+' 13-EXPENSE 10th Period'!S22+' 14-EXPENSE 11th Period'!S22+' 15-EXPENSE 12th Period'!T22</f>
        <v>0</v>
      </c>
      <c r="W10" s="781">
        <f>'4-EXPENSE 1st Period'!T22+' 5-EXPENSE 2nd Period'!T22+'6-EXPENSE 3rd Period'!T22+' 7-EXPENSE 4th Period'!T22+' 8-EXPENSE 5th Period'!T22+' 9-EXPENSE 6th Period'!T22+' 10-EXPENSE 7th Period'!T22+' 11-EXPENSE 8th Period'!T22+' 12-EXPENSE 9th Period'!T22+' 13-EXPENSE 10th Period'!T22+' 14-EXPENSE 11th Period'!T22+' 15-EXPENSE 12th Period'!U22</f>
        <v>0</v>
      </c>
      <c r="X10" s="781">
        <f>'4-EXPENSE 1st Period'!U22+' 5-EXPENSE 2nd Period'!U22+'6-EXPENSE 3rd Period'!U22+' 7-EXPENSE 4th Period'!U22+' 8-EXPENSE 5th Period'!U22+' 9-EXPENSE 6th Period'!U22+' 10-EXPENSE 7th Period'!U22+' 11-EXPENSE 8th Period'!U22+' 12-EXPENSE 9th Period'!U22+' 13-EXPENSE 10th Period'!U22+' 14-EXPENSE 11th Period'!U22+' 15-EXPENSE 12th Period'!V22</f>
        <v>0</v>
      </c>
      <c r="Y10" s="781">
        <f>'4-EXPENSE 1st Period'!V22+' 5-EXPENSE 2nd Period'!V22+'6-EXPENSE 3rd Period'!V22+' 7-EXPENSE 4th Period'!V22+' 8-EXPENSE 5th Period'!V22+' 9-EXPENSE 6th Period'!V22+' 10-EXPENSE 7th Period'!V22+' 11-EXPENSE 8th Period'!V22+' 12-EXPENSE 9th Period'!V22+' 13-EXPENSE 10th Period'!V22+' 14-EXPENSE 11th Period'!V22+' 15-EXPENSE 12th Period'!W22</f>
        <v>0</v>
      </c>
      <c r="Z10" s="781">
        <f>'4-EXPENSE 1st Period'!W22+' 5-EXPENSE 2nd Period'!W22+'6-EXPENSE 3rd Period'!W22+' 7-EXPENSE 4th Period'!W22+' 8-EXPENSE 5th Period'!W22+' 9-EXPENSE 6th Period'!W22+' 10-EXPENSE 7th Period'!W22+' 11-EXPENSE 8th Period'!W22+' 12-EXPENSE 9th Period'!W22+' 13-EXPENSE 10th Period'!W22+' 14-EXPENSE 11th Period'!W22+' 15-EXPENSE 12th Period'!X22</f>
        <v>0</v>
      </c>
      <c r="AA10" s="781">
        <f>'4-EXPENSE 1st Period'!X22+' 5-EXPENSE 2nd Period'!X22+'6-EXPENSE 3rd Period'!X22+' 7-EXPENSE 4th Period'!X22+' 8-EXPENSE 5th Period'!X22+' 9-EXPENSE 6th Period'!X22+' 10-EXPENSE 7th Period'!X22+' 11-EXPENSE 8th Period'!X22+' 12-EXPENSE 9th Period'!X22+' 13-EXPENSE 10th Period'!X22+' 14-EXPENSE 11th Period'!X22+' 15-EXPENSE 12th Period'!Y22</f>
        <v>0</v>
      </c>
      <c r="AB10" s="781">
        <f>'4-EXPENSE 1st Period'!Y22+' 5-EXPENSE 2nd Period'!Y22+'6-EXPENSE 3rd Period'!Y22+' 7-EXPENSE 4th Period'!Y22+' 8-EXPENSE 5th Period'!Y22+' 9-EXPENSE 6th Period'!Y22+' 10-EXPENSE 7th Period'!Y22+' 11-EXPENSE 8th Period'!Y22+' 12-EXPENSE 9th Period'!Y22+' 13-EXPENSE 10th Period'!Y22+' 14-EXPENSE 11th Period'!Y22+' 15-EXPENSE 12th Period'!Z22</f>
        <v>0</v>
      </c>
      <c r="AC10" s="781">
        <f>'4-EXPENSE 1st Period'!Z22+' 5-EXPENSE 2nd Period'!Z22+'6-EXPENSE 3rd Period'!Z22+' 7-EXPENSE 4th Period'!Z22+' 8-EXPENSE 5th Period'!Z22+' 9-EXPENSE 6th Period'!Z22+' 10-EXPENSE 7th Period'!Z22+' 11-EXPENSE 8th Period'!Z22+' 12-EXPENSE 9th Period'!Z22+' 13-EXPENSE 10th Period'!Z22+' 14-EXPENSE 11th Period'!Z22+' 15-EXPENSE 12th Period'!AA22</f>
        <v>0</v>
      </c>
      <c r="AD10" s="781">
        <f>'4-EXPENSE 1st Period'!AA22+' 5-EXPENSE 2nd Period'!AA22+'6-EXPENSE 3rd Period'!AA22+' 7-EXPENSE 4th Period'!AA22+' 8-EXPENSE 5th Period'!AA22+' 9-EXPENSE 6th Period'!AA22+' 10-EXPENSE 7th Period'!AA22+' 11-EXPENSE 8th Period'!AA22+' 12-EXPENSE 9th Period'!AA22+' 13-EXPENSE 10th Period'!AA22+' 14-EXPENSE 11th Period'!AA22+' 15-EXPENSE 12th Period'!AB22</f>
        <v>0</v>
      </c>
      <c r="AE10" s="781">
        <f>'4-EXPENSE 1st Period'!AB22+' 5-EXPENSE 2nd Period'!AB22+'6-EXPENSE 3rd Period'!AB22+' 7-EXPENSE 4th Period'!AB22+' 8-EXPENSE 5th Period'!AB22+' 9-EXPENSE 6th Period'!AB22+' 10-EXPENSE 7th Period'!AB22+' 11-EXPENSE 8th Period'!AB22+' 12-EXPENSE 9th Period'!AB22+' 13-EXPENSE 10th Period'!AB22+' 14-EXPENSE 11th Period'!AB22+' 15-EXPENSE 12th Period'!AC22</f>
        <v>0</v>
      </c>
      <c r="AF10" s="781">
        <f>'4-EXPENSE 1st Period'!AC22+' 5-EXPENSE 2nd Period'!AC22+'6-EXPENSE 3rd Period'!AC22+' 7-EXPENSE 4th Period'!AC22+' 8-EXPENSE 5th Period'!AC22+' 9-EXPENSE 6th Period'!AC22+' 10-EXPENSE 7th Period'!AC22+' 11-EXPENSE 8th Period'!AC22+' 12-EXPENSE 9th Period'!AC22+' 13-EXPENSE 10th Period'!AC22+' 14-EXPENSE 11th Period'!AC22+' 15-EXPENSE 12th Period'!AD22</f>
        <v>0</v>
      </c>
      <c r="AG10" s="767">
        <f>'4-EXPENSE 1st Period'!AD22+' 5-EXPENSE 2nd Period'!AD22+'6-EXPENSE 3rd Period'!AD22+' 7-EXPENSE 4th Period'!AD22+' 8-EXPENSE 5th Period'!AD22+' 9-EXPENSE 6th Period'!AD22+' 10-EXPENSE 7th Period'!AD22+' 11-EXPENSE 8th Period'!AD22+' 12-EXPENSE 9th Period'!AD22+' 13-EXPENSE 10th Period'!AD22+' 14-EXPENSE 11th Period'!AD22+' 15-EXPENSE 12th Period'!AE22</f>
        <v>0</v>
      </c>
      <c r="AH10" s="776">
        <f t="shared" si="6"/>
        <v>0</v>
      </c>
      <c r="AI10" s="769"/>
      <c r="AJ10" s="778">
        <f t="shared" si="7"/>
        <v>0</v>
      </c>
      <c r="AK10" s="781">
        <f t="shared" si="8"/>
        <v>0</v>
      </c>
      <c r="AL10" s="781">
        <f t="shared" si="9"/>
        <v>0</v>
      </c>
      <c r="AM10" s="781">
        <f t="shared" si="10"/>
        <v>0</v>
      </c>
      <c r="AN10" s="781">
        <f t="shared" si="11"/>
        <v>0</v>
      </c>
      <c r="AO10" s="781">
        <f t="shared" si="12"/>
        <v>0</v>
      </c>
      <c r="AP10" s="781">
        <f t="shared" si="13"/>
        <v>0</v>
      </c>
      <c r="AQ10" s="781">
        <f t="shared" si="14"/>
        <v>0</v>
      </c>
      <c r="AR10" s="781">
        <f t="shared" si="15"/>
        <v>0</v>
      </c>
      <c r="AS10" s="781">
        <f t="shared" si="16"/>
        <v>0</v>
      </c>
      <c r="AT10" s="781">
        <f t="shared" si="17"/>
        <v>0</v>
      </c>
      <c r="AU10" s="781">
        <f t="shared" si="18"/>
        <v>0</v>
      </c>
      <c r="AV10" s="781">
        <f t="shared" si="19"/>
        <v>0</v>
      </c>
      <c r="AW10" s="781">
        <f t="shared" si="20"/>
        <v>0</v>
      </c>
      <c r="AX10" s="767">
        <f t="shared" si="21"/>
        <v>0</v>
      </c>
      <c r="AY10" s="776">
        <f t="shared" si="22"/>
        <v>0</v>
      </c>
    </row>
    <row r="11" spans="1:51" x14ac:dyDescent="0.25">
      <c r="A11" s="799" t="str">
        <f>IF('2-Budget JUSTIFY'!A13="","",'2-Budget JUSTIFY'!A13)</f>
        <v/>
      </c>
      <c r="B11" s="767">
        <f>'2-Budget JUSTIFY'!D13</f>
        <v>0</v>
      </c>
      <c r="C11" s="781">
        <f>'2-Budget JUSTIFY'!E13</f>
        <v>0</v>
      </c>
      <c r="D11" s="781">
        <f>'2-Budget JUSTIFY'!F13</f>
        <v>0</v>
      </c>
      <c r="E11" s="781">
        <f>'2-Budget JUSTIFY'!G13</f>
        <v>0</v>
      </c>
      <c r="F11" s="781">
        <f>'2-Budget JUSTIFY'!H13</f>
        <v>0</v>
      </c>
      <c r="G11" s="781">
        <f>'2-Budget JUSTIFY'!I13</f>
        <v>0</v>
      </c>
      <c r="H11" s="781">
        <f>'2-Budget JUSTIFY'!J13</f>
        <v>0</v>
      </c>
      <c r="I11" s="781">
        <f>'2-Budget JUSTIFY'!K13</f>
        <v>0</v>
      </c>
      <c r="J11" s="781">
        <f>'2-Budget JUSTIFY'!L13</f>
        <v>0</v>
      </c>
      <c r="K11" s="781">
        <f>'2-Budget JUSTIFY'!M13</f>
        <v>0</v>
      </c>
      <c r="L11" s="781">
        <f>'2-Budget JUSTIFY'!N13</f>
        <v>0</v>
      </c>
      <c r="M11" s="781">
        <f>'2-Budget JUSTIFY'!O13</f>
        <v>0</v>
      </c>
      <c r="N11" s="781">
        <f>'2-Budget JUSTIFY'!P13</f>
        <v>0</v>
      </c>
      <c r="O11" s="781">
        <f>'2-Budget JUSTIFY'!Q13</f>
        <v>0</v>
      </c>
      <c r="P11" s="767">
        <f>'2-Budget JUSTIFY'!R13</f>
        <v>0</v>
      </c>
      <c r="Q11" s="776">
        <f t="shared" si="5"/>
        <v>0</v>
      </c>
      <c r="R11" s="769"/>
      <c r="S11" s="778">
        <f>'4-EXPENSE 1st Period'!P23+' 5-EXPENSE 2nd Period'!P23+'6-EXPENSE 3rd Period'!P23+' 7-EXPENSE 4th Period'!P23+' 8-EXPENSE 5th Period'!P23+' 9-EXPENSE 6th Period'!P23+' 10-EXPENSE 7th Period'!P23+' 11-EXPENSE 8th Period'!P23+' 12-EXPENSE 9th Period'!P23+' 13-EXPENSE 10th Period'!P23+' 14-EXPENSE 11th Period'!P23+' 15-EXPENSE 12th Period'!Q23</f>
        <v>0</v>
      </c>
      <c r="T11" s="781">
        <f>'4-EXPENSE 1st Period'!Q23+' 5-EXPENSE 2nd Period'!Q23+'6-EXPENSE 3rd Period'!Q23+' 7-EXPENSE 4th Period'!Q23+' 8-EXPENSE 5th Period'!Q23+' 9-EXPENSE 6th Period'!Q23+' 10-EXPENSE 7th Period'!Q23+' 11-EXPENSE 8th Period'!Q23+' 12-EXPENSE 9th Period'!Q23+' 13-EXPENSE 10th Period'!Q23+' 14-EXPENSE 11th Period'!Q23+' 15-EXPENSE 12th Period'!R23</f>
        <v>0</v>
      </c>
      <c r="U11" s="781">
        <f>'4-EXPENSE 1st Period'!R23+' 5-EXPENSE 2nd Period'!R23+'6-EXPENSE 3rd Period'!R23+' 7-EXPENSE 4th Period'!R23+' 8-EXPENSE 5th Period'!R23+' 9-EXPENSE 6th Period'!R23+' 10-EXPENSE 7th Period'!R23+' 11-EXPENSE 8th Period'!R23+' 12-EXPENSE 9th Period'!R23+' 13-EXPENSE 10th Period'!R23+' 14-EXPENSE 11th Period'!R23+' 15-EXPENSE 12th Period'!S23</f>
        <v>0</v>
      </c>
      <c r="V11" s="781">
        <f>'4-EXPENSE 1st Period'!S23+' 5-EXPENSE 2nd Period'!S23+'6-EXPENSE 3rd Period'!S23+' 7-EXPENSE 4th Period'!S23+' 8-EXPENSE 5th Period'!S23+' 9-EXPENSE 6th Period'!S23+' 10-EXPENSE 7th Period'!S23+' 11-EXPENSE 8th Period'!S23+' 12-EXPENSE 9th Period'!S23+' 13-EXPENSE 10th Period'!S23+' 14-EXPENSE 11th Period'!S23+' 15-EXPENSE 12th Period'!T23</f>
        <v>0</v>
      </c>
      <c r="W11" s="781">
        <f>'4-EXPENSE 1st Period'!T23+' 5-EXPENSE 2nd Period'!T23+'6-EXPENSE 3rd Period'!T23+' 7-EXPENSE 4th Period'!T23+' 8-EXPENSE 5th Period'!T23+' 9-EXPENSE 6th Period'!T23+' 10-EXPENSE 7th Period'!T23+' 11-EXPENSE 8th Period'!T23+' 12-EXPENSE 9th Period'!T23+' 13-EXPENSE 10th Period'!T23+' 14-EXPENSE 11th Period'!T23+' 15-EXPENSE 12th Period'!U23</f>
        <v>0</v>
      </c>
      <c r="X11" s="781">
        <f>'4-EXPENSE 1st Period'!U23+' 5-EXPENSE 2nd Period'!U23+'6-EXPENSE 3rd Period'!U23+' 7-EXPENSE 4th Period'!U23+' 8-EXPENSE 5th Period'!U23+' 9-EXPENSE 6th Period'!U23+' 10-EXPENSE 7th Period'!U23+' 11-EXPENSE 8th Period'!U23+' 12-EXPENSE 9th Period'!U23+' 13-EXPENSE 10th Period'!U23+' 14-EXPENSE 11th Period'!U23+' 15-EXPENSE 12th Period'!V23</f>
        <v>0</v>
      </c>
      <c r="Y11" s="781">
        <f>'4-EXPENSE 1st Period'!V23+' 5-EXPENSE 2nd Period'!V23+'6-EXPENSE 3rd Period'!V23+' 7-EXPENSE 4th Period'!V23+' 8-EXPENSE 5th Period'!V23+' 9-EXPENSE 6th Period'!V23+' 10-EXPENSE 7th Period'!V23+' 11-EXPENSE 8th Period'!V23+' 12-EXPENSE 9th Period'!V23+' 13-EXPENSE 10th Period'!V23+' 14-EXPENSE 11th Period'!V23+' 15-EXPENSE 12th Period'!W23</f>
        <v>0</v>
      </c>
      <c r="Z11" s="781">
        <f>'4-EXPENSE 1st Period'!W23+' 5-EXPENSE 2nd Period'!W23+'6-EXPENSE 3rd Period'!W23+' 7-EXPENSE 4th Period'!W23+' 8-EXPENSE 5th Period'!W23+' 9-EXPENSE 6th Period'!W23+' 10-EXPENSE 7th Period'!W23+' 11-EXPENSE 8th Period'!W23+' 12-EXPENSE 9th Period'!W23+' 13-EXPENSE 10th Period'!W23+' 14-EXPENSE 11th Period'!W23+' 15-EXPENSE 12th Period'!X23</f>
        <v>0</v>
      </c>
      <c r="AA11" s="781">
        <f>'4-EXPENSE 1st Period'!X23+' 5-EXPENSE 2nd Period'!X23+'6-EXPENSE 3rd Period'!X23+' 7-EXPENSE 4th Period'!X23+' 8-EXPENSE 5th Period'!X23+' 9-EXPENSE 6th Period'!X23+' 10-EXPENSE 7th Period'!X23+' 11-EXPENSE 8th Period'!X23+' 12-EXPENSE 9th Period'!X23+' 13-EXPENSE 10th Period'!X23+' 14-EXPENSE 11th Period'!X23+' 15-EXPENSE 12th Period'!Y23</f>
        <v>0</v>
      </c>
      <c r="AB11" s="781">
        <f>'4-EXPENSE 1st Period'!Y23+' 5-EXPENSE 2nd Period'!Y23+'6-EXPENSE 3rd Period'!Y23+' 7-EXPENSE 4th Period'!Y23+' 8-EXPENSE 5th Period'!Y23+' 9-EXPENSE 6th Period'!Y23+' 10-EXPENSE 7th Period'!Y23+' 11-EXPENSE 8th Period'!Y23+' 12-EXPENSE 9th Period'!Y23+' 13-EXPENSE 10th Period'!Y23+' 14-EXPENSE 11th Period'!Y23+' 15-EXPENSE 12th Period'!Z23</f>
        <v>0</v>
      </c>
      <c r="AC11" s="781">
        <f>'4-EXPENSE 1st Period'!Z23+' 5-EXPENSE 2nd Period'!Z23+'6-EXPENSE 3rd Period'!Z23+' 7-EXPENSE 4th Period'!Z23+' 8-EXPENSE 5th Period'!Z23+' 9-EXPENSE 6th Period'!Z23+' 10-EXPENSE 7th Period'!Z23+' 11-EXPENSE 8th Period'!Z23+' 12-EXPENSE 9th Period'!Z23+' 13-EXPENSE 10th Period'!Z23+' 14-EXPENSE 11th Period'!Z23+' 15-EXPENSE 12th Period'!AA23</f>
        <v>0</v>
      </c>
      <c r="AD11" s="781">
        <f>'4-EXPENSE 1st Period'!AA23+' 5-EXPENSE 2nd Period'!AA23+'6-EXPENSE 3rd Period'!AA23+' 7-EXPENSE 4th Period'!AA23+' 8-EXPENSE 5th Period'!AA23+' 9-EXPENSE 6th Period'!AA23+' 10-EXPENSE 7th Period'!AA23+' 11-EXPENSE 8th Period'!AA23+' 12-EXPENSE 9th Period'!AA23+' 13-EXPENSE 10th Period'!AA23+' 14-EXPENSE 11th Period'!AA23+' 15-EXPENSE 12th Period'!AB23</f>
        <v>0</v>
      </c>
      <c r="AE11" s="781">
        <f>'4-EXPENSE 1st Period'!AB23+' 5-EXPENSE 2nd Period'!AB23+'6-EXPENSE 3rd Period'!AB23+' 7-EXPENSE 4th Period'!AB23+' 8-EXPENSE 5th Period'!AB23+' 9-EXPENSE 6th Period'!AB23+' 10-EXPENSE 7th Period'!AB23+' 11-EXPENSE 8th Period'!AB23+' 12-EXPENSE 9th Period'!AB23+' 13-EXPENSE 10th Period'!AB23+' 14-EXPENSE 11th Period'!AB23+' 15-EXPENSE 12th Period'!AC23</f>
        <v>0</v>
      </c>
      <c r="AF11" s="781">
        <f>'4-EXPENSE 1st Period'!AC23+' 5-EXPENSE 2nd Period'!AC23+'6-EXPENSE 3rd Period'!AC23+' 7-EXPENSE 4th Period'!AC23+' 8-EXPENSE 5th Period'!AC23+' 9-EXPENSE 6th Period'!AC23+' 10-EXPENSE 7th Period'!AC23+' 11-EXPENSE 8th Period'!AC23+' 12-EXPENSE 9th Period'!AC23+' 13-EXPENSE 10th Period'!AC23+' 14-EXPENSE 11th Period'!AC23+' 15-EXPENSE 12th Period'!AD23</f>
        <v>0</v>
      </c>
      <c r="AG11" s="767">
        <f>'4-EXPENSE 1st Period'!AD23+' 5-EXPENSE 2nd Period'!AD23+'6-EXPENSE 3rd Period'!AD23+' 7-EXPENSE 4th Period'!AD23+' 8-EXPENSE 5th Period'!AD23+' 9-EXPENSE 6th Period'!AD23+' 10-EXPENSE 7th Period'!AD23+' 11-EXPENSE 8th Period'!AD23+' 12-EXPENSE 9th Period'!AD23+' 13-EXPENSE 10th Period'!AD23+' 14-EXPENSE 11th Period'!AD23+' 15-EXPENSE 12th Period'!AE23</f>
        <v>0</v>
      </c>
      <c r="AH11" s="776">
        <f t="shared" si="6"/>
        <v>0</v>
      </c>
      <c r="AI11" s="769"/>
      <c r="AJ11" s="778">
        <f t="shared" si="7"/>
        <v>0</v>
      </c>
      <c r="AK11" s="781">
        <f t="shared" si="8"/>
        <v>0</v>
      </c>
      <c r="AL11" s="781">
        <f t="shared" si="9"/>
        <v>0</v>
      </c>
      <c r="AM11" s="781">
        <f t="shared" si="10"/>
        <v>0</v>
      </c>
      <c r="AN11" s="781">
        <f t="shared" si="11"/>
        <v>0</v>
      </c>
      <c r="AO11" s="781">
        <f t="shared" si="12"/>
        <v>0</v>
      </c>
      <c r="AP11" s="781">
        <f t="shared" si="13"/>
        <v>0</v>
      </c>
      <c r="AQ11" s="781">
        <f t="shared" si="14"/>
        <v>0</v>
      </c>
      <c r="AR11" s="781">
        <f t="shared" si="15"/>
        <v>0</v>
      </c>
      <c r="AS11" s="781">
        <f t="shared" si="16"/>
        <v>0</v>
      </c>
      <c r="AT11" s="781">
        <f t="shared" si="17"/>
        <v>0</v>
      </c>
      <c r="AU11" s="781">
        <f t="shared" si="18"/>
        <v>0</v>
      </c>
      <c r="AV11" s="781">
        <f t="shared" si="19"/>
        <v>0</v>
      </c>
      <c r="AW11" s="781">
        <f t="shared" si="20"/>
        <v>0</v>
      </c>
      <c r="AX11" s="767">
        <f t="shared" si="21"/>
        <v>0</v>
      </c>
      <c r="AY11" s="776">
        <f t="shared" si="22"/>
        <v>0</v>
      </c>
    </row>
    <row r="12" spans="1:51" x14ac:dyDescent="0.25">
      <c r="A12" s="799" t="str">
        <f>IF('2-Budget JUSTIFY'!A14="","",'2-Budget JUSTIFY'!A14)</f>
        <v/>
      </c>
      <c r="B12" s="767">
        <f>'2-Budget JUSTIFY'!D14</f>
        <v>0</v>
      </c>
      <c r="C12" s="781">
        <f>'2-Budget JUSTIFY'!E14</f>
        <v>0</v>
      </c>
      <c r="D12" s="781">
        <f>'2-Budget JUSTIFY'!F14</f>
        <v>0</v>
      </c>
      <c r="E12" s="781">
        <f>'2-Budget JUSTIFY'!G14</f>
        <v>0</v>
      </c>
      <c r="F12" s="781">
        <f>'2-Budget JUSTIFY'!H14</f>
        <v>0</v>
      </c>
      <c r="G12" s="781">
        <f>'2-Budget JUSTIFY'!I14</f>
        <v>0</v>
      </c>
      <c r="H12" s="781">
        <f>'2-Budget JUSTIFY'!J14</f>
        <v>0</v>
      </c>
      <c r="I12" s="781">
        <f>'2-Budget JUSTIFY'!K14</f>
        <v>0</v>
      </c>
      <c r="J12" s="781">
        <f>'2-Budget JUSTIFY'!L14</f>
        <v>0</v>
      </c>
      <c r="K12" s="781">
        <f>'2-Budget JUSTIFY'!M14</f>
        <v>0</v>
      </c>
      <c r="L12" s="781">
        <f>'2-Budget JUSTIFY'!N14</f>
        <v>0</v>
      </c>
      <c r="M12" s="781">
        <f>'2-Budget JUSTIFY'!O14</f>
        <v>0</v>
      </c>
      <c r="N12" s="781">
        <f>'2-Budget JUSTIFY'!P14</f>
        <v>0</v>
      </c>
      <c r="O12" s="781">
        <f>'2-Budget JUSTIFY'!Q14</f>
        <v>0</v>
      </c>
      <c r="P12" s="767">
        <f>'2-Budget JUSTIFY'!R14</f>
        <v>0</v>
      </c>
      <c r="Q12" s="776">
        <f t="shared" si="5"/>
        <v>0</v>
      </c>
      <c r="R12" s="769"/>
      <c r="S12" s="778">
        <f>'4-EXPENSE 1st Period'!P24+' 5-EXPENSE 2nd Period'!P24+'6-EXPENSE 3rd Period'!P24+' 7-EXPENSE 4th Period'!P24+' 8-EXPENSE 5th Period'!P24+' 9-EXPENSE 6th Period'!P24+' 10-EXPENSE 7th Period'!P24+' 11-EXPENSE 8th Period'!P24+' 12-EXPENSE 9th Period'!P24+' 13-EXPENSE 10th Period'!P24+' 14-EXPENSE 11th Period'!P24+' 15-EXPENSE 12th Period'!Q24</f>
        <v>0</v>
      </c>
      <c r="T12" s="781">
        <f>'4-EXPENSE 1st Period'!Q24+' 5-EXPENSE 2nd Period'!Q24+'6-EXPENSE 3rd Period'!Q24+' 7-EXPENSE 4th Period'!Q24+' 8-EXPENSE 5th Period'!Q24+' 9-EXPENSE 6th Period'!Q24+' 10-EXPENSE 7th Period'!Q24+' 11-EXPENSE 8th Period'!Q24+' 12-EXPENSE 9th Period'!Q24+' 13-EXPENSE 10th Period'!Q24+' 14-EXPENSE 11th Period'!Q24+' 15-EXPENSE 12th Period'!R24</f>
        <v>0</v>
      </c>
      <c r="U12" s="781">
        <f>'4-EXPENSE 1st Period'!R24+' 5-EXPENSE 2nd Period'!R24+'6-EXPENSE 3rd Period'!R24+' 7-EXPENSE 4th Period'!R24+' 8-EXPENSE 5th Period'!R24+' 9-EXPENSE 6th Period'!R24+' 10-EXPENSE 7th Period'!R24+' 11-EXPENSE 8th Period'!R24+' 12-EXPENSE 9th Period'!R24+' 13-EXPENSE 10th Period'!R24+' 14-EXPENSE 11th Period'!R24+' 15-EXPENSE 12th Period'!S24</f>
        <v>0</v>
      </c>
      <c r="V12" s="781">
        <f>'4-EXPENSE 1st Period'!S24+' 5-EXPENSE 2nd Period'!S24+'6-EXPENSE 3rd Period'!S24+' 7-EXPENSE 4th Period'!S24+' 8-EXPENSE 5th Period'!S24+' 9-EXPENSE 6th Period'!S24+' 10-EXPENSE 7th Period'!S24+' 11-EXPENSE 8th Period'!S24+' 12-EXPENSE 9th Period'!S24+' 13-EXPENSE 10th Period'!S24+' 14-EXPENSE 11th Period'!S24+' 15-EXPENSE 12th Period'!T24</f>
        <v>0</v>
      </c>
      <c r="W12" s="781">
        <f>'4-EXPENSE 1st Period'!T24+' 5-EXPENSE 2nd Period'!T24+'6-EXPENSE 3rd Period'!T24+' 7-EXPENSE 4th Period'!T24+' 8-EXPENSE 5th Period'!T24+' 9-EXPENSE 6th Period'!T24+' 10-EXPENSE 7th Period'!T24+' 11-EXPENSE 8th Period'!T24+' 12-EXPENSE 9th Period'!T24+' 13-EXPENSE 10th Period'!T24+' 14-EXPENSE 11th Period'!T24+' 15-EXPENSE 12th Period'!U24</f>
        <v>0</v>
      </c>
      <c r="X12" s="781">
        <f>'4-EXPENSE 1st Period'!U24+' 5-EXPENSE 2nd Period'!U24+'6-EXPENSE 3rd Period'!U24+' 7-EXPENSE 4th Period'!U24+' 8-EXPENSE 5th Period'!U24+' 9-EXPENSE 6th Period'!U24+' 10-EXPENSE 7th Period'!U24+' 11-EXPENSE 8th Period'!U24+' 12-EXPENSE 9th Period'!U24+' 13-EXPENSE 10th Period'!U24+' 14-EXPENSE 11th Period'!U24+' 15-EXPENSE 12th Period'!V24</f>
        <v>0</v>
      </c>
      <c r="Y12" s="781">
        <f>'4-EXPENSE 1st Period'!V24+' 5-EXPENSE 2nd Period'!V24+'6-EXPENSE 3rd Period'!V24+' 7-EXPENSE 4th Period'!V24+' 8-EXPENSE 5th Period'!V24+' 9-EXPENSE 6th Period'!V24+' 10-EXPENSE 7th Period'!V24+' 11-EXPENSE 8th Period'!V24+' 12-EXPENSE 9th Period'!V24+' 13-EXPENSE 10th Period'!V24+' 14-EXPENSE 11th Period'!V24+' 15-EXPENSE 12th Period'!W24</f>
        <v>0</v>
      </c>
      <c r="Z12" s="781">
        <f>'4-EXPENSE 1st Period'!W24+' 5-EXPENSE 2nd Period'!W24+'6-EXPENSE 3rd Period'!W24+' 7-EXPENSE 4th Period'!W24+' 8-EXPENSE 5th Period'!W24+' 9-EXPENSE 6th Period'!W24+' 10-EXPENSE 7th Period'!W24+' 11-EXPENSE 8th Period'!W24+' 12-EXPENSE 9th Period'!W24+' 13-EXPENSE 10th Period'!W24+' 14-EXPENSE 11th Period'!W24+' 15-EXPENSE 12th Period'!X24</f>
        <v>0</v>
      </c>
      <c r="AA12" s="781">
        <f>'4-EXPENSE 1st Period'!X24+' 5-EXPENSE 2nd Period'!X24+'6-EXPENSE 3rd Period'!X24+' 7-EXPENSE 4th Period'!X24+' 8-EXPENSE 5th Period'!X24+' 9-EXPENSE 6th Period'!X24+' 10-EXPENSE 7th Period'!X24+' 11-EXPENSE 8th Period'!X24+' 12-EXPENSE 9th Period'!X24+' 13-EXPENSE 10th Period'!X24+' 14-EXPENSE 11th Period'!X24+' 15-EXPENSE 12th Period'!Y24</f>
        <v>0</v>
      </c>
      <c r="AB12" s="781">
        <f>'4-EXPENSE 1st Period'!Y24+' 5-EXPENSE 2nd Period'!Y24+'6-EXPENSE 3rd Period'!Y24+' 7-EXPENSE 4th Period'!Y24+' 8-EXPENSE 5th Period'!Y24+' 9-EXPENSE 6th Period'!Y24+' 10-EXPENSE 7th Period'!Y24+' 11-EXPENSE 8th Period'!Y24+' 12-EXPENSE 9th Period'!Y24+' 13-EXPENSE 10th Period'!Y24+' 14-EXPENSE 11th Period'!Y24+' 15-EXPENSE 12th Period'!Z24</f>
        <v>0</v>
      </c>
      <c r="AC12" s="781">
        <f>'4-EXPENSE 1st Period'!Z24+' 5-EXPENSE 2nd Period'!Z24+'6-EXPENSE 3rd Period'!Z24+' 7-EXPENSE 4th Period'!Z24+' 8-EXPENSE 5th Period'!Z24+' 9-EXPENSE 6th Period'!Z24+' 10-EXPENSE 7th Period'!Z24+' 11-EXPENSE 8th Period'!Z24+' 12-EXPENSE 9th Period'!Z24+' 13-EXPENSE 10th Period'!Z24+' 14-EXPENSE 11th Period'!Z24+' 15-EXPENSE 12th Period'!AA24</f>
        <v>0</v>
      </c>
      <c r="AD12" s="781">
        <f>'4-EXPENSE 1st Period'!AA24+' 5-EXPENSE 2nd Period'!AA24+'6-EXPENSE 3rd Period'!AA24+' 7-EXPENSE 4th Period'!AA24+' 8-EXPENSE 5th Period'!AA24+' 9-EXPENSE 6th Period'!AA24+' 10-EXPENSE 7th Period'!AA24+' 11-EXPENSE 8th Period'!AA24+' 12-EXPENSE 9th Period'!AA24+' 13-EXPENSE 10th Period'!AA24+' 14-EXPENSE 11th Period'!AA24+' 15-EXPENSE 12th Period'!AB24</f>
        <v>0</v>
      </c>
      <c r="AE12" s="781">
        <f>'4-EXPENSE 1st Period'!AB24+' 5-EXPENSE 2nd Period'!AB24+'6-EXPENSE 3rd Period'!AB24+' 7-EXPENSE 4th Period'!AB24+' 8-EXPENSE 5th Period'!AB24+' 9-EXPENSE 6th Period'!AB24+' 10-EXPENSE 7th Period'!AB24+' 11-EXPENSE 8th Period'!AB24+' 12-EXPENSE 9th Period'!AB24+' 13-EXPENSE 10th Period'!AB24+' 14-EXPENSE 11th Period'!AB24+' 15-EXPENSE 12th Period'!AC24</f>
        <v>0</v>
      </c>
      <c r="AF12" s="781">
        <f>'4-EXPENSE 1st Period'!AC24+' 5-EXPENSE 2nd Period'!AC24+'6-EXPENSE 3rd Period'!AC24+' 7-EXPENSE 4th Period'!AC24+' 8-EXPENSE 5th Period'!AC24+' 9-EXPENSE 6th Period'!AC24+' 10-EXPENSE 7th Period'!AC24+' 11-EXPENSE 8th Period'!AC24+' 12-EXPENSE 9th Period'!AC24+' 13-EXPENSE 10th Period'!AC24+' 14-EXPENSE 11th Period'!AC24+' 15-EXPENSE 12th Period'!AD24</f>
        <v>0</v>
      </c>
      <c r="AG12" s="767">
        <f>'4-EXPENSE 1st Period'!AD24+' 5-EXPENSE 2nd Period'!AD24+'6-EXPENSE 3rd Period'!AD24+' 7-EXPENSE 4th Period'!AD24+' 8-EXPENSE 5th Period'!AD24+' 9-EXPENSE 6th Period'!AD24+' 10-EXPENSE 7th Period'!AD24+' 11-EXPENSE 8th Period'!AD24+' 12-EXPENSE 9th Period'!AD24+' 13-EXPENSE 10th Period'!AD24+' 14-EXPENSE 11th Period'!AD24+' 15-EXPENSE 12th Period'!AE24</f>
        <v>0</v>
      </c>
      <c r="AH12" s="776">
        <f t="shared" si="6"/>
        <v>0</v>
      </c>
      <c r="AI12" s="769"/>
      <c r="AJ12" s="778">
        <f t="shared" si="7"/>
        <v>0</v>
      </c>
      <c r="AK12" s="781">
        <f t="shared" si="8"/>
        <v>0</v>
      </c>
      <c r="AL12" s="781">
        <f t="shared" si="9"/>
        <v>0</v>
      </c>
      <c r="AM12" s="781">
        <f t="shared" si="10"/>
        <v>0</v>
      </c>
      <c r="AN12" s="781">
        <f t="shared" si="11"/>
        <v>0</v>
      </c>
      <c r="AO12" s="781">
        <f t="shared" si="12"/>
        <v>0</v>
      </c>
      <c r="AP12" s="781">
        <f t="shared" si="13"/>
        <v>0</v>
      </c>
      <c r="AQ12" s="781">
        <f t="shared" si="14"/>
        <v>0</v>
      </c>
      <c r="AR12" s="781">
        <f t="shared" si="15"/>
        <v>0</v>
      </c>
      <c r="AS12" s="781">
        <f t="shared" si="16"/>
        <v>0</v>
      </c>
      <c r="AT12" s="781">
        <f t="shared" si="17"/>
        <v>0</v>
      </c>
      <c r="AU12" s="781">
        <f t="shared" si="18"/>
        <v>0</v>
      </c>
      <c r="AV12" s="781">
        <f t="shared" si="19"/>
        <v>0</v>
      </c>
      <c r="AW12" s="781">
        <f t="shared" si="20"/>
        <v>0</v>
      </c>
      <c r="AX12" s="767">
        <f t="shared" si="21"/>
        <v>0</v>
      </c>
      <c r="AY12" s="776">
        <f t="shared" si="22"/>
        <v>0</v>
      </c>
    </row>
    <row r="13" spans="1:51" x14ac:dyDescent="0.25">
      <c r="A13" s="799" t="str">
        <f>IF('2-Budget JUSTIFY'!A15="","",'2-Budget JUSTIFY'!A15)</f>
        <v/>
      </c>
      <c r="B13" s="767">
        <f>'2-Budget JUSTIFY'!D15</f>
        <v>0</v>
      </c>
      <c r="C13" s="781">
        <f>'2-Budget JUSTIFY'!E15</f>
        <v>0</v>
      </c>
      <c r="D13" s="781">
        <f>'2-Budget JUSTIFY'!F15</f>
        <v>0</v>
      </c>
      <c r="E13" s="781">
        <f>'2-Budget JUSTIFY'!G15</f>
        <v>0</v>
      </c>
      <c r="F13" s="781">
        <f>'2-Budget JUSTIFY'!H15</f>
        <v>0</v>
      </c>
      <c r="G13" s="781">
        <f>'2-Budget JUSTIFY'!I15</f>
        <v>0</v>
      </c>
      <c r="H13" s="781">
        <f>'2-Budget JUSTIFY'!J15</f>
        <v>0</v>
      </c>
      <c r="I13" s="781">
        <f>'2-Budget JUSTIFY'!K15</f>
        <v>0</v>
      </c>
      <c r="J13" s="781">
        <f>'2-Budget JUSTIFY'!L15</f>
        <v>0</v>
      </c>
      <c r="K13" s="781">
        <f>'2-Budget JUSTIFY'!M15</f>
        <v>0</v>
      </c>
      <c r="L13" s="781">
        <f>'2-Budget JUSTIFY'!N15</f>
        <v>0</v>
      </c>
      <c r="M13" s="781">
        <f>'2-Budget JUSTIFY'!O15</f>
        <v>0</v>
      </c>
      <c r="N13" s="781">
        <f>'2-Budget JUSTIFY'!P15</f>
        <v>0</v>
      </c>
      <c r="O13" s="781">
        <f>'2-Budget JUSTIFY'!Q15</f>
        <v>0</v>
      </c>
      <c r="P13" s="767">
        <f>'2-Budget JUSTIFY'!R15</f>
        <v>0</v>
      </c>
      <c r="Q13" s="776">
        <f t="shared" si="5"/>
        <v>0</v>
      </c>
      <c r="R13" s="769"/>
      <c r="S13" s="778">
        <f>'4-EXPENSE 1st Period'!P25+' 5-EXPENSE 2nd Period'!P25+'6-EXPENSE 3rd Period'!P25+' 7-EXPENSE 4th Period'!P25+' 8-EXPENSE 5th Period'!P25+' 9-EXPENSE 6th Period'!P25+' 10-EXPENSE 7th Period'!P25+' 11-EXPENSE 8th Period'!P25+' 12-EXPENSE 9th Period'!P25+' 13-EXPENSE 10th Period'!P25+' 14-EXPENSE 11th Period'!P25+' 15-EXPENSE 12th Period'!Q25</f>
        <v>0</v>
      </c>
      <c r="T13" s="781">
        <f>'4-EXPENSE 1st Period'!Q25+' 5-EXPENSE 2nd Period'!Q25+'6-EXPENSE 3rd Period'!Q25+' 7-EXPENSE 4th Period'!Q25+' 8-EXPENSE 5th Period'!Q25+' 9-EXPENSE 6th Period'!Q25+' 10-EXPENSE 7th Period'!Q25+' 11-EXPENSE 8th Period'!Q25+' 12-EXPENSE 9th Period'!Q25+' 13-EXPENSE 10th Period'!Q25+' 14-EXPENSE 11th Period'!Q25+' 15-EXPENSE 12th Period'!R25</f>
        <v>0</v>
      </c>
      <c r="U13" s="781">
        <f>'4-EXPENSE 1st Period'!R25+' 5-EXPENSE 2nd Period'!R25+'6-EXPENSE 3rd Period'!R25+' 7-EXPENSE 4th Period'!R25+' 8-EXPENSE 5th Period'!R25+' 9-EXPENSE 6th Period'!R25+' 10-EXPENSE 7th Period'!R25+' 11-EXPENSE 8th Period'!R25+' 12-EXPENSE 9th Period'!R25+' 13-EXPENSE 10th Period'!R25+' 14-EXPENSE 11th Period'!R25+' 15-EXPENSE 12th Period'!S25</f>
        <v>0</v>
      </c>
      <c r="V13" s="781">
        <f>'4-EXPENSE 1st Period'!S25+' 5-EXPENSE 2nd Period'!S25+'6-EXPENSE 3rd Period'!S25+' 7-EXPENSE 4th Period'!S25+' 8-EXPENSE 5th Period'!S25+' 9-EXPENSE 6th Period'!S25+' 10-EXPENSE 7th Period'!S25+' 11-EXPENSE 8th Period'!S25+' 12-EXPENSE 9th Period'!S25+' 13-EXPENSE 10th Period'!S25+' 14-EXPENSE 11th Period'!S25+' 15-EXPENSE 12th Period'!T25</f>
        <v>0</v>
      </c>
      <c r="W13" s="781">
        <f>'4-EXPENSE 1st Period'!T25+' 5-EXPENSE 2nd Period'!T25+'6-EXPENSE 3rd Period'!T25+' 7-EXPENSE 4th Period'!T25+' 8-EXPENSE 5th Period'!T25+' 9-EXPENSE 6th Period'!T25+' 10-EXPENSE 7th Period'!T25+' 11-EXPENSE 8th Period'!T25+' 12-EXPENSE 9th Period'!T25+' 13-EXPENSE 10th Period'!T25+' 14-EXPENSE 11th Period'!T25+' 15-EXPENSE 12th Period'!U25</f>
        <v>0</v>
      </c>
      <c r="X13" s="781">
        <f>'4-EXPENSE 1st Period'!U25+' 5-EXPENSE 2nd Period'!U25+'6-EXPENSE 3rd Period'!U25+' 7-EXPENSE 4th Period'!U25+' 8-EXPENSE 5th Period'!U25+' 9-EXPENSE 6th Period'!U25+' 10-EXPENSE 7th Period'!U25+' 11-EXPENSE 8th Period'!U25+' 12-EXPENSE 9th Period'!U25+' 13-EXPENSE 10th Period'!U25+' 14-EXPENSE 11th Period'!U25+' 15-EXPENSE 12th Period'!V25</f>
        <v>0</v>
      </c>
      <c r="Y13" s="781">
        <f>'4-EXPENSE 1st Period'!V25+' 5-EXPENSE 2nd Period'!V25+'6-EXPENSE 3rd Period'!V25+' 7-EXPENSE 4th Period'!V25+' 8-EXPENSE 5th Period'!V25+' 9-EXPENSE 6th Period'!V25+' 10-EXPENSE 7th Period'!V25+' 11-EXPENSE 8th Period'!V25+' 12-EXPENSE 9th Period'!V25+' 13-EXPENSE 10th Period'!V25+' 14-EXPENSE 11th Period'!V25+' 15-EXPENSE 12th Period'!W25</f>
        <v>0</v>
      </c>
      <c r="Z13" s="781">
        <f>'4-EXPENSE 1st Period'!W25+' 5-EXPENSE 2nd Period'!W25+'6-EXPENSE 3rd Period'!W25+' 7-EXPENSE 4th Period'!W25+' 8-EXPENSE 5th Period'!W25+' 9-EXPENSE 6th Period'!W25+' 10-EXPENSE 7th Period'!W25+' 11-EXPENSE 8th Period'!W25+' 12-EXPENSE 9th Period'!W25+' 13-EXPENSE 10th Period'!W25+' 14-EXPENSE 11th Period'!W25+' 15-EXPENSE 12th Period'!X25</f>
        <v>0</v>
      </c>
      <c r="AA13" s="781">
        <f>'4-EXPENSE 1st Period'!X25+' 5-EXPENSE 2nd Period'!X25+'6-EXPENSE 3rd Period'!X25+' 7-EXPENSE 4th Period'!X25+' 8-EXPENSE 5th Period'!X25+' 9-EXPENSE 6th Period'!X25+' 10-EXPENSE 7th Period'!X25+' 11-EXPENSE 8th Period'!X25+' 12-EXPENSE 9th Period'!X25+' 13-EXPENSE 10th Period'!X25+' 14-EXPENSE 11th Period'!X25+' 15-EXPENSE 12th Period'!Y25</f>
        <v>0</v>
      </c>
      <c r="AB13" s="781">
        <f>'4-EXPENSE 1st Period'!Y25+' 5-EXPENSE 2nd Period'!Y25+'6-EXPENSE 3rd Period'!Y25+' 7-EXPENSE 4th Period'!Y25+' 8-EXPENSE 5th Period'!Y25+' 9-EXPENSE 6th Period'!Y25+' 10-EXPENSE 7th Period'!Y25+' 11-EXPENSE 8th Period'!Y25+' 12-EXPENSE 9th Period'!Y25+' 13-EXPENSE 10th Period'!Y25+' 14-EXPENSE 11th Period'!Y25+' 15-EXPENSE 12th Period'!Z25</f>
        <v>0</v>
      </c>
      <c r="AC13" s="781">
        <f>'4-EXPENSE 1st Period'!Z25+' 5-EXPENSE 2nd Period'!Z25+'6-EXPENSE 3rd Period'!Z25+' 7-EXPENSE 4th Period'!Z25+' 8-EXPENSE 5th Period'!Z25+' 9-EXPENSE 6th Period'!Z25+' 10-EXPENSE 7th Period'!Z25+' 11-EXPENSE 8th Period'!Z25+' 12-EXPENSE 9th Period'!Z25+' 13-EXPENSE 10th Period'!Z25+' 14-EXPENSE 11th Period'!Z25+' 15-EXPENSE 12th Period'!AA25</f>
        <v>0</v>
      </c>
      <c r="AD13" s="781">
        <f>'4-EXPENSE 1st Period'!AA25+' 5-EXPENSE 2nd Period'!AA25+'6-EXPENSE 3rd Period'!AA25+' 7-EXPENSE 4th Period'!AA25+' 8-EXPENSE 5th Period'!AA25+' 9-EXPENSE 6th Period'!AA25+' 10-EXPENSE 7th Period'!AA25+' 11-EXPENSE 8th Period'!AA25+' 12-EXPENSE 9th Period'!AA25+' 13-EXPENSE 10th Period'!AA25+' 14-EXPENSE 11th Period'!AA25+' 15-EXPENSE 12th Period'!AB25</f>
        <v>0</v>
      </c>
      <c r="AE13" s="781">
        <f>'4-EXPENSE 1st Period'!AB25+' 5-EXPENSE 2nd Period'!AB25+'6-EXPENSE 3rd Period'!AB25+' 7-EXPENSE 4th Period'!AB25+' 8-EXPENSE 5th Period'!AB25+' 9-EXPENSE 6th Period'!AB25+' 10-EXPENSE 7th Period'!AB25+' 11-EXPENSE 8th Period'!AB25+' 12-EXPENSE 9th Period'!AB25+' 13-EXPENSE 10th Period'!AB25+' 14-EXPENSE 11th Period'!AB25+' 15-EXPENSE 12th Period'!AC25</f>
        <v>0</v>
      </c>
      <c r="AF13" s="781">
        <f>'4-EXPENSE 1st Period'!AC25+' 5-EXPENSE 2nd Period'!AC25+'6-EXPENSE 3rd Period'!AC25+' 7-EXPENSE 4th Period'!AC25+' 8-EXPENSE 5th Period'!AC25+' 9-EXPENSE 6th Period'!AC25+' 10-EXPENSE 7th Period'!AC25+' 11-EXPENSE 8th Period'!AC25+' 12-EXPENSE 9th Period'!AC25+' 13-EXPENSE 10th Period'!AC25+' 14-EXPENSE 11th Period'!AC25+' 15-EXPENSE 12th Period'!AD25</f>
        <v>0</v>
      </c>
      <c r="AG13" s="767">
        <f>'4-EXPENSE 1st Period'!AD25+' 5-EXPENSE 2nd Period'!AD25+'6-EXPENSE 3rd Period'!AD25+' 7-EXPENSE 4th Period'!AD25+' 8-EXPENSE 5th Period'!AD25+' 9-EXPENSE 6th Period'!AD25+' 10-EXPENSE 7th Period'!AD25+' 11-EXPENSE 8th Period'!AD25+' 12-EXPENSE 9th Period'!AD25+' 13-EXPENSE 10th Period'!AD25+' 14-EXPENSE 11th Period'!AD25+' 15-EXPENSE 12th Period'!AE25</f>
        <v>0</v>
      </c>
      <c r="AH13" s="776">
        <f t="shared" si="6"/>
        <v>0</v>
      </c>
      <c r="AI13" s="769"/>
      <c r="AJ13" s="778">
        <f t="shared" si="7"/>
        <v>0</v>
      </c>
      <c r="AK13" s="781">
        <f t="shared" si="8"/>
        <v>0</v>
      </c>
      <c r="AL13" s="781">
        <f t="shared" si="9"/>
        <v>0</v>
      </c>
      <c r="AM13" s="781">
        <f t="shared" si="10"/>
        <v>0</v>
      </c>
      <c r="AN13" s="781">
        <f t="shared" si="11"/>
        <v>0</v>
      </c>
      <c r="AO13" s="781">
        <f t="shared" si="12"/>
        <v>0</v>
      </c>
      <c r="AP13" s="781">
        <f t="shared" si="13"/>
        <v>0</v>
      </c>
      <c r="AQ13" s="781">
        <f t="shared" si="14"/>
        <v>0</v>
      </c>
      <c r="AR13" s="781">
        <f t="shared" si="15"/>
        <v>0</v>
      </c>
      <c r="AS13" s="781">
        <f t="shared" si="16"/>
        <v>0</v>
      </c>
      <c r="AT13" s="781">
        <f t="shared" si="17"/>
        <v>0</v>
      </c>
      <c r="AU13" s="781">
        <f t="shared" si="18"/>
        <v>0</v>
      </c>
      <c r="AV13" s="781">
        <f t="shared" si="19"/>
        <v>0</v>
      </c>
      <c r="AW13" s="781">
        <f t="shared" si="20"/>
        <v>0</v>
      </c>
      <c r="AX13" s="767">
        <f t="shared" si="21"/>
        <v>0</v>
      </c>
      <c r="AY13" s="776">
        <f t="shared" si="22"/>
        <v>0</v>
      </c>
    </row>
    <row r="14" spans="1:51" x14ac:dyDescent="0.25">
      <c r="A14" s="799" t="str">
        <f>IF('2-Budget JUSTIFY'!A16="","",'2-Budget JUSTIFY'!A16)</f>
        <v/>
      </c>
      <c r="B14" s="767">
        <f>'2-Budget JUSTIFY'!D16</f>
        <v>0</v>
      </c>
      <c r="C14" s="781">
        <f>'2-Budget JUSTIFY'!E16</f>
        <v>0</v>
      </c>
      <c r="D14" s="781">
        <f>'2-Budget JUSTIFY'!F16</f>
        <v>0</v>
      </c>
      <c r="E14" s="781">
        <f>'2-Budget JUSTIFY'!G16</f>
        <v>0</v>
      </c>
      <c r="F14" s="781">
        <f>'2-Budget JUSTIFY'!H16</f>
        <v>0</v>
      </c>
      <c r="G14" s="781">
        <f>'2-Budget JUSTIFY'!I16</f>
        <v>0</v>
      </c>
      <c r="H14" s="781">
        <f>'2-Budget JUSTIFY'!J16</f>
        <v>0</v>
      </c>
      <c r="I14" s="781">
        <f>'2-Budget JUSTIFY'!K16</f>
        <v>0</v>
      </c>
      <c r="J14" s="781">
        <f>'2-Budget JUSTIFY'!L16</f>
        <v>0</v>
      </c>
      <c r="K14" s="781">
        <f>'2-Budget JUSTIFY'!M16</f>
        <v>0</v>
      </c>
      <c r="L14" s="781">
        <f>'2-Budget JUSTIFY'!N16</f>
        <v>0</v>
      </c>
      <c r="M14" s="781">
        <f>'2-Budget JUSTIFY'!O16</f>
        <v>0</v>
      </c>
      <c r="N14" s="781">
        <f>'2-Budget JUSTIFY'!P16</f>
        <v>0</v>
      </c>
      <c r="O14" s="781">
        <f>'2-Budget JUSTIFY'!Q16</f>
        <v>0</v>
      </c>
      <c r="P14" s="767">
        <f>'2-Budget JUSTIFY'!R16</f>
        <v>0</v>
      </c>
      <c r="Q14" s="776">
        <f t="shared" si="5"/>
        <v>0</v>
      </c>
      <c r="R14" s="769"/>
      <c r="S14" s="778">
        <f>'4-EXPENSE 1st Period'!P26+' 5-EXPENSE 2nd Period'!P26+'6-EXPENSE 3rd Period'!P26+' 7-EXPENSE 4th Period'!P26+' 8-EXPENSE 5th Period'!P26+' 9-EXPENSE 6th Period'!P26+' 10-EXPENSE 7th Period'!P26+' 11-EXPENSE 8th Period'!P26+' 12-EXPENSE 9th Period'!P26+' 13-EXPENSE 10th Period'!P26+' 14-EXPENSE 11th Period'!P26+' 15-EXPENSE 12th Period'!Q26</f>
        <v>0</v>
      </c>
      <c r="T14" s="781">
        <f>'4-EXPENSE 1st Period'!Q26+' 5-EXPENSE 2nd Period'!Q26+'6-EXPENSE 3rd Period'!Q26+' 7-EXPENSE 4th Period'!Q26+' 8-EXPENSE 5th Period'!Q26+' 9-EXPENSE 6th Period'!Q26+' 10-EXPENSE 7th Period'!Q26+' 11-EXPENSE 8th Period'!Q26+' 12-EXPENSE 9th Period'!Q26+' 13-EXPENSE 10th Period'!Q26+' 14-EXPENSE 11th Period'!Q26+' 15-EXPENSE 12th Period'!R26</f>
        <v>0</v>
      </c>
      <c r="U14" s="781">
        <f>'4-EXPENSE 1st Period'!R26+' 5-EXPENSE 2nd Period'!R26+'6-EXPENSE 3rd Period'!R26+' 7-EXPENSE 4th Period'!R26+' 8-EXPENSE 5th Period'!R26+' 9-EXPENSE 6th Period'!R26+' 10-EXPENSE 7th Period'!R26+' 11-EXPENSE 8th Period'!R26+' 12-EXPENSE 9th Period'!R26+' 13-EXPENSE 10th Period'!R26+' 14-EXPENSE 11th Period'!R26+' 15-EXPENSE 12th Period'!S26</f>
        <v>0</v>
      </c>
      <c r="V14" s="781">
        <f>'4-EXPENSE 1st Period'!S26+' 5-EXPENSE 2nd Period'!S26+'6-EXPENSE 3rd Period'!S26+' 7-EXPENSE 4th Period'!S26+' 8-EXPENSE 5th Period'!S26+' 9-EXPENSE 6th Period'!S26+' 10-EXPENSE 7th Period'!S26+' 11-EXPENSE 8th Period'!S26+' 12-EXPENSE 9th Period'!S26+' 13-EXPENSE 10th Period'!S26+' 14-EXPENSE 11th Period'!S26+' 15-EXPENSE 12th Period'!T26</f>
        <v>0</v>
      </c>
      <c r="W14" s="781">
        <f>'4-EXPENSE 1st Period'!T26+' 5-EXPENSE 2nd Period'!T26+'6-EXPENSE 3rd Period'!T26+' 7-EXPENSE 4th Period'!T26+' 8-EXPENSE 5th Period'!T26+' 9-EXPENSE 6th Period'!T26+' 10-EXPENSE 7th Period'!T26+' 11-EXPENSE 8th Period'!T26+' 12-EXPENSE 9th Period'!T26+' 13-EXPENSE 10th Period'!T26+' 14-EXPENSE 11th Period'!T26+' 15-EXPENSE 12th Period'!U26</f>
        <v>0</v>
      </c>
      <c r="X14" s="781">
        <f>'4-EXPENSE 1st Period'!U26+' 5-EXPENSE 2nd Period'!U26+'6-EXPENSE 3rd Period'!U26+' 7-EXPENSE 4th Period'!U26+' 8-EXPENSE 5th Period'!U26+' 9-EXPENSE 6th Period'!U26+' 10-EXPENSE 7th Period'!U26+' 11-EXPENSE 8th Period'!U26+' 12-EXPENSE 9th Period'!U26+' 13-EXPENSE 10th Period'!U26+' 14-EXPENSE 11th Period'!U26+' 15-EXPENSE 12th Period'!V26</f>
        <v>0</v>
      </c>
      <c r="Y14" s="781">
        <f>'4-EXPENSE 1st Period'!V26+' 5-EXPENSE 2nd Period'!V26+'6-EXPENSE 3rd Period'!V26+' 7-EXPENSE 4th Period'!V26+' 8-EXPENSE 5th Period'!V26+' 9-EXPENSE 6th Period'!V26+' 10-EXPENSE 7th Period'!V26+' 11-EXPENSE 8th Period'!V26+' 12-EXPENSE 9th Period'!V26+' 13-EXPENSE 10th Period'!V26+' 14-EXPENSE 11th Period'!V26+' 15-EXPENSE 12th Period'!W26</f>
        <v>0</v>
      </c>
      <c r="Z14" s="781">
        <f>'4-EXPENSE 1st Period'!W26+' 5-EXPENSE 2nd Period'!W26+'6-EXPENSE 3rd Period'!W26+' 7-EXPENSE 4th Period'!W26+' 8-EXPENSE 5th Period'!W26+' 9-EXPENSE 6th Period'!W26+' 10-EXPENSE 7th Period'!W26+' 11-EXPENSE 8th Period'!W26+' 12-EXPENSE 9th Period'!W26+' 13-EXPENSE 10th Period'!W26+' 14-EXPENSE 11th Period'!W26+' 15-EXPENSE 12th Period'!X26</f>
        <v>0</v>
      </c>
      <c r="AA14" s="781">
        <f>'4-EXPENSE 1st Period'!X26+' 5-EXPENSE 2nd Period'!X26+'6-EXPENSE 3rd Period'!X26+' 7-EXPENSE 4th Period'!X26+' 8-EXPENSE 5th Period'!X26+' 9-EXPENSE 6th Period'!X26+' 10-EXPENSE 7th Period'!X26+' 11-EXPENSE 8th Period'!X26+' 12-EXPENSE 9th Period'!X26+' 13-EXPENSE 10th Period'!X26+' 14-EXPENSE 11th Period'!X26+' 15-EXPENSE 12th Period'!Y26</f>
        <v>0</v>
      </c>
      <c r="AB14" s="781">
        <f>'4-EXPENSE 1st Period'!Y26+' 5-EXPENSE 2nd Period'!Y26+'6-EXPENSE 3rd Period'!Y26+' 7-EXPENSE 4th Period'!Y26+' 8-EXPENSE 5th Period'!Y26+' 9-EXPENSE 6th Period'!Y26+' 10-EXPENSE 7th Period'!Y26+' 11-EXPENSE 8th Period'!Y26+' 12-EXPENSE 9th Period'!Y26+' 13-EXPENSE 10th Period'!Y26+' 14-EXPENSE 11th Period'!Y26+' 15-EXPENSE 12th Period'!Z26</f>
        <v>0</v>
      </c>
      <c r="AC14" s="781">
        <f>'4-EXPENSE 1st Period'!Z26+' 5-EXPENSE 2nd Period'!Z26+'6-EXPENSE 3rd Period'!Z26+' 7-EXPENSE 4th Period'!Z26+' 8-EXPENSE 5th Period'!Z26+' 9-EXPENSE 6th Period'!Z26+' 10-EXPENSE 7th Period'!Z26+' 11-EXPENSE 8th Period'!Z26+' 12-EXPENSE 9th Period'!Z26+' 13-EXPENSE 10th Period'!Z26+' 14-EXPENSE 11th Period'!Z26+' 15-EXPENSE 12th Period'!AA26</f>
        <v>0</v>
      </c>
      <c r="AD14" s="781">
        <f>'4-EXPENSE 1st Period'!AA26+' 5-EXPENSE 2nd Period'!AA26+'6-EXPENSE 3rd Period'!AA26+' 7-EXPENSE 4th Period'!AA26+' 8-EXPENSE 5th Period'!AA26+' 9-EXPENSE 6th Period'!AA26+' 10-EXPENSE 7th Period'!AA26+' 11-EXPENSE 8th Period'!AA26+' 12-EXPENSE 9th Period'!AA26+' 13-EXPENSE 10th Period'!AA26+' 14-EXPENSE 11th Period'!AA26+' 15-EXPENSE 12th Period'!AB26</f>
        <v>0</v>
      </c>
      <c r="AE14" s="781">
        <f>'4-EXPENSE 1st Period'!AB26+' 5-EXPENSE 2nd Period'!AB26+'6-EXPENSE 3rd Period'!AB26+' 7-EXPENSE 4th Period'!AB26+' 8-EXPENSE 5th Period'!AB26+' 9-EXPENSE 6th Period'!AB26+' 10-EXPENSE 7th Period'!AB26+' 11-EXPENSE 8th Period'!AB26+' 12-EXPENSE 9th Period'!AB26+' 13-EXPENSE 10th Period'!AB26+' 14-EXPENSE 11th Period'!AB26+' 15-EXPENSE 12th Period'!AC26</f>
        <v>0</v>
      </c>
      <c r="AF14" s="781">
        <f>'4-EXPENSE 1st Period'!AC26+' 5-EXPENSE 2nd Period'!AC26+'6-EXPENSE 3rd Period'!AC26+' 7-EXPENSE 4th Period'!AC26+' 8-EXPENSE 5th Period'!AC26+' 9-EXPENSE 6th Period'!AC26+' 10-EXPENSE 7th Period'!AC26+' 11-EXPENSE 8th Period'!AC26+' 12-EXPENSE 9th Period'!AC26+' 13-EXPENSE 10th Period'!AC26+' 14-EXPENSE 11th Period'!AC26+' 15-EXPENSE 12th Period'!AD26</f>
        <v>0</v>
      </c>
      <c r="AG14" s="767">
        <f>'4-EXPENSE 1st Period'!AD26+' 5-EXPENSE 2nd Period'!AD26+'6-EXPENSE 3rd Period'!AD26+' 7-EXPENSE 4th Period'!AD26+' 8-EXPENSE 5th Period'!AD26+' 9-EXPENSE 6th Period'!AD26+' 10-EXPENSE 7th Period'!AD26+' 11-EXPENSE 8th Period'!AD26+' 12-EXPENSE 9th Period'!AD26+' 13-EXPENSE 10th Period'!AD26+' 14-EXPENSE 11th Period'!AD26+' 15-EXPENSE 12th Period'!AE26</f>
        <v>0</v>
      </c>
      <c r="AH14" s="776">
        <f t="shared" si="6"/>
        <v>0</v>
      </c>
      <c r="AI14" s="769"/>
      <c r="AJ14" s="778">
        <f t="shared" si="7"/>
        <v>0</v>
      </c>
      <c r="AK14" s="781">
        <f t="shared" si="8"/>
        <v>0</v>
      </c>
      <c r="AL14" s="781">
        <f t="shared" si="9"/>
        <v>0</v>
      </c>
      <c r="AM14" s="781">
        <f t="shared" si="10"/>
        <v>0</v>
      </c>
      <c r="AN14" s="781">
        <f t="shared" si="11"/>
        <v>0</v>
      </c>
      <c r="AO14" s="781">
        <f t="shared" si="12"/>
        <v>0</v>
      </c>
      <c r="AP14" s="781">
        <f t="shared" si="13"/>
        <v>0</v>
      </c>
      <c r="AQ14" s="781">
        <f t="shared" si="14"/>
        <v>0</v>
      </c>
      <c r="AR14" s="781">
        <f t="shared" si="15"/>
        <v>0</v>
      </c>
      <c r="AS14" s="781">
        <f t="shared" si="16"/>
        <v>0</v>
      </c>
      <c r="AT14" s="781">
        <f t="shared" si="17"/>
        <v>0</v>
      </c>
      <c r="AU14" s="781">
        <f t="shared" si="18"/>
        <v>0</v>
      </c>
      <c r="AV14" s="781">
        <f t="shared" si="19"/>
        <v>0</v>
      </c>
      <c r="AW14" s="781">
        <f t="shared" si="20"/>
        <v>0</v>
      </c>
      <c r="AX14" s="767">
        <f t="shared" si="21"/>
        <v>0</v>
      </c>
      <c r="AY14" s="776">
        <f t="shared" si="22"/>
        <v>0</v>
      </c>
    </row>
    <row r="15" spans="1:51" x14ac:dyDescent="0.25">
      <c r="A15" s="799" t="str">
        <f>IF('2-Budget JUSTIFY'!A17="","",'2-Budget JUSTIFY'!A17)</f>
        <v/>
      </c>
      <c r="B15" s="767">
        <f>'2-Budget JUSTIFY'!D17</f>
        <v>0</v>
      </c>
      <c r="C15" s="781">
        <f>'2-Budget JUSTIFY'!E17</f>
        <v>0</v>
      </c>
      <c r="D15" s="781">
        <f>'2-Budget JUSTIFY'!F17</f>
        <v>0</v>
      </c>
      <c r="E15" s="781">
        <f>'2-Budget JUSTIFY'!G17</f>
        <v>0</v>
      </c>
      <c r="F15" s="781">
        <f>'2-Budget JUSTIFY'!H17</f>
        <v>0</v>
      </c>
      <c r="G15" s="781">
        <f>'2-Budget JUSTIFY'!I17</f>
        <v>0</v>
      </c>
      <c r="H15" s="781">
        <f>'2-Budget JUSTIFY'!J17</f>
        <v>0</v>
      </c>
      <c r="I15" s="781">
        <f>'2-Budget JUSTIFY'!K17</f>
        <v>0</v>
      </c>
      <c r="J15" s="781">
        <f>'2-Budget JUSTIFY'!L17</f>
        <v>0</v>
      </c>
      <c r="K15" s="781">
        <f>'2-Budget JUSTIFY'!M17</f>
        <v>0</v>
      </c>
      <c r="L15" s="781">
        <f>'2-Budget JUSTIFY'!N17</f>
        <v>0</v>
      </c>
      <c r="M15" s="781">
        <f>'2-Budget JUSTIFY'!O17</f>
        <v>0</v>
      </c>
      <c r="N15" s="781">
        <f>'2-Budget JUSTIFY'!P17</f>
        <v>0</v>
      </c>
      <c r="O15" s="781">
        <f>'2-Budget JUSTIFY'!Q17</f>
        <v>0</v>
      </c>
      <c r="P15" s="767">
        <f>'2-Budget JUSTIFY'!R17</f>
        <v>0</v>
      </c>
      <c r="Q15" s="776">
        <f t="shared" si="5"/>
        <v>0</v>
      </c>
      <c r="R15" s="769"/>
      <c r="S15" s="778">
        <f>'4-EXPENSE 1st Period'!P27+' 5-EXPENSE 2nd Period'!P27+'6-EXPENSE 3rd Period'!P27+' 7-EXPENSE 4th Period'!P27+' 8-EXPENSE 5th Period'!P27+' 9-EXPENSE 6th Period'!P27+' 10-EXPENSE 7th Period'!P27+' 11-EXPENSE 8th Period'!P27+' 12-EXPENSE 9th Period'!P27+' 13-EXPENSE 10th Period'!P27+' 14-EXPENSE 11th Period'!P27+' 15-EXPENSE 12th Period'!Q27</f>
        <v>0</v>
      </c>
      <c r="T15" s="781">
        <f>'4-EXPENSE 1st Period'!Q27+' 5-EXPENSE 2nd Period'!Q27+'6-EXPENSE 3rd Period'!Q27+' 7-EXPENSE 4th Period'!Q27+' 8-EXPENSE 5th Period'!Q27+' 9-EXPENSE 6th Period'!Q27+' 10-EXPENSE 7th Period'!Q27+' 11-EXPENSE 8th Period'!Q27+' 12-EXPENSE 9th Period'!Q27+' 13-EXPENSE 10th Period'!Q27+' 14-EXPENSE 11th Period'!Q27+' 15-EXPENSE 12th Period'!R27</f>
        <v>0</v>
      </c>
      <c r="U15" s="781">
        <f>'4-EXPENSE 1st Period'!R27+' 5-EXPENSE 2nd Period'!R27+'6-EXPENSE 3rd Period'!R27+' 7-EXPENSE 4th Period'!R27+' 8-EXPENSE 5th Period'!R27+' 9-EXPENSE 6th Period'!R27+' 10-EXPENSE 7th Period'!R27+' 11-EXPENSE 8th Period'!R27+' 12-EXPENSE 9th Period'!R27+' 13-EXPENSE 10th Period'!R27+' 14-EXPENSE 11th Period'!R27+' 15-EXPENSE 12th Period'!S27</f>
        <v>0</v>
      </c>
      <c r="V15" s="781">
        <f>'4-EXPENSE 1st Period'!S27+' 5-EXPENSE 2nd Period'!S27+'6-EXPENSE 3rd Period'!S27+' 7-EXPENSE 4th Period'!S27+' 8-EXPENSE 5th Period'!S27+' 9-EXPENSE 6th Period'!S27+' 10-EXPENSE 7th Period'!S27+' 11-EXPENSE 8th Period'!S27+' 12-EXPENSE 9th Period'!S27+' 13-EXPENSE 10th Period'!S27+' 14-EXPENSE 11th Period'!S27+' 15-EXPENSE 12th Period'!T27</f>
        <v>0</v>
      </c>
      <c r="W15" s="781">
        <f>'4-EXPENSE 1st Period'!T27+' 5-EXPENSE 2nd Period'!T27+'6-EXPENSE 3rd Period'!T27+' 7-EXPENSE 4th Period'!T27+' 8-EXPENSE 5th Period'!T27+' 9-EXPENSE 6th Period'!T27+' 10-EXPENSE 7th Period'!T27+' 11-EXPENSE 8th Period'!T27+' 12-EXPENSE 9th Period'!T27+' 13-EXPENSE 10th Period'!T27+' 14-EXPENSE 11th Period'!T27+' 15-EXPENSE 12th Period'!U27</f>
        <v>0</v>
      </c>
      <c r="X15" s="781">
        <f>'4-EXPENSE 1st Period'!U27+' 5-EXPENSE 2nd Period'!U27+'6-EXPENSE 3rd Period'!U27+' 7-EXPENSE 4th Period'!U27+' 8-EXPENSE 5th Period'!U27+' 9-EXPENSE 6th Period'!U27+' 10-EXPENSE 7th Period'!U27+' 11-EXPENSE 8th Period'!U27+' 12-EXPENSE 9th Period'!U27+' 13-EXPENSE 10th Period'!U27+' 14-EXPENSE 11th Period'!U27+' 15-EXPENSE 12th Period'!V27</f>
        <v>0</v>
      </c>
      <c r="Y15" s="781">
        <f>'4-EXPENSE 1st Period'!V27+' 5-EXPENSE 2nd Period'!V27+'6-EXPENSE 3rd Period'!V27+' 7-EXPENSE 4th Period'!V27+' 8-EXPENSE 5th Period'!V27+' 9-EXPENSE 6th Period'!V27+' 10-EXPENSE 7th Period'!V27+' 11-EXPENSE 8th Period'!V27+' 12-EXPENSE 9th Period'!V27+' 13-EXPENSE 10th Period'!V27+' 14-EXPENSE 11th Period'!V27+' 15-EXPENSE 12th Period'!W27</f>
        <v>0</v>
      </c>
      <c r="Z15" s="781">
        <f>'4-EXPENSE 1st Period'!W27+' 5-EXPENSE 2nd Period'!W27+'6-EXPENSE 3rd Period'!W27+' 7-EXPENSE 4th Period'!W27+' 8-EXPENSE 5th Period'!W27+' 9-EXPENSE 6th Period'!W27+' 10-EXPENSE 7th Period'!W27+' 11-EXPENSE 8th Period'!W27+' 12-EXPENSE 9th Period'!W27+' 13-EXPENSE 10th Period'!W27+' 14-EXPENSE 11th Period'!W27+' 15-EXPENSE 12th Period'!X27</f>
        <v>0</v>
      </c>
      <c r="AA15" s="781">
        <f>'4-EXPENSE 1st Period'!X27+' 5-EXPENSE 2nd Period'!X27+'6-EXPENSE 3rd Period'!X27+' 7-EXPENSE 4th Period'!X27+' 8-EXPENSE 5th Period'!X27+' 9-EXPENSE 6th Period'!X27+' 10-EXPENSE 7th Period'!X27+' 11-EXPENSE 8th Period'!X27+' 12-EXPENSE 9th Period'!X27+' 13-EXPENSE 10th Period'!X27+' 14-EXPENSE 11th Period'!X27+' 15-EXPENSE 12th Period'!Y27</f>
        <v>0</v>
      </c>
      <c r="AB15" s="781">
        <f>'4-EXPENSE 1st Period'!Y27+' 5-EXPENSE 2nd Period'!Y27+'6-EXPENSE 3rd Period'!Y27+' 7-EXPENSE 4th Period'!Y27+' 8-EXPENSE 5th Period'!Y27+' 9-EXPENSE 6th Period'!Y27+' 10-EXPENSE 7th Period'!Y27+' 11-EXPENSE 8th Period'!Y27+' 12-EXPENSE 9th Period'!Y27+' 13-EXPENSE 10th Period'!Y27+' 14-EXPENSE 11th Period'!Y27+' 15-EXPENSE 12th Period'!Z27</f>
        <v>0</v>
      </c>
      <c r="AC15" s="781">
        <f>'4-EXPENSE 1st Period'!Z27+' 5-EXPENSE 2nd Period'!Z27+'6-EXPENSE 3rd Period'!Z27+' 7-EXPENSE 4th Period'!Z27+' 8-EXPENSE 5th Period'!Z27+' 9-EXPENSE 6th Period'!Z27+' 10-EXPENSE 7th Period'!Z27+' 11-EXPENSE 8th Period'!Z27+' 12-EXPENSE 9th Period'!Z27+' 13-EXPENSE 10th Period'!Z27+' 14-EXPENSE 11th Period'!Z27+' 15-EXPENSE 12th Period'!AA27</f>
        <v>0</v>
      </c>
      <c r="AD15" s="781">
        <f>'4-EXPENSE 1st Period'!AA27+' 5-EXPENSE 2nd Period'!AA27+'6-EXPENSE 3rd Period'!AA27+' 7-EXPENSE 4th Period'!AA27+' 8-EXPENSE 5th Period'!AA27+' 9-EXPENSE 6th Period'!AA27+' 10-EXPENSE 7th Period'!AA27+' 11-EXPENSE 8th Period'!AA27+' 12-EXPENSE 9th Period'!AA27+' 13-EXPENSE 10th Period'!AA27+' 14-EXPENSE 11th Period'!AA27+' 15-EXPENSE 12th Period'!AB27</f>
        <v>0</v>
      </c>
      <c r="AE15" s="781">
        <f>'4-EXPENSE 1st Period'!AB27+' 5-EXPENSE 2nd Period'!AB27+'6-EXPENSE 3rd Period'!AB27+' 7-EXPENSE 4th Period'!AB27+' 8-EXPENSE 5th Period'!AB27+' 9-EXPENSE 6th Period'!AB27+' 10-EXPENSE 7th Period'!AB27+' 11-EXPENSE 8th Period'!AB27+' 12-EXPENSE 9th Period'!AB27+' 13-EXPENSE 10th Period'!AB27+' 14-EXPENSE 11th Period'!AB27+' 15-EXPENSE 12th Period'!AC27</f>
        <v>0</v>
      </c>
      <c r="AF15" s="781">
        <f>'4-EXPENSE 1st Period'!AC27+' 5-EXPENSE 2nd Period'!AC27+'6-EXPENSE 3rd Period'!AC27+' 7-EXPENSE 4th Period'!AC27+' 8-EXPENSE 5th Period'!AC27+' 9-EXPENSE 6th Period'!AC27+' 10-EXPENSE 7th Period'!AC27+' 11-EXPENSE 8th Period'!AC27+' 12-EXPENSE 9th Period'!AC27+' 13-EXPENSE 10th Period'!AC27+' 14-EXPENSE 11th Period'!AC27+' 15-EXPENSE 12th Period'!AD27</f>
        <v>0</v>
      </c>
      <c r="AG15" s="767">
        <f>'4-EXPENSE 1st Period'!AD27+' 5-EXPENSE 2nd Period'!AD27+'6-EXPENSE 3rd Period'!AD27+' 7-EXPENSE 4th Period'!AD27+' 8-EXPENSE 5th Period'!AD27+' 9-EXPENSE 6th Period'!AD27+' 10-EXPENSE 7th Period'!AD27+' 11-EXPENSE 8th Period'!AD27+' 12-EXPENSE 9th Period'!AD27+' 13-EXPENSE 10th Period'!AD27+' 14-EXPENSE 11th Period'!AD27+' 15-EXPENSE 12th Period'!AE27</f>
        <v>0</v>
      </c>
      <c r="AH15" s="776">
        <f t="shared" si="6"/>
        <v>0</v>
      </c>
      <c r="AI15" s="769"/>
      <c r="AJ15" s="778">
        <f t="shared" si="7"/>
        <v>0</v>
      </c>
      <c r="AK15" s="781">
        <f t="shared" si="8"/>
        <v>0</v>
      </c>
      <c r="AL15" s="781">
        <f t="shared" si="9"/>
        <v>0</v>
      </c>
      <c r="AM15" s="781">
        <f t="shared" si="10"/>
        <v>0</v>
      </c>
      <c r="AN15" s="781">
        <f t="shared" si="11"/>
        <v>0</v>
      </c>
      <c r="AO15" s="781">
        <f t="shared" si="12"/>
        <v>0</v>
      </c>
      <c r="AP15" s="781">
        <f t="shared" si="13"/>
        <v>0</v>
      </c>
      <c r="AQ15" s="781">
        <f t="shared" si="14"/>
        <v>0</v>
      </c>
      <c r="AR15" s="781">
        <f t="shared" si="15"/>
        <v>0</v>
      </c>
      <c r="AS15" s="781">
        <f t="shared" si="16"/>
        <v>0</v>
      </c>
      <c r="AT15" s="781">
        <f t="shared" si="17"/>
        <v>0</v>
      </c>
      <c r="AU15" s="781">
        <f t="shared" si="18"/>
        <v>0</v>
      </c>
      <c r="AV15" s="781">
        <f t="shared" si="19"/>
        <v>0</v>
      </c>
      <c r="AW15" s="781">
        <f t="shared" si="20"/>
        <v>0</v>
      </c>
      <c r="AX15" s="767">
        <f t="shared" si="21"/>
        <v>0</v>
      </c>
      <c r="AY15" s="776">
        <f t="shared" si="22"/>
        <v>0</v>
      </c>
    </row>
    <row r="16" spans="1:51" x14ac:dyDescent="0.25">
      <c r="A16" s="799" t="str">
        <f>IF('2-Budget JUSTIFY'!A18="","",'2-Budget JUSTIFY'!A18)</f>
        <v/>
      </c>
      <c r="B16" s="767">
        <f>'2-Budget JUSTIFY'!D18</f>
        <v>0</v>
      </c>
      <c r="C16" s="781">
        <f>'2-Budget JUSTIFY'!E18</f>
        <v>0</v>
      </c>
      <c r="D16" s="781">
        <f>'2-Budget JUSTIFY'!F18</f>
        <v>0</v>
      </c>
      <c r="E16" s="781">
        <f>'2-Budget JUSTIFY'!G18</f>
        <v>0</v>
      </c>
      <c r="F16" s="781">
        <f>'2-Budget JUSTIFY'!H18</f>
        <v>0</v>
      </c>
      <c r="G16" s="781">
        <f>'2-Budget JUSTIFY'!I18</f>
        <v>0</v>
      </c>
      <c r="H16" s="781">
        <f>'2-Budget JUSTIFY'!J18</f>
        <v>0</v>
      </c>
      <c r="I16" s="781">
        <f>'2-Budget JUSTIFY'!K18</f>
        <v>0</v>
      </c>
      <c r="J16" s="781">
        <f>'2-Budget JUSTIFY'!L18</f>
        <v>0</v>
      </c>
      <c r="K16" s="781">
        <f>'2-Budget JUSTIFY'!M18</f>
        <v>0</v>
      </c>
      <c r="L16" s="781">
        <f>'2-Budget JUSTIFY'!N18</f>
        <v>0</v>
      </c>
      <c r="M16" s="781">
        <f>'2-Budget JUSTIFY'!O18</f>
        <v>0</v>
      </c>
      <c r="N16" s="781">
        <f>'2-Budget JUSTIFY'!P18</f>
        <v>0</v>
      </c>
      <c r="O16" s="781">
        <f>'2-Budget JUSTIFY'!Q18</f>
        <v>0</v>
      </c>
      <c r="P16" s="767">
        <f>'2-Budget JUSTIFY'!R18</f>
        <v>0</v>
      </c>
      <c r="Q16" s="776">
        <f t="shared" si="5"/>
        <v>0</v>
      </c>
      <c r="R16" s="769"/>
      <c r="S16" s="778">
        <f>'4-EXPENSE 1st Period'!P28+' 5-EXPENSE 2nd Period'!P28+'6-EXPENSE 3rd Period'!P28+' 7-EXPENSE 4th Period'!P28+' 8-EXPENSE 5th Period'!P28+' 9-EXPENSE 6th Period'!P28+' 10-EXPENSE 7th Period'!P28+' 11-EXPENSE 8th Period'!P28+' 12-EXPENSE 9th Period'!P28+' 13-EXPENSE 10th Period'!P28+' 14-EXPENSE 11th Period'!P28+' 15-EXPENSE 12th Period'!Q28</f>
        <v>0</v>
      </c>
      <c r="T16" s="781">
        <f>'4-EXPENSE 1st Period'!Q28+' 5-EXPENSE 2nd Period'!Q28+'6-EXPENSE 3rd Period'!Q28+' 7-EXPENSE 4th Period'!Q28+' 8-EXPENSE 5th Period'!Q28+' 9-EXPENSE 6th Period'!Q28+' 10-EXPENSE 7th Period'!Q28+' 11-EXPENSE 8th Period'!Q28+' 12-EXPENSE 9th Period'!Q28+' 13-EXPENSE 10th Period'!Q28+' 14-EXPENSE 11th Period'!Q28+' 15-EXPENSE 12th Period'!R28</f>
        <v>0</v>
      </c>
      <c r="U16" s="781">
        <f>'4-EXPENSE 1st Period'!R28+' 5-EXPENSE 2nd Period'!R28+'6-EXPENSE 3rd Period'!R28+' 7-EXPENSE 4th Period'!R28+' 8-EXPENSE 5th Period'!R28+' 9-EXPENSE 6th Period'!R28+' 10-EXPENSE 7th Period'!R28+' 11-EXPENSE 8th Period'!R28+' 12-EXPENSE 9th Period'!R28+' 13-EXPENSE 10th Period'!R28+' 14-EXPENSE 11th Period'!R28+' 15-EXPENSE 12th Period'!S28</f>
        <v>0</v>
      </c>
      <c r="V16" s="781">
        <f>'4-EXPENSE 1st Period'!S28+' 5-EXPENSE 2nd Period'!S28+'6-EXPENSE 3rd Period'!S28+' 7-EXPENSE 4th Period'!S28+' 8-EXPENSE 5th Period'!S28+' 9-EXPENSE 6th Period'!S28+' 10-EXPENSE 7th Period'!S28+' 11-EXPENSE 8th Period'!S28+' 12-EXPENSE 9th Period'!S28+' 13-EXPENSE 10th Period'!S28+' 14-EXPENSE 11th Period'!S28+' 15-EXPENSE 12th Period'!T28</f>
        <v>0</v>
      </c>
      <c r="W16" s="781">
        <f>'4-EXPENSE 1st Period'!T28+' 5-EXPENSE 2nd Period'!T28+'6-EXPENSE 3rd Period'!T28+' 7-EXPENSE 4th Period'!T28+' 8-EXPENSE 5th Period'!T28+' 9-EXPENSE 6th Period'!T28+' 10-EXPENSE 7th Period'!T28+' 11-EXPENSE 8th Period'!T28+' 12-EXPENSE 9th Period'!T28+' 13-EXPENSE 10th Period'!T28+' 14-EXPENSE 11th Period'!T28+' 15-EXPENSE 12th Period'!U28</f>
        <v>0</v>
      </c>
      <c r="X16" s="781">
        <f>'4-EXPENSE 1st Period'!U28+' 5-EXPENSE 2nd Period'!U28+'6-EXPENSE 3rd Period'!U28+' 7-EXPENSE 4th Period'!U28+' 8-EXPENSE 5th Period'!U28+' 9-EXPENSE 6th Period'!U28+' 10-EXPENSE 7th Period'!U28+' 11-EXPENSE 8th Period'!U28+' 12-EXPENSE 9th Period'!U28+' 13-EXPENSE 10th Period'!U28+' 14-EXPENSE 11th Period'!U28+' 15-EXPENSE 12th Period'!V28</f>
        <v>0</v>
      </c>
      <c r="Y16" s="781">
        <f>'4-EXPENSE 1st Period'!V28+' 5-EXPENSE 2nd Period'!V28+'6-EXPENSE 3rd Period'!V28+' 7-EXPENSE 4th Period'!V28+' 8-EXPENSE 5th Period'!V28+' 9-EXPENSE 6th Period'!V28+' 10-EXPENSE 7th Period'!V28+' 11-EXPENSE 8th Period'!V28+' 12-EXPENSE 9th Period'!V28+' 13-EXPENSE 10th Period'!V28+' 14-EXPENSE 11th Period'!V28+' 15-EXPENSE 12th Period'!W28</f>
        <v>0</v>
      </c>
      <c r="Z16" s="781">
        <f>'4-EXPENSE 1st Period'!W28+' 5-EXPENSE 2nd Period'!W28+'6-EXPENSE 3rd Period'!W28+' 7-EXPENSE 4th Period'!W28+' 8-EXPENSE 5th Period'!W28+' 9-EXPENSE 6th Period'!W28+' 10-EXPENSE 7th Period'!W28+' 11-EXPENSE 8th Period'!W28+' 12-EXPENSE 9th Period'!W28+' 13-EXPENSE 10th Period'!W28+' 14-EXPENSE 11th Period'!W28+' 15-EXPENSE 12th Period'!X28</f>
        <v>0</v>
      </c>
      <c r="AA16" s="781">
        <f>'4-EXPENSE 1st Period'!X28+' 5-EXPENSE 2nd Period'!X28+'6-EXPENSE 3rd Period'!X28+' 7-EXPENSE 4th Period'!X28+' 8-EXPENSE 5th Period'!X28+' 9-EXPENSE 6th Period'!X28+' 10-EXPENSE 7th Period'!X28+' 11-EXPENSE 8th Period'!X28+' 12-EXPENSE 9th Period'!X28+' 13-EXPENSE 10th Period'!X28+' 14-EXPENSE 11th Period'!X28+' 15-EXPENSE 12th Period'!Y28</f>
        <v>0</v>
      </c>
      <c r="AB16" s="781">
        <f>'4-EXPENSE 1st Period'!Y28+' 5-EXPENSE 2nd Period'!Y28+'6-EXPENSE 3rd Period'!Y28+' 7-EXPENSE 4th Period'!Y28+' 8-EXPENSE 5th Period'!Y28+' 9-EXPENSE 6th Period'!Y28+' 10-EXPENSE 7th Period'!Y28+' 11-EXPENSE 8th Period'!Y28+' 12-EXPENSE 9th Period'!Y28+' 13-EXPENSE 10th Period'!Y28+' 14-EXPENSE 11th Period'!Y28+' 15-EXPENSE 12th Period'!Z28</f>
        <v>0</v>
      </c>
      <c r="AC16" s="781">
        <f>'4-EXPENSE 1st Period'!Z28+' 5-EXPENSE 2nd Period'!Z28+'6-EXPENSE 3rd Period'!Z28+' 7-EXPENSE 4th Period'!Z28+' 8-EXPENSE 5th Period'!Z28+' 9-EXPENSE 6th Period'!Z28+' 10-EXPENSE 7th Period'!Z28+' 11-EXPENSE 8th Period'!Z28+' 12-EXPENSE 9th Period'!Z28+' 13-EXPENSE 10th Period'!Z28+' 14-EXPENSE 11th Period'!Z28+' 15-EXPENSE 12th Period'!AA28</f>
        <v>0</v>
      </c>
      <c r="AD16" s="781">
        <f>'4-EXPENSE 1st Period'!AA28+' 5-EXPENSE 2nd Period'!AA28+'6-EXPENSE 3rd Period'!AA28+' 7-EXPENSE 4th Period'!AA28+' 8-EXPENSE 5th Period'!AA28+' 9-EXPENSE 6th Period'!AA28+' 10-EXPENSE 7th Period'!AA28+' 11-EXPENSE 8th Period'!AA28+' 12-EXPENSE 9th Period'!AA28+' 13-EXPENSE 10th Period'!AA28+' 14-EXPENSE 11th Period'!AA28+' 15-EXPENSE 12th Period'!AB28</f>
        <v>0</v>
      </c>
      <c r="AE16" s="781">
        <f>'4-EXPENSE 1st Period'!AB28+' 5-EXPENSE 2nd Period'!AB28+'6-EXPENSE 3rd Period'!AB28+' 7-EXPENSE 4th Period'!AB28+' 8-EXPENSE 5th Period'!AB28+' 9-EXPENSE 6th Period'!AB28+' 10-EXPENSE 7th Period'!AB28+' 11-EXPENSE 8th Period'!AB28+' 12-EXPENSE 9th Period'!AB28+' 13-EXPENSE 10th Period'!AB28+' 14-EXPENSE 11th Period'!AB28+' 15-EXPENSE 12th Period'!AC28</f>
        <v>0</v>
      </c>
      <c r="AF16" s="781">
        <f>'4-EXPENSE 1st Period'!AC28+' 5-EXPENSE 2nd Period'!AC28+'6-EXPENSE 3rd Period'!AC28+' 7-EXPENSE 4th Period'!AC28+' 8-EXPENSE 5th Period'!AC28+' 9-EXPENSE 6th Period'!AC28+' 10-EXPENSE 7th Period'!AC28+' 11-EXPENSE 8th Period'!AC28+' 12-EXPENSE 9th Period'!AC28+' 13-EXPENSE 10th Period'!AC28+' 14-EXPENSE 11th Period'!AC28+' 15-EXPENSE 12th Period'!AD28</f>
        <v>0</v>
      </c>
      <c r="AG16" s="767">
        <f>'4-EXPENSE 1st Period'!AD28+' 5-EXPENSE 2nd Period'!AD28+'6-EXPENSE 3rd Period'!AD28+' 7-EXPENSE 4th Period'!AD28+' 8-EXPENSE 5th Period'!AD28+' 9-EXPENSE 6th Period'!AD28+' 10-EXPENSE 7th Period'!AD28+' 11-EXPENSE 8th Period'!AD28+' 12-EXPENSE 9th Period'!AD28+' 13-EXPENSE 10th Period'!AD28+' 14-EXPENSE 11th Period'!AD28+' 15-EXPENSE 12th Period'!AE28</f>
        <v>0</v>
      </c>
      <c r="AH16" s="776">
        <f t="shared" si="6"/>
        <v>0</v>
      </c>
      <c r="AI16" s="769"/>
      <c r="AJ16" s="778">
        <f t="shared" si="7"/>
        <v>0</v>
      </c>
      <c r="AK16" s="781">
        <f t="shared" si="8"/>
        <v>0</v>
      </c>
      <c r="AL16" s="781">
        <f t="shared" si="9"/>
        <v>0</v>
      </c>
      <c r="AM16" s="781">
        <f t="shared" si="10"/>
        <v>0</v>
      </c>
      <c r="AN16" s="781">
        <f t="shared" si="11"/>
        <v>0</v>
      </c>
      <c r="AO16" s="781">
        <f t="shared" si="12"/>
        <v>0</v>
      </c>
      <c r="AP16" s="781">
        <f t="shared" si="13"/>
        <v>0</v>
      </c>
      <c r="AQ16" s="781">
        <f t="shared" si="14"/>
        <v>0</v>
      </c>
      <c r="AR16" s="781">
        <f t="shared" si="15"/>
        <v>0</v>
      </c>
      <c r="AS16" s="781">
        <f t="shared" si="16"/>
        <v>0</v>
      </c>
      <c r="AT16" s="781">
        <f t="shared" si="17"/>
        <v>0</v>
      </c>
      <c r="AU16" s="781">
        <f t="shared" si="18"/>
        <v>0</v>
      </c>
      <c r="AV16" s="781">
        <f t="shared" si="19"/>
        <v>0</v>
      </c>
      <c r="AW16" s="781">
        <f t="shared" si="20"/>
        <v>0</v>
      </c>
      <c r="AX16" s="767">
        <f t="shared" si="21"/>
        <v>0</v>
      </c>
      <c r="AY16" s="776">
        <f t="shared" si="22"/>
        <v>0</v>
      </c>
    </row>
    <row r="17" spans="1:51" x14ac:dyDescent="0.25">
      <c r="A17" s="799" t="str">
        <f>IF('2-Budget JUSTIFY'!A19="","",'2-Budget JUSTIFY'!A19)</f>
        <v/>
      </c>
      <c r="B17" s="767">
        <f>'2-Budget JUSTIFY'!D19</f>
        <v>0</v>
      </c>
      <c r="C17" s="781">
        <f>'2-Budget JUSTIFY'!E19</f>
        <v>0</v>
      </c>
      <c r="D17" s="781">
        <f>'2-Budget JUSTIFY'!F19</f>
        <v>0</v>
      </c>
      <c r="E17" s="781">
        <f>'2-Budget JUSTIFY'!G19</f>
        <v>0</v>
      </c>
      <c r="F17" s="781">
        <f>'2-Budget JUSTIFY'!H19</f>
        <v>0</v>
      </c>
      <c r="G17" s="781">
        <f>'2-Budget JUSTIFY'!I19</f>
        <v>0</v>
      </c>
      <c r="H17" s="781">
        <f>'2-Budget JUSTIFY'!J19</f>
        <v>0</v>
      </c>
      <c r="I17" s="781">
        <f>'2-Budget JUSTIFY'!K19</f>
        <v>0</v>
      </c>
      <c r="J17" s="781">
        <f>'2-Budget JUSTIFY'!L19</f>
        <v>0</v>
      </c>
      <c r="K17" s="781">
        <f>'2-Budget JUSTIFY'!M19</f>
        <v>0</v>
      </c>
      <c r="L17" s="781">
        <f>'2-Budget JUSTIFY'!N19</f>
        <v>0</v>
      </c>
      <c r="M17" s="781">
        <f>'2-Budget JUSTIFY'!O19</f>
        <v>0</v>
      </c>
      <c r="N17" s="781">
        <f>'2-Budget JUSTIFY'!P19</f>
        <v>0</v>
      </c>
      <c r="O17" s="781">
        <f>'2-Budget JUSTIFY'!Q19</f>
        <v>0</v>
      </c>
      <c r="P17" s="767">
        <f>'2-Budget JUSTIFY'!R19</f>
        <v>0</v>
      </c>
      <c r="Q17" s="776">
        <f t="shared" si="5"/>
        <v>0</v>
      </c>
      <c r="R17" s="769"/>
      <c r="S17" s="778">
        <f>'4-EXPENSE 1st Period'!P29+' 5-EXPENSE 2nd Period'!P29+'6-EXPENSE 3rd Period'!P29+' 7-EXPENSE 4th Period'!P29+' 8-EXPENSE 5th Period'!P29+' 9-EXPENSE 6th Period'!P29+' 10-EXPENSE 7th Period'!P29+' 11-EXPENSE 8th Period'!P29+' 12-EXPENSE 9th Period'!P29+' 13-EXPENSE 10th Period'!P29+' 14-EXPENSE 11th Period'!P29+' 15-EXPENSE 12th Period'!Q29</f>
        <v>0</v>
      </c>
      <c r="T17" s="781">
        <f>'4-EXPENSE 1st Period'!Q29+' 5-EXPENSE 2nd Period'!Q29+'6-EXPENSE 3rd Period'!Q29+' 7-EXPENSE 4th Period'!Q29+' 8-EXPENSE 5th Period'!Q29+' 9-EXPENSE 6th Period'!Q29+' 10-EXPENSE 7th Period'!Q29+' 11-EXPENSE 8th Period'!Q29+' 12-EXPENSE 9th Period'!Q29+' 13-EXPENSE 10th Period'!Q29+' 14-EXPENSE 11th Period'!Q29+' 15-EXPENSE 12th Period'!R29</f>
        <v>0</v>
      </c>
      <c r="U17" s="781">
        <f>'4-EXPENSE 1st Period'!R29+' 5-EXPENSE 2nd Period'!R29+'6-EXPENSE 3rd Period'!R29+' 7-EXPENSE 4th Period'!R29+' 8-EXPENSE 5th Period'!R29+' 9-EXPENSE 6th Period'!R29+' 10-EXPENSE 7th Period'!R29+' 11-EXPENSE 8th Period'!R29+' 12-EXPENSE 9th Period'!R29+' 13-EXPENSE 10th Period'!R29+' 14-EXPENSE 11th Period'!R29+' 15-EXPENSE 12th Period'!S29</f>
        <v>0</v>
      </c>
      <c r="V17" s="781">
        <f>'4-EXPENSE 1st Period'!S29+' 5-EXPENSE 2nd Period'!S29+'6-EXPENSE 3rd Period'!S29+' 7-EXPENSE 4th Period'!S29+' 8-EXPENSE 5th Period'!S29+' 9-EXPENSE 6th Period'!S29+' 10-EXPENSE 7th Period'!S29+' 11-EXPENSE 8th Period'!S29+' 12-EXPENSE 9th Period'!S29+' 13-EXPENSE 10th Period'!S29+' 14-EXPENSE 11th Period'!S29+' 15-EXPENSE 12th Period'!T29</f>
        <v>0</v>
      </c>
      <c r="W17" s="781">
        <f>'4-EXPENSE 1st Period'!T29+' 5-EXPENSE 2nd Period'!T29+'6-EXPENSE 3rd Period'!T29+' 7-EXPENSE 4th Period'!T29+' 8-EXPENSE 5th Period'!T29+' 9-EXPENSE 6th Period'!T29+' 10-EXPENSE 7th Period'!T29+' 11-EXPENSE 8th Period'!T29+' 12-EXPENSE 9th Period'!T29+' 13-EXPENSE 10th Period'!T29+' 14-EXPENSE 11th Period'!T29+' 15-EXPENSE 12th Period'!U29</f>
        <v>0</v>
      </c>
      <c r="X17" s="781">
        <f>'4-EXPENSE 1st Period'!U29+' 5-EXPENSE 2nd Period'!U29+'6-EXPENSE 3rd Period'!U29+' 7-EXPENSE 4th Period'!U29+' 8-EXPENSE 5th Period'!U29+' 9-EXPENSE 6th Period'!U29+' 10-EXPENSE 7th Period'!U29+' 11-EXPENSE 8th Period'!U29+' 12-EXPENSE 9th Period'!U29+' 13-EXPENSE 10th Period'!U29+' 14-EXPENSE 11th Period'!U29+' 15-EXPENSE 12th Period'!V29</f>
        <v>0</v>
      </c>
      <c r="Y17" s="781">
        <f>'4-EXPENSE 1st Period'!V29+' 5-EXPENSE 2nd Period'!V29+'6-EXPENSE 3rd Period'!V29+' 7-EXPENSE 4th Period'!V29+' 8-EXPENSE 5th Period'!V29+' 9-EXPENSE 6th Period'!V29+' 10-EXPENSE 7th Period'!V29+' 11-EXPENSE 8th Period'!V29+' 12-EXPENSE 9th Period'!V29+' 13-EXPENSE 10th Period'!V29+' 14-EXPENSE 11th Period'!V29+' 15-EXPENSE 12th Period'!W29</f>
        <v>0</v>
      </c>
      <c r="Z17" s="781">
        <f>'4-EXPENSE 1st Period'!W29+' 5-EXPENSE 2nd Period'!W29+'6-EXPENSE 3rd Period'!W29+' 7-EXPENSE 4th Period'!W29+' 8-EXPENSE 5th Period'!W29+' 9-EXPENSE 6th Period'!W29+' 10-EXPENSE 7th Period'!W29+' 11-EXPENSE 8th Period'!W29+' 12-EXPENSE 9th Period'!W29+' 13-EXPENSE 10th Period'!W29+' 14-EXPENSE 11th Period'!W29+' 15-EXPENSE 12th Period'!X29</f>
        <v>0</v>
      </c>
      <c r="AA17" s="781">
        <f>'4-EXPENSE 1st Period'!X29+' 5-EXPENSE 2nd Period'!X29+'6-EXPENSE 3rd Period'!X29+' 7-EXPENSE 4th Period'!X29+' 8-EXPENSE 5th Period'!X29+' 9-EXPENSE 6th Period'!X29+' 10-EXPENSE 7th Period'!X29+' 11-EXPENSE 8th Period'!X29+' 12-EXPENSE 9th Period'!X29+' 13-EXPENSE 10th Period'!X29+' 14-EXPENSE 11th Period'!X29+' 15-EXPENSE 12th Period'!Y29</f>
        <v>0</v>
      </c>
      <c r="AB17" s="781">
        <f>'4-EXPENSE 1st Period'!Y29+' 5-EXPENSE 2nd Period'!Y29+'6-EXPENSE 3rd Period'!Y29+' 7-EXPENSE 4th Period'!Y29+' 8-EXPENSE 5th Period'!Y29+' 9-EXPENSE 6th Period'!Y29+' 10-EXPENSE 7th Period'!Y29+' 11-EXPENSE 8th Period'!Y29+' 12-EXPENSE 9th Period'!Y29+' 13-EXPENSE 10th Period'!Y29+' 14-EXPENSE 11th Period'!Y29+' 15-EXPENSE 12th Period'!Z29</f>
        <v>0</v>
      </c>
      <c r="AC17" s="781">
        <f>'4-EXPENSE 1st Period'!Z29+' 5-EXPENSE 2nd Period'!Z29+'6-EXPENSE 3rd Period'!Z29+' 7-EXPENSE 4th Period'!Z29+' 8-EXPENSE 5th Period'!Z29+' 9-EXPENSE 6th Period'!Z29+' 10-EXPENSE 7th Period'!Z29+' 11-EXPENSE 8th Period'!Z29+' 12-EXPENSE 9th Period'!Z29+' 13-EXPENSE 10th Period'!Z29+' 14-EXPENSE 11th Period'!Z29+' 15-EXPENSE 12th Period'!AA29</f>
        <v>0</v>
      </c>
      <c r="AD17" s="781">
        <f>'4-EXPENSE 1st Period'!AA29+' 5-EXPENSE 2nd Period'!AA29+'6-EXPENSE 3rd Period'!AA29+' 7-EXPENSE 4th Period'!AA29+' 8-EXPENSE 5th Period'!AA29+' 9-EXPENSE 6th Period'!AA29+' 10-EXPENSE 7th Period'!AA29+' 11-EXPENSE 8th Period'!AA29+' 12-EXPENSE 9th Period'!AA29+' 13-EXPENSE 10th Period'!AA29+' 14-EXPENSE 11th Period'!AA29+' 15-EXPENSE 12th Period'!AB29</f>
        <v>0</v>
      </c>
      <c r="AE17" s="781">
        <f>'4-EXPENSE 1st Period'!AB29+' 5-EXPENSE 2nd Period'!AB29+'6-EXPENSE 3rd Period'!AB29+' 7-EXPENSE 4th Period'!AB29+' 8-EXPENSE 5th Period'!AB29+' 9-EXPENSE 6th Period'!AB29+' 10-EXPENSE 7th Period'!AB29+' 11-EXPENSE 8th Period'!AB29+' 12-EXPENSE 9th Period'!AB29+' 13-EXPENSE 10th Period'!AB29+' 14-EXPENSE 11th Period'!AB29+' 15-EXPENSE 12th Period'!AC29</f>
        <v>0</v>
      </c>
      <c r="AF17" s="781">
        <f>'4-EXPENSE 1st Period'!AC29+' 5-EXPENSE 2nd Period'!AC29+'6-EXPENSE 3rd Period'!AC29+' 7-EXPENSE 4th Period'!AC29+' 8-EXPENSE 5th Period'!AC29+' 9-EXPENSE 6th Period'!AC29+' 10-EXPENSE 7th Period'!AC29+' 11-EXPENSE 8th Period'!AC29+' 12-EXPENSE 9th Period'!AC29+' 13-EXPENSE 10th Period'!AC29+' 14-EXPENSE 11th Period'!AC29+' 15-EXPENSE 12th Period'!AD29</f>
        <v>0</v>
      </c>
      <c r="AG17" s="767">
        <f>'4-EXPENSE 1st Period'!AD29+' 5-EXPENSE 2nd Period'!AD29+'6-EXPENSE 3rd Period'!AD29+' 7-EXPENSE 4th Period'!AD29+' 8-EXPENSE 5th Period'!AD29+' 9-EXPENSE 6th Period'!AD29+' 10-EXPENSE 7th Period'!AD29+' 11-EXPENSE 8th Period'!AD29+' 12-EXPENSE 9th Period'!AD29+' 13-EXPENSE 10th Period'!AD29+' 14-EXPENSE 11th Period'!AD29+' 15-EXPENSE 12th Period'!AE29</f>
        <v>0</v>
      </c>
      <c r="AH17" s="776">
        <f t="shared" si="6"/>
        <v>0</v>
      </c>
      <c r="AI17" s="769"/>
      <c r="AJ17" s="778">
        <f t="shared" si="7"/>
        <v>0</v>
      </c>
      <c r="AK17" s="781">
        <f t="shared" si="8"/>
        <v>0</v>
      </c>
      <c r="AL17" s="781">
        <f t="shared" si="9"/>
        <v>0</v>
      </c>
      <c r="AM17" s="781">
        <f t="shared" si="10"/>
        <v>0</v>
      </c>
      <c r="AN17" s="781">
        <f t="shared" si="11"/>
        <v>0</v>
      </c>
      <c r="AO17" s="781">
        <f t="shared" si="12"/>
        <v>0</v>
      </c>
      <c r="AP17" s="781">
        <f t="shared" si="13"/>
        <v>0</v>
      </c>
      <c r="AQ17" s="781">
        <f t="shared" si="14"/>
        <v>0</v>
      </c>
      <c r="AR17" s="781">
        <f t="shared" si="15"/>
        <v>0</v>
      </c>
      <c r="AS17" s="781">
        <f t="shared" si="16"/>
        <v>0</v>
      </c>
      <c r="AT17" s="781">
        <f t="shared" si="17"/>
        <v>0</v>
      </c>
      <c r="AU17" s="781">
        <f t="shared" si="18"/>
        <v>0</v>
      </c>
      <c r="AV17" s="781">
        <f t="shared" si="19"/>
        <v>0</v>
      </c>
      <c r="AW17" s="781">
        <f t="shared" si="20"/>
        <v>0</v>
      </c>
      <c r="AX17" s="767">
        <f t="shared" si="21"/>
        <v>0</v>
      </c>
      <c r="AY17" s="776">
        <f t="shared" si="22"/>
        <v>0</v>
      </c>
    </row>
    <row r="18" spans="1:51" x14ac:dyDescent="0.25">
      <c r="A18" s="799" t="str">
        <f>IF('2-Budget JUSTIFY'!A20="","",'2-Budget JUSTIFY'!A20)</f>
        <v/>
      </c>
      <c r="B18" s="767">
        <f>'2-Budget JUSTIFY'!D20</f>
        <v>0</v>
      </c>
      <c r="C18" s="781">
        <f>'2-Budget JUSTIFY'!E20</f>
        <v>0</v>
      </c>
      <c r="D18" s="781">
        <f>'2-Budget JUSTIFY'!F20</f>
        <v>0</v>
      </c>
      <c r="E18" s="781">
        <f>'2-Budget JUSTIFY'!G20</f>
        <v>0</v>
      </c>
      <c r="F18" s="781">
        <f>'2-Budget JUSTIFY'!H20</f>
        <v>0</v>
      </c>
      <c r="G18" s="781">
        <f>'2-Budget JUSTIFY'!I20</f>
        <v>0</v>
      </c>
      <c r="H18" s="781">
        <f>'2-Budget JUSTIFY'!J20</f>
        <v>0</v>
      </c>
      <c r="I18" s="781">
        <f>'2-Budget JUSTIFY'!K20</f>
        <v>0</v>
      </c>
      <c r="J18" s="781">
        <f>'2-Budget JUSTIFY'!L20</f>
        <v>0</v>
      </c>
      <c r="K18" s="781">
        <f>'2-Budget JUSTIFY'!M20</f>
        <v>0</v>
      </c>
      <c r="L18" s="781">
        <f>'2-Budget JUSTIFY'!N20</f>
        <v>0</v>
      </c>
      <c r="M18" s="781">
        <f>'2-Budget JUSTIFY'!O20</f>
        <v>0</v>
      </c>
      <c r="N18" s="781">
        <f>'2-Budget JUSTIFY'!P20</f>
        <v>0</v>
      </c>
      <c r="O18" s="781">
        <f>'2-Budget JUSTIFY'!Q20</f>
        <v>0</v>
      </c>
      <c r="P18" s="767">
        <f>'2-Budget JUSTIFY'!R20</f>
        <v>0</v>
      </c>
      <c r="Q18" s="776">
        <f t="shared" si="5"/>
        <v>0</v>
      </c>
      <c r="R18" s="769"/>
      <c r="S18" s="778">
        <f>'4-EXPENSE 1st Period'!P30+' 5-EXPENSE 2nd Period'!P30+'6-EXPENSE 3rd Period'!P30+' 7-EXPENSE 4th Period'!P30+' 8-EXPENSE 5th Period'!P30+' 9-EXPENSE 6th Period'!P30+' 10-EXPENSE 7th Period'!P30+' 11-EXPENSE 8th Period'!P30+' 12-EXPENSE 9th Period'!P30+' 13-EXPENSE 10th Period'!P30+' 14-EXPENSE 11th Period'!P30+' 15-EXPENSE 12th Period'!Q30</f>
        <v>0</v>
      </c>
      <c r="T18" s="781">
        <f>'4-EXPENSE 1st Period'!Q30+' 5-EXPENSE 2nd Period'!Q30+'6-EXPENSE 3rd Period'!Q30+' 7-EXPENSE 4th Period'!Q30+' 8-EXPENSE 5th Period'!Q30+' 9-EXPENSE 6th Period'!Q30+' 10-EXPENSE 7th Period'!Q30+' 11-EXPENSE 8th Period'!Q30+' 12-EXPENSE 9th Period'!Q30+' 13-EXPENSE 10th Period'!Q30+' 14-EXPENSE 11th Period'!Q30+' 15-EXPENSE 12th Period'!R30</f>
        <v>0</v>
      </c>
      <c r="U18" s="781">
        <f>'4-EXPENSE 1st Period'!R30+' 5-EXPENSE 2nd Period'!R30+'6-EXPENSE 3rd Period'!R30+' 7-EXPENSE 4th Period'!R30+' 8-EXPENSE 5th Period'!R30+' 9-EXPENSE 6th Period'!R30+' 10-EXPENSE 7th Period'!R30+' 11-EXPENSE 8th Period'!R30+' 12-EXPENSE 9th Period'!R30+' 13-EXPENSE 10th Period'!R30+' 14-EXPENSE 11th Period'!R30+' 15-EXPENSE 12th Period'!S30</f>
        <v>0</v>
      </c>
      <c r="V18" s="781">
        <f>'4-EXPENSE 1st Period'!S30+' 5-EXPENSE 2nd Period'!S30+'6-EXPENSE 3rd Period'!S30+' 7-EXPENSE 4th Period'!S30+' 8-EXPENSE 5th Period'!S30+' 9-EXPENSE 6th Period'!S30+' 10-EXPENSE 7th Period'!S30+' 11-EXPENSE 8th Period'!S30+' 12-EXPENSE 9th Period'!S30+' 13-EXPENSE 10th Period'!S30+' 14-EXPENSE 11th Period'!S30+' 15-EXPENSE 12th Period'!T30</f>
        <v>0</v>
      </c>
      <c r="W18" s="781">
        <f>'4-EXPENSE 1st Period'!T30+' 5-EXPENSE 2nd Period'!T30+'6-EXPENSE 3rd Period'!T30+' 7-EXPENSE 4th Period'!T30+' 8-EXPENSE 5th Period'!T30+' 9-EXPENSE 6th Period'!T30+' 10-EXPENSE 7th Period'!T30+' 11-EXPENSE 8th Period'!T30+' 12-EXPENSE 9th Period'!T30+' 13-EXPENSE 10th Period'!T30+' 14-EXPENSE 11th Period'!T30+' 15-EXPENSE 12th Period'!U30</f>
        <v>0</v>
      </c>
      <c r="X18" s="781">
        <f>'4-EXPENSE 1st Period'!U30+' 5-EXPENSE 2nd Period'!U30+'6-EXPENSE 3rd Period'!U30+' 7-EXPENSE 4th Period'!U30+' 8-EXPENSE 5th Period'!U30+' 9-EXPENSE 6th Period'!U30+' 10-EXPENSE 7th Period'!U30+' 11-EXPENSE 8th Period'!U30+' 12-EXPENSE 9th Period'!U30+' 13-EXPENSE 10th Period'!U30+' 14-EXPENSE 11th Period'!U30+' 15-EXPENSE 12th Period'!V30</f>
        <v>0</v>
      </c>
      <c r="Y18" s="781">
        <f>'4-EXPENSE 1st Period'!V30+' 5-EXPENSE 2nd Period'!V30+'6-EXPENSE 3rd Period'!V30+' 7-EXPENSE 4th Period'!V30+' 8-EXPENSE 5th Period'!V30+' 9-EXPENSE 6th Period'!V30+' 10-EXPENSE 7th Period'!V30+' 11-EXPENSE 8th Period'!V30+' 12-EXPENSE 9th Period'!V30+' 13-EXPENSE 10th Period'!V30+' 14-EXPENSE 11th Period'!V30+' 15-EXPENSE 12th Period'!W30</f>
        <v>0</v>
      </c>
      <c r="Z18" s="781">
        <f>'4-EXPENSE 1st Period'!W30+' 5-EXPENSE 2nd Period'!W30+'6-EXPENSE 3rd Period'!W30+' 7-EXPENSE 4th Period'!W30+' 8-EXPENSE 5th Period'!W30+' 9-EXPENSE 6th Period'!W30+' 10-EXPENSE 7th Period'!W30+' 11-EXPENSE 8th Period'!W30+' 12-EXPENSE 9th Period'!W30+' 13-EXPENSE 10th Period'!W30+' 14-EXPENSE 11th Period'!W30+' 15-EXPENSE 12th Period'!X30</f>
        <v>0</v>
      </c>
      <c r="AA18" s="781">
        <f>'4-EXPENSE 1st Period'!X30+' 5-EXPENSE 2nd Period'!X30+'6-EXPENSE 3rd Period'!X30+' 7-EXPENSE 4th Period'!X30+' 8-EXPENSE 5th Period'!X30+' 9-EXPENSE 6th Period'!X30+' 10-EXPENSE 7th Period'!X30+' 11-EXPENSE 8th Period'!X30+' 12-EXPENSE 9th Period'!X30+' 13-EXPENSE 10th Period'!X30+' 14-EXPENSE 11th Period'!X30+' 15-EXPENSE 12th Period'!Y30</f>
        <v>0</v>
      </c>
      <c r="AB18" s="781">
        <f>'4-EXPENSE 1st Period'!Y30+' 5-EXPENSE 2nd Period'!Y30+'6-EXPENSE 3rd Period'!Y30+' 7-EXPENSE 4th Period'!Y30+' 8-EXPENSE 5th Period'!Y30+' 9-EXPENSE 6th Period'!Y30+' 10-EXPENSE 7th Period'!Y30+' 11-EXPENSE 8th Period'!Y30+' 12-EXPENSE 9th Period'!Y30+' 13-EXPENSE 10th Period'!Y30+' 14-EXPENSE 11th Period'!Y30+' 15-EXPENSE 12th Period'!Z30</f>
        <v>0</v>
      </c>
      <c r="AC18" s="781">
        <f>'4-EXPENSE 1st Period'!Z30+' 5-EXPENSE 2nd Period'!Z30+'6-EXPENSE 3rd Period'!Z30+' 7-EXPENSE 4th Period'!Z30+' 8-EXPENSE 5th Period'!Z30+' 9-EXPENSE 6th Period'!Z30+' 10-EXPENSE 7th Period'!Z30+' 11-EXPENSE 8th Period'!Z30+' 12-EXPENSE 9th Period'!Z30+' 13-EXPENSE 10th Period'!Z30+' 14-EXPENSE 11th Period'!Z30+' 15-EXPENSE 12th Period'!AA30</f>
        <v>0</v>
      </c>
      <c r="AD18" s="781">
        <f>'4-EXPENSE 1st Period'!AA30+' 5-EXPENSE 2nd Period'!AA30+'6-EXPENSE 3rd Period'!AA30+' 7-EXPENSE 4th Period'!AA30+' 8-EXPENSE 5th Period'!AA30+' 9-EXPENSE 6th Period'!AA30+' 10-EXPENSE 7th Period'!AA30+' 11-EXPENSE 8th Period'!AA30+' 12-EXPENSE 9th Period'!AA30+' 13-EXPENSE 10th Period'!AA30+' 14-EXPENSE 11th Period'!AA30+' 15-EXPENSE 12th Period'!AB30</f>
        <v>0</v>
      </c>
      <c r="AE18" s="781">
        <f>'4-EXPENSE 1st Period'!AB30+' 5-EXPENSE 2nd Period'!AB30+'6-EXPENSE 3rd Period'!AB30+' 7-EXPENSE 4th Period'!AB30+' 8-EXPENSE 5th Period'!AB30+' 9-EXPENSE 6th Period'!AB30+' 10-EXPENSE 7th Period'!AB30+' 11-EXPENSE 8th Period'!AB30+' 12-EXPENSE 9th Period'!AB30+' 13-EXPENSE 10th Period'!AB30+' 14-EXPENSE 11th Period'!AB30+' 15-EXPENSE 12th Period'!AC30</f>
        <v>0</v>
      </c>
      <c r="AF18" s="781">
        <f>'4-EXPENSE 1st Period'!AC30+' 5-EXPENSE 2nd Period'!AC30+'6-EXPENSE 3rd Period'!AC30+' 7-EXPENSE 4th Period'!AC30+' 8-EXPENSE 5th Period'!AC30+' 9-EXPENSE 6th Period'!AC30+' 10-EXPENSE 7th Period'!AC30+' 11-EXPENSE 8th Period'!AC30+' 12-EXPENSE 9th Period'!AC30+' 13-EXPENSE 10th Period'!AC30+' 14-EXPENSE 11th Period'!AC30+' 15-EXPENSE 12th Period'!AD30</f>
        <v>0</v>
      </c>
      <c r="AG18" s="767">
        <f>'4-EXPENSE 1st Period'!AD30+' 5-EXPENSE 2nd Period'!AD30+'6-EXPENSE 3rd Period'!AD30+' 7-EXPENSE 4th Period'!AD30+' 8-EXPENSE 5th Period'!AD30+' 9-EXPENSE 6th Period'!AD30+' 10-EXPENSE 7th Period'!AD30+' 11-EXPENSE 8th Period'!AD30+' 12-EXPENSE 9th Period'!AD30+' 13-EXPENSE 10th Period'!AD30+' 14-EXPENSE 11th Period'!AD30+' 15-EXPENSE 12th Period'!AE30</f>
        <v>0</v>
      </c>
      <c r="AH18" s="776">
        <f t="shared" si="6"/>
        <v>0</v>
      </c>
      <c r="AI18" s="769"/>
      <c r="AJ18" s="778">
        <f t="shared" si="7"/>
        <v>0</v>
      </c>
      <c r="AK18" s="781">
        <f t="shared" si="8"/>
        <v>0</v>
      </c>
      <c r="AL18" s="781">
        <f t="shared" si="9"/>
        <v>0</v>
      </c>
      <c r="AM18" s="781">
        <f t="shared" si="10"/>
        <v>0</v>
      </c>
      <c r="AN18" s="781">
        <f t="shared" si="11"/>
        <v>0</v>
      </c>
      <c r="AO18" s="781">
        <f t="shared" si="12"/>
        <v>0</v>
      </c>
      <c r="AP18" s="781">
        <f t="shared" si="13"/>
        <v>0</v>
      </c>
      <c r="AQ18" s="781">
        <f t="shared" si="14"/>
        <v>0</v>
      </c>
      <c r="AR18" s="781">
        <f t="shared" si="15"/>
        <v>0</v>
      </c>
      <c r="AS18" s="781">
        <f t="shared" si="16"/>
        <v>0</v>
      </c>
      <c r="AT18" s="781">
        <f t="shared" si="17"/>
        <v>0</v>
      </c>
      <c r="AU18" s="781">
        <f t="shared" si="18"/>
        <v>0</v>
      </c>
      <c r="AV18" s="781">
        <f t="shared" si="19"/>
        <v>0</v>
      </c>
      <c r="AW18" s="781">
        <f t="shared" si="20"/>
        <v>0</v>
      </c>
      <c r="AX18" s="767">
        <f t="shared" si="21"/>
        <v>0</v>
      </c>
      <c r="AY18" s="776">
        <f t="shared" si="22"/>
        <v>0</v>
      </c>
    </row>
    <row r="19" spans="1:51" x14ac:dyDescent="0.25">
      <c r="A19" s="799" t="str">
        <f>IF('2-Budget JUSTIFY'!A21="","",'2-Budget JUSTIFY'!A21)</f>
        <v/>
      </c>
      <c r="B19" s="767">
        <f>'2-Budget JUSTIFY'!D21</f>
        <v>0</v>
      </c>
      <c r="C19" s="781">
        <f>'2-Budget JUSTIFY'!E21</f>
        <v>0</v>
      </c>
      <c r="D19" s="781">
        <f>'2-Budget JUSTIFY'!F21</f>
        <v>0</v>
      </c>
      <c r="E19" s="781">
        <f>'2-Budget JUSTIFY'!G21</f>
        <v>0</v>
      </c>
      <c r="F19" s="781">
        <f>'2-Budget JUSTIFY'!H21</f>
        <v>0</v>
      </c>
      <c r="G19" s="781">
        <f>'2-Budget JUSTIFY'!I21</f>
        <v>0</v>
      </c>
      <c r="H19" s="781">
        <f>'2-Budget JUSTIFY'!J21</f>
        <v>0</v>
      </c>
      <c r="I19" s="781">
        <f>'2-Budget JUSTIFY'!K21</f>
        <v>0</v>
      </c>
      <c r="J19" s="781">
        <f>'2-Budget JUSTIFY'!L21</f>
        <v>0</v>
      </c>
      <c r="K19" s="781">
        <f>'2-Budget JUSTIFY'!M21</f>
        <v>0</v>
      </c>
      <c r="L19" s="781">
        <f>'2-Budget JUSTIFY'!N21</f>
        <v>0</v>
      </c>
      <c r="M19" s="781">
        <f>'2-Budget JUSTIFY'!O21</f>
        <v>0</v>
      </c>
      <c r="N19" s="781">
        <f>'2-Budget JUSTIFY'!P21</f>
        <v>0</v>
      </c>
      <c r="O19" s="781">
        <f>'2-Budget JUSTIFY'!Q21</f>
        <v>0</v>
      </c>
      <c r="P19" s="767">
        <f>'2-Budget JUSTIFY'!R21</f>
        <v>0</v>
      </c>
      <c r="Q19" s="776">
        <f t="shared" si="5"/>
        <v>0</v>
      </c>
      <c r="R19" s="769"/>
      <c r="S19" s="778">
        <f>'4-EXPENSE 1st Period'!P31+' 5-EXPENSE 2nd Period'!P31+'6-EXPENSE 3rd Period'!P31+' 7-EXPENSE 4th Period'!P31+' 8-EXPENSE 5th Period'!P31+' 9-EXPENSE 6th Period'!P31+' 10-EXPENSE 7th Period'!P31+' 11-EXPENSE 8th Period'!P31+' 12-EXPENSE 9th Period'!P31+' 13-EXPENSE 10th Period'!P31+' 14-EXPENSE 11th Period'!P31+' 15-EXPENSE 12th Period'!Q31</f>
        <v>0</v>
      </c>
      <c r="T19" s="781">
        <f>'4-EXPENSE 1st Period'!Q31+' 5-EXPENSE 2nd Period'!Q31+'6-EXPENSE 3rd Period'!Q31+' 7-EXPENSE 4th Period'!Q31+' 8-EXPENSE 5th Period'!Q31+' 9-EXPENSE 6th Period'!Q31+' 10-EXPENSE 7th Period'!Q31+' 11-EXPENSE 8th Period'!Q31+' 12-EXPENSE 9th Period'!Q31+' 13-EXPENSE 10th Period'!Q31+' 14-EXPENSE 11th Period'!Q31+' 15-EXPENSE 12th Period'!R31</f>
        <v>0</v>
      </c>
      <c r="U19" s="781">
        <f>'4-EXPENSE 1st Period'!R31+' 5-EXPENSE 2nd Period'!R31+'6-EXPENSE 3rd Period'!R31+' 7-EXPENSE 4th Period'!R31+' 8-EXPENSE 5th Period'!R31+' 9-EXPENSE 6th Period'!R31+' 10-EXPENSE 7th Period'!R31+' 11-EXPENSE 8th Period'!R31+' 12-EXPENSE 9th Period'!R31+' 13-EXPENSE 10th Period'!R31+' 14-EXPENSE 11th Period'!R31+' 15-EXPENSE 12th Period'!S31</f>
        <v>0</v>
      </c>
      <c r="V19" s="781">
        <f>'4-EXPENSE 1st Period'!S31+' 5-EXPENSE 2nd Period'!S31+'6-EXPENSE 3rd Period'!S31+' 7-EXPENSE 4th Period'!S31+' 8-EXPENSE 5th Period'!S31+' 9-EXPENSE 6th Period'!S31+' 10-EXPENSE 7th Period'!S31+' 11-EXPENSE 8th Period'!S31+' 12-EXPENSE 9th Period'!S31+' 13-EXPENSE 10th Period'!S31+' 14-EXPENSE 11th Period'!S31+' 15-EXPENSE 12th Period'!T31</f>
        <v>0</v>
      </c>
      <c r="W19" s="781">
        <f>'4-EXPENSE 1st Period'!T31+' 5-EXPENSE 2nd Period'!T31+'6-EXPENSE 3rd Period'!T31+' 7-EXPENSE 4th Period'!T31+' 8-EXPENSE 5th Period'!T31+' 9-EXPENSE 6th Period'!T31+' 10-EXPENSE 7th Period'!T31+' 11-EXPENSE 8th Period'!T31+' 12-EXPENSE 9th Period'!T31+' 13-EXPENSE 10th Period'!T31+' 14-EXPENSE 11th Period'!T31+' 15-EXPENSE 12th Period'!U31</f>
        <v>0</v>
      </c>
      <c r="X19" s="781">
        <f>'4-EXPENSE 1st Period'!U31+' 5-EXPENSE 2nd Period'!U31+'6-EXPENSE 3rd Period'!U31+' 7-EXPENSE 4th Period'!U31+' 8-EXPENSE 5th Period'!U31+' 9-EXPENSE 6th Period'!U31+' 10-EXPENSE 7th Period'!U31+' 11-EXPENSE 8th Period'!U31+' 12-EXPENSE 9th Period'!U31+' 13-EXPENSE 10th Period'!U31+' 14-EXPENSE 11th Period'!U31+' 15-EXPENSE 12th Period'!V31</f>
        <v>0</v>
      </c>
      <c r="Y19" s="781">
        <f>'4-EXPENSE 1st Period'!V31+' 5-EXPENSE 2nd Period'!V31+'6-EXPENSE 3rd Period'!V31+' 7-EXPENSE 4th Period'!V31+' 8-EXPENSE 5th Period'!V31+' 9-EXPENSE 6th Period'!V31+' 10-EXPENSE 7th Period'!V31+' 11-EXPENSE 8th Period'!V31+' 12-EXPENSE 9th Period'!V31+' 13-EXPENSE 10th Period'!V31+' 14-EXPENSE 11th Period'!V31+' 15-EXPENSE 12th Period'!W31</f>
        <v>0</v>
      </c>
      <c r="Z19" s="781">
        <f>'4-EXPENSE 1st Period'!W31+' 5-EXPENSE 2nd Period'!W31+'6-EXPENSE 3rd Period'!W31+' 7-EXPENSE 4th Period'!W31+' 8-EXPENSE 5th Period'!W31+' 9-EXPENSE 6th Period'!W31+' 10-EXPENSE 7th Period'!W31+' 11-EXPENSE 8th Period'!W31+' 12-EXPENSE 9th Period'!W31+' 13-EXPENSE 10th Period'!W31+' 14-EXPENSE 11th Period'!W31+' 15-EXPENSE 12th Period'!X31</f>
        <v>0</v>
      </c>
      <c r="AA19" s="781">
        <f>'4-EXPENSE 1st Period'!X31+' 5-EXPENSE 2nd Period'!X31+'6-EXPENSE 3rd Period'!X31+' 7-EXPENSE 4th Period'!X31+' 8-EXPENSE 5th Period'!X31+' 9-EXPENSE 6th Period'!X31+' 10-EXPENSE 7th Period'!X31+' 11-EXPENSE 8th Period'!X31+' 12-EXPENSE 9th Period'!X31+' 13-EXPENSE 10th Period'!X31+' 14-EXPENSE 11th Period'!X31+' 15-EXPENSE 12th Period'!Y31</f>
        <v>0</v>
      </c>
      <c r="AB19" s="781">
        <f>'4-EXPENSE 1st Period'!Y31+' 5-EXPENSE 2nd Period'!Y31+'6-EXPENSE 3rd Period'!Y31+' 7-EXPENSE 4th Period'!Y31+' 8-EXPENSE 5th Period'!Y31+' 9-EXPENSE 6th Period'!Y31+' 10-EXPENSE 7th Period'!Y31+' 11-EXPENSE 8th Period'!Y31+' 12-EXPENSE 9th Period'!Y31+' 13-EXPENSE 10th Period'!Y31+' 14-EXPENSE 11th Period'!Y31+' 15-EXPENSE 12th Period'!Z31</f>
        <v>0</v>
      </c>
      <c r="AC19" s="781">
        <f>'4-EXPENSE 1st Period'!Z31+' 5-EXPENSE 2nd Period'!Z31+'6-EXPENSE 3rd Period'!Z31+' 7-EXPENSE 4th Period'!Z31+' 8-EXPENSE 5th Period'!Z31+' 9-EXPENSE 6th Period'!Z31+' 10-EXPENSE 7th Period'!Z31+' 11-EXPENSE 8th Period'!Z31+' 12-EXPENSE 9th Period'!Z31+' 13-EXPENSE 10th Period'!Z31+' 14-EXPENSE 11th Period'!Z31+' 15-EXPENSE 12th Period'!AA31</f>
        <v>0</v>
      </c>
      <c r="AD19" s="781">
        <f>'4-EXPENSE 1st Period'!AA31+' 5-EXPENSE 2nd Period'!AA31+'6-EXPENSE 3rd Period'!AA31+' 7-EXPENSE 4th Period'!AA31+' 8-EXPENSE 5th Period'!AA31+' 9-EXPENSE 6th Period'!AA31+' 10-EXPENSE 7th Period'!AA31+' 11-EXPENSE 8th Period'!AA31+' 12-EXPENSE 9th Period'!AA31+' 13-EXPENSE 10th Period'!AA31+' 14-EXPENSE 11th Period'!AA31+' 15-EXPENSE 12th Period'!AB31</f>
        <v>0</v>
      </c>
      <c r="AE19" s="781">
        <f>'4-EXPENSE 1st Period'!AB31+' 5-EXPENSE 2nd Period'!AB31+'6-EXPENSE 3rd Period'!AB31+' 7-EXPENSE 4th Period'!AB31+' 8-EXPENSE 5th Period'!AB31+' 9-EXPENSE 6th Period'!AB31+' 10-EXPENSE 7th Period'!AB31+' 11-EXPENSE 8th Period'!AB31+' 12-EXPENSE 9th Period'!AB31+' 13-EXPENSE 10th Period'!AB31+' 14-EXPENSE 11th Period'!AB31+' 15-EXPENSE 12th Period'!AC31</f>
        <v>0</v>
      </c>
      <c r="AF19" s="781">
        <f>'4-EXPENSE 1st Period'!AC31+' 5-EXPENSE 2nd Period'!AC31+'6-EXPENSE 3rd Period'!AC31+' 7-EXPENSE 4th Period'!AC31+' 8-EXPENSE 5th Period'!AC31+' 9-EXPENSE 6th Period'!AC31+' 10-EXPENSE 7th Period'!AC31+' 11-EXPENSE 8th Period'!AC31+' 12-EXPENSE 9th Period'!AC31+' 13-EXPENSE 10th Period'!AC31+' 14-EXPENSE 11th Period'!AC31+' 15-EXPENSE 12th Period'!AD31</f>
        <v>0</v>
      </c>
      <c r="AG19" s="767">
        <f>'4-EXPENSE 1st Period'!AD31+' 5-EXPENSE 2nd Period'!AD31+'6-EXPENSE 3rd Period'!AD31+' 7-EXPENSE 4th Period'!AD31+' 8-EXPENSE 5th Period'!AD31+' 9-EXPENSE 6th Period'!AD31+' 10-EXPENSE 7th Period'!AD31+' 11-EXPENSE 8th Period'!AD31+' 12-EXPENSE 9th Period'!AD31+' 13-EXPENSE 10th Period'!AD31+' 14-EXPENSE 11th Period'!AD31+' 15-EXPENSE 12th Period'!AE31</f>
        <v>0</v>
      </c>
      <c r="AH19" s="776">
        <f t="shared" si="6"/>
        <v>0</v>
      </c>
      <c r="AI19" s="769"/>
      <c r="AJ19" s="778">
        <f t="shared" si="7"/>
        <v>0</v>
      </c>
      <c r="AK19" s="781">
        <f t="shared" si="8"/>
        <v>0</v>
      </c>
      <c r="AL19" s="781">
        <f t="shared" si="9"/>
        <v>0</v>
      </c>
      <c r="AM19" s="781">
        <f t="shared" si="10"/>
        <v>0</v>
      </c>
      <c r="AN19" s="781">
        <f t="shared" si="11"/>
        <v>0</v>
      </c>
      <c r="AO19" s="781">
        <f t="shared" si="12"/>
        <v>0</v>
      </c>
      <c r="AP19" s="781">
        <f t="shared" si="13"/>
        <v>0</v>
      </c>
      <c r="AQ19" s="781">
        <f t="shared" si="14"/>
        <v>0</v>
      </c>
      <c r="AR19" s="781">
        <f t="shared" si="15"/>
        <v>0</v>
      </c>
      <c r="AS19" s="781">
        <f t="shared" si="16"/>
        <v>0</v>
      </c>
      <c r="AT19" s="781">
        <f t="shared" si="17"/>
        <v>0</v>
      </c>
      <c r="AU19" s="781">
        <f t="shared" si="18"/>
        <v>0</v>
      </c>
      <c r="AV19" s="781">
        <f t="shared" si="19"/>
        <v>0</v>
      </c>
      <c r="AW19" s="781">
        <f t="shared" si="20"/>
        <v>0</v>
      </c>
      <c r="AX19" s="767">
        <f t="shared" si="21"/>
        <v>0</v>
      </c>
      <c r="AY19" s="776">
        <f t="shared" si="22"/>
        <v>0</v>
      </c>
    </row>
    <row r="20" spans="1:51" x14ac:dyDescent="0.25">
      <c r="A20" s="799" t="str">
        <f>IF('2-Budget JUSTIFY'!A22="","",'2-Budget JUSTIFY'!A22)</f>
        <v/>
      </c>
      <c r="B20" s="767">
        <f>'2-Budget JUSTIFY'!D22</f>
        <v>0</v>
      </c>
      <c r="C20" s="781">
        <f>'2-Budget JUSTIFY'!E22</f>
        <v>0</v>
      </c>
      <c r="D20" s="781">
        <f>'2-Budget JUSTIFY'!F22</f>
        <v>0</v>
      </c>
      <c r="E20" s="781">
        <f>'2-Budget JUSTIFY'!G22</f>
        <v>0</v>
      </c>
      <c r="F20" s="781">
        <f>'2-Budget JUSTIFY'!H22</f>
        <v>0</v>
      </c>
      <c r="G20" s="781">
        <f>'2-Budget JUSTIFY'!I22</f>
        <v>0</v>
      </c>
      <c r="H20" s="781">
        <f>'2-Budget JUSTIFY'!J22</f>
        <v>0</v>
      </c>
      <c r="I20" s="781">
        <f>'2-Budget JUSTIFY'!K22</f>
        <v>0</v>
      </c>
      <c r="J20" s="781">
        <f>'2-Budget JUSTIFY'!L22</f>
        <v>0</v>
      </c>
      <c r="K20" s="781">
        <f>'2-Budget JUSTIFY'!M22</f>
        <v>0</v>
      </c>
      <c r="L20" s="781">
        <f>'2-Budget JUSTIFY'!N22</f>
        <v>0</v>
      </c>
      <c r="M20" s="781">
        <f>'2-Budget JUSTIFY'!O22</f>
        <v>0</v>
      </c>
      <c r="N20" s="781">
        <f>'2-Budget JUSTIFY'!P22</f>
        <v>0</v>
      </c>
      <c r="O20" s="781">
        <f>'2-Budget JUSTIFY'!Q22</f>
        <v>0</v>
      </c>
      <c r="P20" s="767">
        <f>'2-Budget JUSTIFY'!R22</f>
        <v>0</v>
      </c>
      <c r="Q20" s="776">
        <f t="shared" si="5"/>
        <v>0</v>
      </c>
      <c r="R20" s="769"/>
      <c r="S20" s="778">
        <f>'4-EXPENSE 1st Period'!P32+' 5-EXPENSE 2nd Period'!P32+'6-EXPENSE 3rd Period'!P32+' 7-EXPENSE 4th Period'!P32+' 8-EXPENSE 5th Period'!P32+' 9-EXPENSE 6th Period'!P32+' 10-EXPENSE 7th Period'!P32+' 11-EXPENSE 8th Period'!P32+' 12-EXPENSE 9th Period'!P32+' 13-EXPENSE 10th Period'!P32+' 14-EXPENSE 11th Period'!P32+' 15-EXPENSE 12th Period'!Q32</f>
        <v>0</v>
      </c>
      <c r="T20" s="781">
        <f>'4-EXPENSE 1st Period'!Q32+' 5-EXPENSE 2nd Period'!Q32+'6-EXPENSE 3rd Period'!Q32+' 7-EXPENSE 4th Period'!Q32+' 8-EXPENSE 5th Period'!Q32+' 9-EXPENSE 6th Period'!Q32+' 10-EXPENSE 7th Period'!Q32+' 11-EXPENSE 8th Period'!Q32+' 12-EXPENSE 9th Period'!Q32+' 13-EXPENSE 10th Period'!Q32+' 14-EXPENSE 11th Period'!Q32+' 15-EXPENSE 12th Period'!R32</f>
        <v>0</v>
      </c>
      <c r="U20" s="781">
        <f>'4-EXPENSE 1st Period'!R32+' 5-EXPENSE 2nd Period'!R32+'6-EXPENSE 3rd Period'!R32+' 7-EXPENSE 4th Period'!R32+' 8-EXPENSE 5th Period'!R32+' 9-EXPENSE 6th Period'!R32+' 10-EXPENSE 7th Period'!R32+' 11-EXPENSE 8th Period'!R32+' 12-EXPENSE 9th Period'!R32+' 13-EXPENSE 10th Period'!R32+' 14-EXPENSE 11th Period'!R32+' 15-EXPENSE 12th Period'!S32</f>
        <v>0</v>
      </c>
      <c r="V20" s="781">
        <f>'4-EXPENSE 1st Period'!S32+' 5-EXPENSE 2nd Period'!S32+'6-EXPENSE 3rd Period'!S32+' 7-EXPENSE 4th Period'!S32+' 8-EXPENSE 5th Period'!S32+' 9-EXPENSE 6th Period'!S32+' 10-EXPENSE 7th Period'!S32+' 11-EXPENSE 8th Period'!S32+' 12-EXPENSE 9th Period'!S32+' 13-EXPENSE 10th Period'!S32+' 14-EXPENSE 11th Period'!S32+' 15-EXPENSE 12th Period'!T32</f>
        <v>0</v>
      </c>
      <c r="W20" s="781">
        <f>'4-EXPENSE 1st Period'!T32+' 5-EXPENSE 2nd Period'!T32+'6-EXPENSE 3rd Period'!T32+' 7-EXPENSE 4th Period'!T32+' 8-EXPENSE 5th Period'!T32+' 9-EXPENSE 6th Period'!T32+' 10-EXPENSE 7th Period'!T32+' 11-EXPENSE 8th Period'!T32+' 12-EXPENSE 9th Period'!T32+' 13-EXPENSE 10th Period'!T32+' 14-EXPENSE 11th Period'!T32+' 15-EXPENSE 12th Period'!U32</f>
        <v>0</v>
      </c>
      <c r="X20" s="781">
        <f>'4-EXPENSE 1st Period'!U32+' 5-EXPENSE 2nd Period'!U32+'6-EXPENSE 3rd Period'!U32+' 7-EXPENSE 4th Period'!U32+' 8-EXPENSE 5th Period'!U32+' 9-EXPENSE 6th Period'!U32+' 10-EXPENSE 7th Period'!U32+' 11-EXPENSE 8th Period'!U32+' 12-EXPENSE 9th Period'!U32+' 13-EXPENSE 10th Period'!U32+' 14-EXPENSE 11th Period'!U32+' 15-EXPENSE 12th Period'!V32</f>
        <v>0</v>
      </c>
      <c r="Y20" s="781">
        <f>'4-EXPENSE 1st Period'!V32+' 5-EXPENSE 2nd Period'!V32+'6-EXPENSE 3rd Period'!V32+' 7-EXPENSE 4th Period'!V32+' 8-EXPENSE 5th Period'!V32+' 9-EXPENSE 6th Period'!V32+' 10-EXPENSE 7th Period'!V32+' 11-EXPENSE 8th Period'!V32+' 12-EXPENSE 9th Period'!V32+' 13-EXPENSE 10th Period'!V32+' 14-EXPENSE 11th Period'!V32+' 15-EXPENSE 12th Period'!W32</f>
        <v>0</v>
      </c>
      <c r="Z20" s="781">
        <f>'4-EXPENSE 1st Period'!W32+' 5-EXPENSE 2nd Period'!W32+'6-EXPENSE 3rd Period'!W32+' 7-EXPENSE 4th Period'!W32+' 8-EXPENSE 5th Period'!W32+' 9-EXPENSE 6th Period'!W32+' 10-EXPENSE 7th Period'!W32+' 11-EXPENSE 8th Period'!W32+' 12-EXPENSE 9th Period'!W32+' 13-EXPENSE 10th Period'!W32+' 14-EXPENSE 11th Period'!W32+' 15-EXPENSE 12th Period'!X32</f>
        <v>0</v>
      </c>
      <c r="AA20" s="781">
        <f>'4-EXPENSE 1st Period'!X32+' 5-EXPENSE 2nd Period'!X32+'6-EXPENSE 3rd Period'!X32+' 7-EXPENSE 4th Period'!X32+' 8-EXPENSE 5th Period'!X32+' 9-EXPENSE 6th Period'!X32+' 10-EXPENSE 7th Period'!X32+' 11-EXPENSE 8th Period'!X32+' 12-EXPENSE 9th Period'!X32+' 13-EXPENSE 10th Period'!X32+' 14-EXPENSE 11th Period'!X32+' 15-EXPENSE 12th Period'!Y32</f>
        <v>0</v>
      </c>
      <c r="AB20" s="781">
        <f>'4-EXPENSE 1st Period'!Y32+' 5-EXPENSE 2nd Period'!Y32+'6-EXPENSE 3rd Period'!Y32+' 7-EXPENSE 4th Period'!Y32+' 8-EXPENSE 5th Period'!Y32+' 9-EXPENSE 6th Period'!Y32+' 10-EXPENSE 7th Period'!Y32+' 11-EXPENSE 8th Period'!Y32+' 12-EXPENSE 9th Period'!Y32+' 13-EXPENSE 10th Period'!Y32+' 14-EXPENSE 11th Period'!Y32+' 15-EXPENSE 12th Period'!Z32</f>
        <v>0</v>
      </c>
      <c r="AC20" s="781">
        <f>'4-EXPENSE 1st Period'!Z32+' 5-EXPENSE 2nd Period'!Z32+'6-EXPENSE 3rd Period'!Z32+' 7-EXPENSE 4th Period'!Z32+' 8-EXPENSE 5th Period'!Z32+' 9-EXPENSE 6th Period'!Z32+' 10-EXPENSE 7th Period'!Z32+' 11-EXPENSE 8th Period'!Z32+' 12-EXPENSE 9th Period'!Z32+' 13-EXPENSE 10th Period'!Z32+' 14-EXPENSE 11th Period'!Z32+' 15-EXPENSE 12th Period'!AA32</f>
        <v>0</v>
      </c>
      <c r="AD20" s="781">
        <f>'4-EXPENSE 1st Period'!AA32+' 5-EXPENSE 2nd Period'!AA32+'6-EXPENSE 3rd Period'!AA32+' 7-EXPENSE 4th Period'!AA32+' 8-EXPENSE 5th Period'!AA32+' 9-EXPENSE 6th Period'!AA32+' 10-EXPENSE 7th Period'!AA32+' 11-EXPENSE 8th Period'!AA32+' 12-EXPENSE 9th Period'!AA32+' 13-EXPENSE 10th Period'!AA32+' 14-EXPENSE 11th Period'!AA32+' 15-EXPENSE 12th Period'!AB32</f>
        <v>0</v>
      </c>
      <c r="AE20" s="781">
        <f>'4-EXPENSE 1st Period'!AB32+' 5-EXPENSE 2nd Period'!AB32+'6-EXPENSE 3rd Period'!AB32+' 7-EXPENSE 4th Period'!AB32+' 8-EXPENSE 5th Period'!AB32+' 9-EXPENSE 6th Period'!AB32+' 10-EXPENSE 7th Period'!AB32+' 11-EXPENSE 8th Period'!AB32+' 12-EXPENSE 9th Period'!AB32+' 13-EXPENSE 10th Period'!AB32+' 14-EXPENSE 11th Period'!AB32+' 15-EXPENSE 12th Period'!AC32</f>
        <v>0</v>
      </c>
      <c r="AF20" s="781">
        <f>'4-EXPENSE 1st Period'!AC32+' 5-EXPENSE 2nd Period'!AC32+'6-EXPENSE 3rd Period'!AC32+' 7-EXPENSE 4th Period'!AC32+' 8-EXPENSE 5th Period'!AC32+' 9-EXPENSE 6th Period'!AC32+' 10-EXPENSE 7th Period'!AC32+' 11-EXPENSE 8th Period'!AC32+' 12-EXPENSE 9th Period'!AC32+' 13-EXPENSE 10th Period'!AC32+' 14-EXPENSE 11th Period'!AC32+' 15-EXPENSE 12th Period'!AD32</f>
        <v>0</v>
      </c>
      <c r="AG20" s="767">
        <f>'4-EXPENSE 1st Period'!AD32+' 5-EXPENSE 2nd Period'!AD32+'6-EXPENSE 3rd Period'!AD32+' 7-EXPENSE 4th Period'!AD32+' 8-EXPENSE 5th Period'!AD32+' 9-EXPENSE 6th Period'!AD32+' 10-EXPENSE 7th Period'!AD32+' 11-EXPENSE 8th Period'!AD32+' 12-EXPENSE 9th Period'!AD32+' 13-EXPENSE 10th Period'!AD32+' 14-EXPENSE 11th Period'!AD32+' 15-EXPENSE 12th Period'!AE32</f>
        <v>0</v>
      </c>
      <c r="AH20" s="776">
        <f t="shared" si="6"/>
        <v>0</v>
      </c>
      <c r="AI20" s="769"/>
      <c r="AJ20" s="778">
        <f t="shared" si="7"/>
        <v>0</v>
      </c>
      <c r="AK20" s="781">
        <f t="shared" si="8"/>
        <v>0</v>
      </c>
      <c r="AL20" s="781">
        <f t="shared" si="9"/>
        <v>0</v>
      </c>
      <c r="AM20" s="781">
        <f t="shared" si="10"/>
        <v>0</v>
      </c>
      <c r="AN20" s="781">
        <f t="shared" si="11"/>
        <v>0</v>
      </c>
      <c r="AO20" s="781">
        <f t="shared" si="12"/>
        <v>0</v>
      </c>
      <c r="AP20" s="781">
        <f t="shared" si="13"/>
        <v>0</v>
      </c>
      <c r="AQ20" s="781">
        <f t="shared" si="14"/>
        <v>0</v>
      </c>
      <c r="AR20" s="781">
        <f t="shared" si="15"/>
        <v>0</v>
      </c>
      <c r="AS20" s="781">
        <f t="shared" si="16"/>
        <v>0</v>
      </c>
      <c r="AT20" s="781">
        <f t="shared" si="17"/>
        <v>0</v>
      </c>
      <c r="AU20" s="781">
        <f t="shared" si="18"/>
        <v>0</v>
      </c>
      <c r="AV20" s="781">
        <f t="shared" si="19"/>
        <v>0</v>
      </c>
      <c r="AW20" s="781">
        <f t="shared" si="20"/>
        <v>0</v>
      </c>
      <c r="AX20" s="767">
        <f t="shared" si="21"/>
        <v>0</v>
      </c>
      <c r="AY20" s="776">
        <f t="shared" si="22"/>
        <v>0</v>
      </c>
    </row>
    <row r="21" spans="1:51" x14ac:dyDescent="0.25">
      <c r="A21" s="799" t="str">
        <f>IF('2-Budget JUSTIFY'!A23="","",'2-Budget JUSTIFY'!A23)</f>
        <v/>
      </c>
      <c r="B21" s="767">
        <f>'2-Budget JUSTIFY'!D23</f>
        <v>0</v>
      </c>
      <c r="C21" s="781">
        <f>'2-Budget JUSTIFY'!E23</f>
        <v>0</v>
      </c>
      <c r="D21" s="781">
        <f>'2-Budget JUSTIFY'!F23</f>
        <v>0</v>
      </c>
      <c r="E21" s="781">
        <f>'2-Budget JUSTIFY'!G23</f>
        <v>0</v>
      </c>
      <c r="F21" s="781">
        <f>'2-Budget JUSTIFY'!H23</f>
        <v>0</v>
      </c>
      <c r="G21" s="781">
        <f>'2-Budget JUSTIFY'!I23</f>
        <v>0</v>
      </c>
      <c r="H21" s="781">
        <f>'2-Budget JUSTIFY'!J23</f>
        <v>0</v>
      </c>
      <c r="I21" s="781">
        <f>'2-Budget JUSTIFY'!K23</f>
        <v>0</v>
      </c>
      <c r="J21" s="781">
        <f>'2-Budget JUSTIFY'!L23</f>
        <v>0</v>
      </c>
      <c r="K21" s="781">
        <f>'2-Budget JUSTIFY'!M23</f>
        <v>0</v>
      </c>
      <c r="L21" s="781">
        <f>'2-Budget JUSTIFY'!N23</f>
        <v>0</v>
      </c>
      <c r="M21" s="781">
        <f>'2-Budget JUSTIFY'!O23</f>
        <v>0</v>
      </c>
      <c r="N21" s="781">
        <f>'2-Budget JUSTIFY'!P23</f>
        <v>0</v>
      </c>
      <c r="O21" s="781">
        <f>'2-Budget JUSTIFY'!Q23</f>
        <v>0</v>
      </c>
      <c r="P21" s="767">
        <f>'2-Budget JUSTIFY'!R23</f>
        <v>0</v>
      </c>
      <c r="Q21" s="776">
        <f t="shared" si="5"/>
        <v>0</v>
      </c>
      <c r="R21" s="769"/>
      <c r="S21" s="778">
        <f>'4-EXPENSE 1st Period'!P33+' 5-EXPENSE 2nd Period'!P33+'6-EXPENSE 3rd Period'!P33+' 7-EXPENSE 4th Period'!P33+' 8-EXPENSE 5th Period'!P33+' 9-EXPENSE 6th Period'!P33+' 10-EXPENSE 7th Period'!P33+' 11-EXPENSE 8th Period'!P33+' 12-EXPENSE 9th Period'!P33+' 13-EXPENSE 10th Period'!P33+' 14-EXPENSE 11th Period'!P33+' 15-EXPENSE 12th Period'!Q33</f>
        <v>0</v>
      </c>
      <c r="T21" s="781">
        <f>'4-EXPENSE 1st Period'!Q33+' 5-EXPENSE 2nd Period'!Q33+'6-EXPENSE 3rd Period'!Q33+' 7-EXPENSE 4th Period'!Q33+' 8-EXPENSE 5th Period'!Q33+' 9-EXPENSE 6th Period'!Q33+' 10-EXPENSE 7th Period'!Q33+' 11-EXPENSE 8th Period'!Q33+' 12-EXPENSE 9th Period'!Q33+' 13-EXPENSE 10th Period'!Q33+' 14-EXPENSE 11th Period'!Q33+' 15-EXPENSE 12th Period'!R33</f>
        <v>0</v>
      </c>
      <c r="U21" s="781">
        <f>'4-EXPENSE 1st Period'!R33+' 5-EXPENSE 2nd Period'!R33+'6-EXPENSE 3rd Period'!R33+' 7-EXPENSE 4th Period'!R33+' 8-EXPENSE 5th Period'!R33+' 9-EXPENSE 6th Period'!R33+' 10-EXPENSE 7th Period'!R33+' 11-EXPENSE 8th Period'!R33+' 12-EXPENSE 9th Period'!R33+' 13-EXPENSE 10th Period'!R33+' 14-EXPENSE 11th Period'!R33+' 15-EXPENSE 12th Period'!S33</f>
        <v>0</v>
      </c>
      <c r="V21" s="781">
        <f>'4-EXPENSE 1st Period'!S33+' 5-EXPENSE 2nd Period'!S33+'6-EXPENSE 3rd Period'!S33+' 7-EXPENSE 4th Period'!S33+' 8-EXPENSE 5th Period'!S33+' 9-EXPENSE 6th Period'!S33+' 10-EXPENSE 7th Period'!S33+' 11-EXPENSE 8th Period'!S33+' 12-EXPENSE 9th Period'!S33+' 13-EXPENSE 10th Period'!S33+' 14-EXPENSE 11th Period'!S33+' 15-EXPENSE 12th Period'!T33</f>
        <v>0</v>
      </c>
      <c r="W21" s="781">
        <f>'4-EXPENSE 1st Period'!T33+' 5-EXPENSE 2nd Period'!T33+'6-EXPENSE 3rd Period'!T33+' 7-EXPENSE 4th Period'!T33+' 8-EXPENSE 5th Period'!T33+' 9-EXPENSE 6th Period'!T33+' 10-EXPENSE 7th Period'!T33+' 11-EXPENSE 8th Period'!T33+' 12-EXPENSE 9th Period'!T33+' 13-EXPENSE 10th Period'!T33+' 14-EXPENSE 11th Period'!T33+' 15-EXPENSE 12th Period'!U33</f>
        <v>0</v>
      </c>
      <c r="X21" s="781">
        <f>'4-EXPENSE 1st Period'!U33+' 5-EXPENSE 2nd Period'!U33+'6-EXPENSE 3rd Period'!U33+' 7-EXPENSE 4th Period'!U33+' 8-EXPENSE 5th Period'!U33+' 9-EXPENSE 6th Period'!U33+' 10-EXPENSE 7th Period'!U33+' 11-EXPENSE 8th Period'!U33+' 12-EXPENSE 9th Period'!U33+' 13-EXPENSE 10th Period'!U33+' 14-EXPENSE 11th Period'!U33+' 15-EXPENSE 12th Period'!V33</f>
        <v>0</v>
      </c>
      <c r="Y21" s="781">
        <f>'4-EXPENSE 1st Period'!V33+' 5-EXPENSE 2nd Period'!V33+'6-EXPENSE 3rd Period'!V33+' 7-EXPENSE 4th Period'!V33+' 8-EXPENSE 5th Period'!V33+' 9-EXPENSE 6th Period'!V33+' 10-EXPENSE 7th Period'!V33+' 11-EXPENSE 8th Period'!V33+' 12-EXPENSE 9th Period'!V33+' 13-EXPENSE 10th Period'!V33+' 14-EXPENSE 11th Period'!V33+' 15-EXPENSE 12th Period'!W33</f>
        <v>0</v>
      </c>
      <c r="Z21" s="781">
        <f>'4-EXPENSE 1st Period'!W33+' 5-EXPENSE 2nd Period'!W33+'6-EXPENSE 3rd Period'!W33+' 7-EXPENSE 4th Period'!W33+' 8-EXPENSE 5th Period'!W33+' 9-EXPENSE 6th Period'!W33+' 10-EXPENSE 7th Period'!W33+' 11-EXPENSE 8th Period'!W33+' 12-EXPENSE 9th Period'!W33+' 13-EXPENSE 10th Period'!W33+' 14-EXPENSE 11th Period'!W33+' 15-EXPENSE 12th Period'!X33</f>
        <v>0</v>
      </c>
      <c r="AA21" s="781">
        <f>'4-EXPENSE 1st Period'!X33+' 5-EXPENSE 2nd Period'!X33+'6-EXPENSE 3rd Period'!X33+' 7-EXPENSE 4th Period'!X33+' 8-EXPENSE 5th Period'!X33+' 9-EXPENSE 6th Period'!X33+' 10-EXPENSE 7th Period'!X33+' 11-EXPENSE 8th Period'!X33+' 12-EXPENSE 9th Period'!X33+' 13-EXPENSE 10th Period'!X33+' 14-EXPENSE 11th Period'!X33+' 15-EXPENSE 12th Period'!Y33</f>
        <v>0</v>
      </c>
      <c r="AB21" s="781">
        <f>'4-EXPENSE 1st Period'!Y33+' 5-EXPENSE 2nd Period'!Y33+'6-EXPENSE 3rd Period'!Y33+' 7-EXPENSE 4th Period'!Y33+' 8-EXPENSE 5th Period'!Y33+' 9-EXPENSE 6th Period'!Y33+' 10-EXPENSE 7th Period'!Y33+' 11-EXPENSE 8th Period'!Y33+' 12-EXPENSE 9th Period'!Y33+' 13-EXPENSE 10th Period'!Y33+' 14-EXPENSE 11th Period'!Y33+' 15-EXPENSE 12th Period'!Z33</f>
        <v>0</v>
      </c>
      <c r="AC21" s="781">
        <f>'4-EXPENSE 1st Period'!Z33+' 5-EXPENSE 2nd Period'!Z33+'6-EXPENSE 3rd Period'!Z33+' 7-EXPENSE 4th Period'!Z33+' 8-EXPENSE 5th Period'!Z33+' 9-EXPENSE 6th Period'!Z33+' 10-EXPENSE 7th Period'!Z33+' 11-EXPENSE 8th Period'!Z33+' 12-EXPENSE 9th Period'!Z33+' 13-EXPENSE 10th Period'!Z33+' 14-EXPENSE 11th Period'!Z33+' 15-EXPENSE 12th Period'!AA33</f>
        <v>0</v>
      </c>
      <c r="AD21" s="781">
        <f>'4-EXPENSE 1st Period'!AA33+' 5-EXPENSE 2nd Period'!AA33+'6-EXPENSE 3rd Period'!AA33+' 7-EXPENSE 4th Period'!AA33+' 8-EXPENSE 5th Period'!AA33+' 9-EXPENSE 6th Period'!AA33+' 10-EXPENSE 7th Period'!AA33+' 11-EXPENSE 8th Period'!AA33+' 12-EXPENSE 9th Period'!AA33+' 13-EXPENSE 10th Period'!AA33+' 14-EXPENSE 11th Period'!AA33+' 15-EXPENSE 12th Period'!AB33</f>
        <v>0</v>
      </c>
      <c r="AE21" s="781">
        <f>'4-EXPENSE 1st Period'!AB33+' 5-EXPENSE 2nd Period'!AB33+'6-EXPENSE 3rd Period'!AB33+' 7-EXPENSE 4th Period'!AB33+' 8-EXPENSE 5th Period'!AB33+' 9-EXPENSE 6th Period'!AB33+' 10-EXPENSE 7th Period'!AB33+' 11-EXPENSE 8th Period'!AB33+' 12-EXPENSE 9th Period'!AB33+' 13-EXPENSE 10th Period'!AB33+' 14-EXPENSE 11th Period'!AB33+' 15-EXPENSE 12th Period'!AC33</f>
        <v>0</v>
      </c>
      <c r="AF21" s="781">
        <f>'4-EXPENSE 1st Period'!AC33+' 5-EXPENSE 2nd Period'!AC33+'6-EXPENSE 3rd Period'!AC33+' 7-EXPENSE 4th Period'!AC33+' 8-EXPENSE 5th Period'!AC33+' 9-EXPENSE 6th Period'!AC33+' 10-EXPENSE 7th Period'!AC33+' 11-EXPENSE 8th Period'!AC33+' 12-EXPENSE 9th Period'!AC33+' 13-EXPENSE 10th Period'!AC33+' 14-EXPENSE 11th Period'!AC33+' 15-EXPENSE 12th Period'!AD33</f>
        <v>0</v>
      </c>
      <c r="AG21" s="767">
        <f>'4-EXPENSE 1st Period'!AD33+' 5-EXPENSE 2nd Period'!AD33+'6-EXPENSE 3rd Period'!AD33+' 7-EXPENSE 4th Period'!AD33+' 8-EXPENSE 5th Period'!AD33+' 9-EXPENSE 6th Period'!AD33+' 10-EXPENSE 7th Period'!AD33+' 11-EXPENSE 8th Period'!AD33+' 12-EXPENSE 9th Period'!AD33+' 13-EXPENSE 10th Period'!AD33+' 14-EXPENSE 11th Period'!AD33+' 15-EXPENSE 12th Period'!AE33</f>
        <v>0</v>
      </c>
      <c r="AH21" s="776">
        <f t="shared" si="6"/>
        <v>0</v>
      </c>
      <c r="AI21" s="769"/>
      <c r="AJ21" s="778">
        <f t="shared" si="7"/>
        <v>0</v>
      </c>
      <c r="AK21" s="781">
        <f t="shared" si="8"/>
        <v>0</v>
      </c>
      <c r="AL21" s="781">
        <f t="shared" si="9"/>
        <v>0</v>
      </c>
      <c r="AM21" s="781">
        <f t="shared" si="10"/>
        <v>0</v>
      </c>
      <c r="AN21" s="781">
        <f t="shared" si="11"/>
        <v>0</v>
      </c>
      <c r="AO21" s="781">
        <f t="shared" si="12"/>
        <v>0</v>
      </c>
      <c r="AP21" s="781">
        <f t="shared" si="13"/>
        <v>0</v>
      </c>
      <c r="AQ21" s="781">
        <f t="shared" si="14"/>
        <v>0</v>
      </c>
      <c r="AR21" s="781">
        <f t="shared" si="15"/>
        <v>0</v>
      </c>
      <c r="AS21" s="781">
        <f t="shared" si="16"/>
        <v>0</v>
      </c>
      <c r="AT21" s="781">
        <f t="shared" si="17"/>
        <v>0</v>
      </c>
      <c r="AU21" s="781">
        <f t="shared" si="18"/>
        <v>0</v>
      </c>
      <c r="AV21" s="781">
        <f t="shared" si="19"/>
        <v>0</v>
      </c>
      <c r="AW21" s="781">
        <f t="shared" si="20"/>
        <v>0</v>
      </c>
      <c r="AX21" s="767">
        <f t="shared" si="21"/>
        <v>0</v>
      </c>
      <c r="AY21" s="776">
        <f t="shared" si="22"/>
        <v>0</v>
      </c>
    </row>
    <row r="22" spans="1:51" x14ac:dyDescent="0.25">
      <c r="A22" s="799" t="str">
        <f>IF('2-Budget JUSTIFY'!A24="","",'2-Budget JUSTIFY'!A24)</f>
        <v/>
      </c>
      <c r="B22" s="767">
        <f>'2-Budget JUSTIFY'!D24</f>
        <v>0</v>
      </c>
      <c r="C22" s="781">
        <f>'2-Budget JUSTIFY'!E24</f>
        <v>0</v>
      </c>
      <c r="D22" s="781">
        <f>'2-Budget JUSTIFY'!F24</f>
        <v>0</v>
      </c>
      <c r="E22" s="781">
        <f>'2-Budget JUSTIFY'!G24</f>
        <v>0</v>
      </c>
      <c r="F22" s="781">
        <f>'2-Budget JUSTIFY'!H24</f>
        <v>0</v>
      </c>
      <c r="G22" s="781">
        <f>'2-Budget JUSTIFY'!I24</f>
        <v>0</v>
      </c>
      <c r="H22" s="781">
        <f>'2-Budget JUSTIFY'!J24</f>
        <v>0</v>
      </c>
      <c r="I22" s="781">
        <f>'2-Budget JUSTIFY'!K24</f>
        <v>0</v>
      </c>
      <c r="J22" s="781">
        <f>'2-Budget JUSTIFY'!L24</f>
        <v>0</v>
      </c>
      <c r="K22" s="781">
        <f>'2-Budget JUSTIFY'!M24</f>
        <v>0</v>
      </c>
      <c r="L22" s="781">
        <f>'2-Budget JUSTIFY'!N24</f>
        <v>0</v>
      </c>
      <c r="M22" s="781">
        <f>'2-Budget JUSTIFY'!O24</f>
        <v>0</v>
      </c>
      <c r="N22" s="781">
        <f>'2-Budget JUSTIFY'!P24</f>
        <v>0</v>
      </c>
      <c r="O22" s="781">
        <f>'2-Budget JUSTIFY'!Q24</f>
        <v>0</v>
      </c>
      <c r="P22" s="767">
        <f>'2-Budget JUSTIFY'!R24</f>
        <v>0</v>
      </c>
      <c r="Q22" s="776">
        <f t="shared" si="5"/>
        <v>0</v>
      </c>
      <c r="R22" s="769"/>
      <c r="S22" s="778">
        <f>'4-EXPENSE 1st Period'!P34+' 5-EXPENSE 2nd Period'!P34+'6-EXPENSE 3rd Period'!P34+' 7-EXPENSE 4th Period'!P34+' 8-EXPENSE 5th Period'!P34+' 9-EXPENSE 6th Period'!P34+' 10-EXPENSE 7th Period'!P34+' 11-EXPENSE 8th Period'!P34+' 12-EXPENSE 9th Period'!P34+' 13-EXPENSE 10th Period'!P34+' 14-EXPENSE 11th Period'!P34+' 15-EXPENSE 12th Period'!Q34</f>
        <v>0</v>
      </c>
      <c r="T22" s="781">
        <f>'4-EXPENSE 1st Period'!Q34+' 5-EXPENSE 2nd Period'!Q34+'6-EXPENSE 3rd Period'!Q34+' 7-EXPENSE 4th Period'!Q34+' 8-EXPENSE 5th Period'!Q34+' 9-EXPENSE 6th Period'!Q34+' 10-EXPENSE 7th Period'!Q34+' 11-EXPENSE 8th Period'!Q34+' 12-EXPENSE 9th Period'!Q34+' 13-EXPENSE 10th Period'!Q34+' 14-EXPENSE 11th Period'!Q34+' 15-EXPENSE 12th Period'!R34</f>
        <v>0</v>
      </c>
      <c r="U22" s="781">
        <f>'4-EXPENSE 1st Period'!R34+' 5-EXPENSE 2nd Period'!R34+'6-EXPENSE 3rd Period'!R34+' 7-EXPENSE 4th Period'!R34+' 8-EXPENSE 5th Period'!R34+' 9-EXPENSE 6th Period'!R34+' 10-EXPENSE 7th Period'!R34+' 11-EXPENSE 8th Period'!R34+' 12-EXPENSE 9th Period'!R34+' 13-EXPENSE 10th Period'!R34+' 14-EXPENSE 11th Period'!R34+' 15-EXPENSE 12th Period'!S34</f>
        <v>0</v>
      </c>
      <c r="V22" s="781">
        <f>'4-EXPENSE 1st Period'!S34+' 5-EXPENSE 2nd Period'!S34+'6-EXPENSE 3rd Period'!S34+' 7-EXPENSE 4th Period'!S34+' 8-EXPENSE 5th Period'!S34+' 9-EXPENSE 6th Period'!S34+' 10-EXPENSE 7th Period'!S34+' 11-EXPENSE 8th Period'!S34+' 12-EXPENSE 9th Period'!S34+' 13-EXPENSE 10th Period'!S34+' 14-EXPENSE 11th Period'!S34+' 15-EXPENSE 12th Period'!T34</f>
        <v>0</v>
      </c>
      <c r="W22" s="781">
        <f>'4-EXPENSE 1st Period'!T34+' 5-EXPENSE 2nd Period'!T34+'6-EXPENSE 3rd Period'!T34+' 7-EXPENSE 4th Period'!T34+' 8-EXPENSE 5th Period'!T34+' 9-EXPENSE 6th Period'!T34+' 10-EXPENSE 7th Period'!T34+' 11-EXPENSE 8th Period'!T34+' 12-EXPENSE 9th Period'!T34+' 13-EXPENSE 10th Period'!T34+' 14-EXPENSE 11th Period'!T34+' 15-EXPENSE 12th Period'!U34</f>
        <v>0</v>
      </c>
      <c r="X22" s="781">
        <f>'4-EXPENSE 1st Period'!U34+' 5-EXPENSE 2nd Period'!U34+'6-EXPENSE 3rd Period'!U34+' 7-EXPENSE 4th Period'!U34+' 8-EXPENSE 5th Period'!U34+' 9-EXPENSE 6th Period'!U34+' 10-EXPENSE 7th Period'!U34+' 11-EXPENSE 8th Period'!U34+' 12-EXPENSE 9th Period'!U34+' 13-EXPENSE 10th Period'!U34+' 14-EXPENSE 11th Period'!U34+' 15-EXPENSE 12th Period'!V34</f>
        <v>0</v>
      </c>
      <c r="Y22" s="781">
        <f>'4-EXPENSE 1st Period'!V34+' 5-EXPENSE 2nd Period'!V34+'6-EXPENSE 3rd Period'!V34+' 7-EXPENSE 4th Period'!V34+' 8-EXPENSE 5th Period'!V34+' 9-EXPENSE 6th Period'!V34+' 10-EXPENSE 7th Period'!V34+' 11-EXPENSE 8th Period'!V34+' 12-EXPENSE 9th Period'!V34+' 13-EXPENSE 10th Period'!V34+' 14-EXPENSE 11th Period'!V34+' 15-EXPENSE 12th Period'!W34</f>
        <v>0</v>
      </c>
      <c r="Z22" s="781">
        <f>'4-EXPENSE 1st Period'!W34+' 5-EXPENSE 2nd Period'!W34+'6-EXPENSE 3rd Period'!W34+' 7-EXPENSE 4th Period'!W34+' 8-EXPENSE 5th Period'!W34+' 9-EXPENSE 6th Period'!W34+' 10-EXPENSE 7th Period'!W34+' 11-EXPENSE 8th Period'!W34+' 12-EXPENSE 9th Period'!W34+' 13-EXPENSE 10th Period'!W34+' 14-EXPENSE 11th Period'!W34+' 15-EXPENSE 12th Period'!X34</f>
        <v>0</v>
      </c>
      <c r="AA22" s="781">
        <f>'4-EXPENSE 1st Period'!X34+' 5-EXPENSE 2nd Period'!X34+'6-EXPENSE 3rd Period'!X34+' 7-EXPENSE 4th Period'!X34+' 8-EXPENSE 5th Period'!X34+' 9-EXPENSE 6th Period'!X34+' 10-EXPENSE 7th Period'!X34+' 11-EXPENSE 8th Period'!X34+' 12-EXPENSE 9th Period'!X34+' 13-EXPENSE 10th Period'!X34+' 14-EXPENSE 11th Period'!X34+' 15-EXPENSE 12th Period'!Y34</f>
        <v>0</v>
      </c>
      <c r="AB22" s="781">
        <f>'4-EXPENSE 1st Period'!Y34+' 5-EXPENSE 2nd Period'!Y34+'6-EXPENSE 3rd Period'!Y34+' 7-EXPENSE 4th Period'!Y34+' 8-EXPENSE 5th Period'!Y34+' 9-EXPENSE 6th Period'!Y34+' 10-EXPENSE 7th Period'!Y34+' 11-EXPENSE 8th Period'!Y34+' 12-EXPENSE 9th Period'!Y34+' 13-EXPENSE 10th Period'!Y34+' 14-EXPENSE 11th Period'!Y34+' 15-EXPENSE 12th Period'!Z34</f>
        <v>0</v>
      </c>
      <c r="AC22" s="781">
        <f>'4-EXPENSE 1st Period'!Z34+' 5-EXPENSE 2nd Period'!Z34+'6-EXPENSE 3rd Period'!Z34+' 7-EXPENSE 4th Period'!Z34+' 8-EXPENSE 5th Period'!Z34+' 9-EXPENSE 6th Period'!Z34+' 10-EXPENSE 7th Period'!Z34+' 11-EXPENSE 8th Period'!Z34+' 12-EXPENSE 9th Period'!Z34+' 13-EXPENSE 10th Period'!Z34+' 14-EXPENSE 11th Period'!Z34+' 15-EXPENSE 12th Period'!AA34</f>
        <v>0</v>
      </c>
      <c r="AD22" s="781">
        <f>'4-EXPENSE 1st Period'!AA34+' 5-EXPENSE 2nd Period'!AA34+'6-EXPENSE 3rd Period'!AA34+' 7-EXPENSE 4th Period'!AA34+' 8-EXPENSE 5th Period'!AA34+' 9-EXPENSE 6th Period'!AA34+' 10-EXPENSE 7th Period'!AA34+' 11-EXPENSE 8th Period'!AA34+' 12-EXPENSE 9th Period'!AA34+' 13-EXPENSE 10th Period'!AA34+' 14-EXPENSE 11th Period'!AA34+' 15-EXPENSE 12th Period'!AB34</f>
        <v>0</v>
      </c>
      <c r="AE22" s="781">
        <f>'4-EXPENSE 1st Period'!AB34+' 5-EXPENSE 2nd Period'!AB34+'6-EXPENSE 3rd Period'!AB34+' 7-EXPENSE 4th Period'!AB34+' 8-EXPENSE 5th Period'!AB34+' 9-EXPENSE 6th Period'!AB34+' 10-EXPENSE 7th Period'!AB34+' 11-EXPENSE 8th Period'!AB34+' 12-EXPENSE 9th Period'!AB34+' 13-EXPENSE 10th Period'!AB34+' 14-EXPENSE 11th Period'!AB34+' 15-EXPENSE 12th Period'!AC34</f>
        <v>0</v>
      </c>
      <c r="AF22" s="781">
        <f>'4-EXPENSE 1st Period'!AC34+' 5-EXPENSE 2nd Period'!AC34+'6-EXPENSE 3rd Period'!AC34+' 7-EXPENSE 4th Period'!AC34+' 8-EXPENSE 5th Period'!AC34+' 9-EXPENSE 6th Period'!AC34+' 10-EXPENSE 7th Period'!AC34+' 11-EXPENSE 8th Period'!AC34+' 12-EXPENSE 9th Period'!AC34+' 13-EXPENSE 10th Period'!AC34+' 14-EXPENSE 11th Period'!AC34+' 15-EXPENSE 12th Period'!AD34</f>
        <v>0</v>
      </c>
      <c r="AG22" s="767">
        <f>'4-EXPENSE 1st Period'!AD34+' 5-EXPENSE 2nd Period'!AD34+'6-EXPENSE 3rd Period'!AD34+' 7-EXPENSE 4th Period'!AD34+' 8-EXPENSE 5th Period'!AD34+' 9-EXPENSE 6th Period'!AD34+' 10-EXPENSE 7th Period'!AD34+' 11-EXPENSE 8th Period'!AD34+' 12-EXPENSE 9th Period'!AD34+' 13-EXPENSE 10th Period'!AD34+' 14-EXPENSE 11th Period'!AD34+' 15-EXPENSE 12th Period'!AE34</f>
        <v>0</v>
      </c>
      <c r="AH22" s="776">
        <f t="shared" si="6"/>
        <v>0</v>
      </c>
      <c r="AI22" s="769"/>
      <c r="AJ22" s="778">
        <f t="shared" si="7"/>
        <v>0</v>
      </c>
      <c r="AK22" s="781">
        <f t="shared" si="8"/>
        <v>0</v>
      </c>
      <c r="AL22" s="781">
        <f t="shared" si="9"/>
        <v>0</v>
      </c>
      <c r="AM22" s="781">
        <f t="shared" si="10"/>
        <v>0</v>
      </c>
      <c r="AN22" s="781">
        <f t="shared" si="11"/>
        <v>0</v>
      </c>
      <c r="AO22" s="781">
        <f t="shared" si="12"/>
        <v>0</v>
      </c>
      <c r="AP22" s="781">
        <f t="shared" si="13"/>
        <v>0</v>
      </c>
      <c r="AQ22" s="781">
        <f t="shared" si="14"/>
        <v>0</v>
      </c>
      <c r="AR22" s="781">
        <f t="shared" si="15"/>
        <v>0</v>
      </c>
      <c r="AS22" s="781">
        <f t="shared" si="16"/>
        <v>0</v>
      </c>
      <c r="AT22" s="781">
        <f t="shared" si="17"/>
        <v>0</v>
      </c>
      <c r="AU22" s="781">
        <f t="shared" si="18"/>
        <v>0</v>
      </c>
      <c r="AV22" s="781">
        <f t="shared" si="19"/>
        <v>0</v>
      </c>
      <c r="AW22" s="781">
        <f t="shared" si="20"/>
        <v>0</v>
      </c>
      <c r="AX22" s="767">
        <f t="shared" si="21"/>
        <v>0</v>
      </c>
      <c r="AY22" s="776">
        <f t="shared" si="22"/>
        <v>0</v>
      </c>
    </row>
    <row r="23" spans="1:51" x14ac:dyDescent="0.25">
      <c r="A23" s="799" t="str">
        <f>IF('2-Budget JUSTIFY'!A25="","",'2-Budget JUSTIFY'!A25)</f>
        <v/>
      </c>
      <c r="B23" s="767">
        <f>'2-Budget JUSTIFY'!D25</f>
        <v>0</v>
      </c>
      <c r="C23" s="781">
        <f>'2-Budget JUSTIFY'!E25</f>
        <v>0</v>
      </c>
      <c r="D23" s="781">
        <f>'2-Budget JUSTIFY'!F25</f>
        <v>0</v>
      </c>
      <c r="E23" s="781">
        <f>'2-Budget JUSTIFY'!G25</f>
        <v>0</v>
      </c>
      <c r="F23" s="781">
        <f>'2-Budget JUSTIFY'!H25</f>
        <v>0</v>
      </c>
      <c r="G23" s="781">
        <f>'2-Budget JUSTIFY'!I25</f>
        <v>0</v>
      </c>
      <c r="H23" s="781">
        <f>'2-Budget JUSTIFY'!J25</f>
        <v>0</v>
      </c>
      <c r="I23" s="781">
        <f>'2-Budget JUSTIFY'!K25</f>
        <v>0</v>
      </c>
      <c r="J23" s="781">
        <f>'2-Budget JUSTIFY'!L25</f>
        <v>0</v>
      </c>
      <c r="K23" s="781">
        <f>'2-Budget JUSTIFY'!M25</f>
        <v>0</v>
      </c>
      <c r="L23" s="781">
        <f>'2-Budget JUSTIFY'!N25</f>
        <v>0</v>
      </c>
      <c r="M23" s="781">
        <f>'2-Budget JUSTIFY'!O25</f>
        <v>0</v>
      </c>
      <c r="N23" s="781">
        <f>'2-Budget JUSTIFY'!P25</f>
        <v>0</v>
      </c>
      <c r="O23" s="781">
        <f>'2-Budget JUSTIFY'!Q25</f>
        <v>0</v>
      </c>
      <c r="P23" s="767">
        <f>'2-Budget JUSTIFY'!R25</f>
        <v>0</v>
      </c>
      <c r="Q23" s="776">
        <f t="shared" si="5"/>
        <v>0</v>
      </c>
      <c r="R23" s="769"/>
      <c r="S23" s="778">
        <f>'4-EXPENSE 1st Period'!P35+' 5-EXPENSE 2nd Period'!P35+'6-EXPENSE 3rd Period'!P35+' 7-EXPENSE 4th Period'!P35+' 8-EXPENSE 5th Period'!P35+' 9-EXPENSE 6th Period'!P35+' 10-EXPENSE 7th Period'!P35+' 11-EXPENSE 8th Period'!P35+' 12-EXPENSE 9th Period'!P35+' 13-EXPENSE 10th Period'!P35+' 14-EXPENSE 11th Period'!P35+' 15-EXPENSE 12th Period'!Q35</f>
        <v>0</v>
      </c>
      <c r="T23" s="781">
        <f>'4-EXPENSE 1st Period'!Q35+' 5-EXPENSE 2nd Period'!Q35+'6-EXPENSE 3rd Period'!Q35+' 7-EXPENSE 4th Period'!Q35+' 8-EXPENSE 5th Period'!Q35+' 9-EXPENSE 6th Period'!Q35+' 10-EXPENSE 7th Period'!Q35+' 11-EXPENSE 8th Period'!Q35+' 12-EXPENSE 9th Period'!Q35+' 13-EXPENSE 10th Period'!Q35+' 14-EXPENSE 11th Period'!Q35+' 15-EXPENSE 12th Period'!R35</f>
        <v>0</v>
      </c>
      <c r="U23" s="781">
        <f>'4-EXPENSE 1st Period'!R35+' 5-EXPENSE 2nd Period'!R35+'6-EXPENSE 3rd Period'!R35+' 7-EXPENSE 4th Period'!R35+' 8-EXPENSE 5th Period'!R35+' 9-EXPENSE 6th Period'!R35+' 10-EXPENSE 7th Period'!R35+' 11-EXPENSE 8th Period'!R35+' 12-EXPENSE 9th Period'!R35+' 13-EXPENSE 10th Period'!R35+' 14-EXPENSE 11th Period'!R35+' 15-EXPENSE 12th Period'!S35</f>
        <v>0</v>
      </c>
      <c r="V23" s="781">
        <f>'4-EXPENSE 1st Period'!S35+' 5-EXPENSE 2nd Period'!S35+'6-EXPENSE 3rd Period'!S35+' 7-EXPENSE 4th Period'!S35+' 8-EXPENSE 5th Period'!S35+' 9-EXPENSE 6th Period'!S35+' 10-EXPENSE 7th Period'!S35+' 11-EXPENSE 8th Period'!S35+' 12-EXPENSE 9th Period'!S35+' 13-EXPENSE 10th Period'!S35+' 14-EXPENSE 11th Period'!S35+' 15-EXPENSE 12th Period'!T35</f>
        <v>0</v>
      </c>
      <c r="W23" s="781">
        <f>'4-EXPENSE 1st Period'!T35+' 5-EXPENSE 2nd Period'!T35+'6-EXPENSE 3rd Period'!T35+' 7-EXPENSE 4th Period'!T35+' 8-EXPENSE 5th Period'!T35+' 9-EXPENSE 6th Period'!T35+' 10-EXPENSE 7th Period'!T35+' 11-EXPENSE 8th Period'!T35+' 12-EXPENSE 9th Period'!T35+' 13-EXPENSE 10th Period'!T35+' 14-EXPENSE 11th Period'!T35+' 15-EXPENSE 12th Period'!U35</f>
        <v>0</v>
      </c>
      <c r="X23" s="781">
        <f>'4-EXPENSE 1st Period'!U35+' 5-EXPENSE 2nd Period'!U35+'6-EXPENSE 3rd Period'!U35+' 7-EXPENSE 4th Period'!U35+' 8-EXPENSE 5th Period'!U35+' 9-EXPENSE 6th Period'!U35+' 10-EXPENSE 7th Period'!U35+' 11-EXPENSE 8th Period'!U35+' 12-EXPENSE 9th Period'!U35+' 13-EXPENSE 10th Period'!U35+' 14-EXPENSE 11th Period'!U35+' 15-EXPENSE 12th Period'!V35</f>
        <v>0</v>
      </c>
      <c r="Y23" s="781">
        <f>'4-EXPENSE 1st Period'!V35+' 5-EXPENSE 2nd Period'!V35+'6-EXPENSE 3rd Period'!V35+' 7-EXPENSE 4th Period'!V35+' 8-EXPENSE 5th Period'!V35+' 9-EXPENSE 6th Period'!V35+' 10-EXPENSE 7th Period'!V35+' 11-EXPENSE 8th Period'!V35+' 12-EXPENSE 9th Period'!V35+' 13-EXPENSE 10th Period'!V35+' 14-EXPENSE 11th Period'!V35+' 15-EXPENSE 12th Period'!W35</f>
        <v>0</v>
      </c>
      <c r="Z23" s="781">
        <f>'4-EXPENSE 1st Period'!W35+' 5-EXPENSE 2nd Period'!W35+'6-EXPENSE 3rd Period'!W35+' 7-EXPENSE 4th Period'!W35+' 8-EXPENSE 5th Period'!W35+' 9-EXPENSE 6th Period'!W35+' 10-EXPENSE 7th Period'!W35+' 11-EXPENSE 8th Period'!W35+' 12-EXPENSE 9th Period'!W35+' 13-EXPENSE 10th Period'!W35+' 14-EXPENSE 11th Period'!W35+' 15-EXPENSE 12th Period'!X35</f>
        <v>0</v>
      </c>
      <c r="AA23" s="781">
        <f>'4-EXPENSE 1st Period'!X35+' 5-EXPENSE 2nd Period'!X35+'6-EXPENSE 3rd Period'!X35+' 7-EXPENSE 4th Period'!X35+' 8-EXPENSE 5th Period'!X35+' 9-EXPENSE 6th Period'!X35+' 10-EXPENSE 7th Period'!X35+' 11-EXPENSE 8th Period'!X35+' 12-EXPENSE 9th Period'!X35+' 13-EXPENSE 10th Period'!X35+' 14-EXPENSE 11th Period'!X35+' 15-EXPENSE 12th Period'!Y35</f>
        <v>0</v>
      </c>
      <c r="AB23" s="781">
        <f>'4-EXPENSE 1st Period'!Y35+' 5-EXPENSE 2nd Period'!Y35+'6-EXPENSE 3rd Period'!Y35+' 7-EXPENSE 4th Period'!Y35+' 8-EXPENSE 5th Period'!Y35+' 9-EXPENSE 6th Period'!Y35+' 10-EXPENSE 7th Period'!Y35+' 11-EXPENSE 8th Period'!Y35+' 12-EXPENSE 9th Period'!Y35+' 13-EXPENSE 10th Period'!Y35+' 14-EXPENSE 11th Period'!Y35+' 15-EXPENSE 12th Period'!Z35</f>
        <v>0</v>
      </c>
      <c r="AC23" s="781">
        <f>'4-EXPENSE 1st Period'!Z35+' 5-EXPENSE 2nd Period'!Z35+'6-EXPENSE 3rd Period'!Z35+' 7-EXPENSE 4th Period'!Z35+' 8-EXPENSE 5th Period'!Z35+' 9-EXPENSE 6th Period'!Z35+' 10-EXPENSE 7th Period'!Z35+' 11-EXPENSE 8th Period'!Z35+' 12-EXPENSE 9th Period'!Z35+' 13-EXPENSE 10th Period'!Z35+' 14-EXPENSE 11th Period'!Z35+' 15-EXPENSE 12th Period'!AA35</f>
        <v>0</v>
      </c>
      <c r="AD23" s="781">
        <f>'4-EXPENSE 1st Period'!AA35+' 5-EXPENSE 2nd Period'!AA35+'6-EXPENSE 3rd Period'!AA35+' 7-EXPENSE 4th Period'!AA35+' 8-EXPENSE 5th Period'!AA35+' 9-EXPENSE 6th Period'!AA35+' 10-EXPENSE 7th Period'!AA35+' 11-EXPENSE 8th Period'!AA35+' 12-EXPENSE 9th Period'!AA35+' 13-EXPENSE 10th Period'!AA35+' 14-EXPENSE 11th Period'!AA35+' 15-EXPENSE 12th Period'!AB35</f>
        <v>0</v>
      </c>
      <c r="AE23" s="781">
        <f>'4-EXPENSE 1st Period'!AB35+' 5-EXPENSE 2nd Period'!AB35+'6-EXPENSE 3rd Period'!AB35+' 7-EXPENSE 4th Period'!AB35+' 8-EXPENSE 5th Period'!AB35+' 9-EXPENSE 6th Period'!AB35+' 10-EXPENSE 7th Period'!AB35+' 11-EXPENSE 8th Period'!AB35+' 12-EXPENSE 9th Period'!AB35+' 13-EXPENSE 10th Period'!AB35+' 14-EXPENSE 11th Period'!AB35+' 15-EXPENSE 12th Period'!AC35</f>
        <v>0</v>
      </c>
      <c r="AF23" s="781">
        <f>'4-EXPENSE 1st Period'!AC35+' 5-EXPENSE 2nd Period'!AC35+'6-EXPENSE 3rd Period'!AC35+' 7-EXPENSE 4th Period'!AC35+' 8-EXPENSE 5th Period'!AC35+' 9-EXPENSE 6th Period'!AC35+' 10-EXPENSE 7th Period'!AC35+' 11-EXPENSE 8th Period'!AC35+' 12-EXPENSE 9th Period'!AC35+' 13-EXPENSE 10th Period'!AC35+' 14-EXPENSE 11th Period'!AC35+' 15-EXPENSE 12th Period'!AD35</f>
        <v>0</v>
      </c>
      <c r="AG23" s="767">
        <f>'4-EXPENSE 1st Period'!AD35+' 5-EXPENSE 2nd Period'!AD35+'6-EXPENSE 3rd Period'!AD35+' 7-EXPENSE 4th Period'!AD35+' 8-EXPENSE 5th Period'!AD35+' 9-EXPENSE 6th Period'!AD35+' 10-EXPENSE 7th Period'!AD35+' 11-EXPENSE 8th Period'!AD35+' 12-EXPENSE 9th Period'!AD35+' 13-EXPENSE 10th Period'!AD35+' 14-EXPENSE 11th Period'!AD35+' 15-EXPENSE 12th Period'!AE35</f>
        <v>0</v>
      </c>
      <c r="AH23" s="776">
        <f t="shared" si="6"/>
        <v>0</v>
      </c>
      <c r="AI23" s="769"/>
      <c r="AJ23" s="778">
        <f t="shared" si="7"/>
        <v>0</v>
      </c>
      <c r="AK23" s="781">
        <f t="shared" si="8"/>
        <v>0</v>
      </c>
      <c r="AL23" s="781">
        <f t="shared" si="9"/>
        <v>0</v>
      </c>
      <c r="AM23" s="781">
        <f t="shared" si="10"/>
        <v>0</v>
      </c>
      <c r="AN23" s="781">
        <f t="shared" si="11"/>
        <v>0</v>
      </c>
      <c r="AO23" s="781">
        <f t="shared" si="12"/>
        <v>0</v>
      </c>
      <c r="AP23" s="781">
        <f t="shared" si="13"/>
        <v>0</v>
      </c>
      <c r="AQ23" s="781">
        <f t="shared" si="14"/>
        <v>0</v>
      </c>
      <c r="AR23" s="781">
        <f t="shared" si="15"/>
        <v>0</v>
      </c>
      <c r="AS23" s="781">
        <f t="shared" si="16"/>
        <v>0</v>
      </c>
      <c r="AT23" s="781">
        <f t="shared" si="17"/>
        <v>0</v>
      </c>
      <c r="AU23" s="781">
        <f t="shared" si="18"/>
        <v>0</v>
      </c>
      <c r="AV23" s="781">
        <f t="shared" si="19"/>
        <v>0</v>
      </c>
      <c r="AW23" s="781">
        <f t="shared" si="20"/>
        <v>0</v>
      </c>
      <c r="AX23" s="767">
        <f t="shared" si="21"/>
        <v>0</v>
      </c>
      <c r="AY23" s="776">
        <f t="shared" si="22"/>
        <v>0</v>
      </c>
    </row>
    <row r="24" spans="1:51" x14ac:dyDescent="0.25">
      <c r="A24" s="799" t="str">
        <f>IF('2-Budget JUSTIFY'!A26="","",'2-Budget JUSTIFY'!A26)</f>
        <v/>
      </c>
      <c r="B24" s="767">
        <f>'2-Budget JUSTIFY'!D26</f>
        <v>0</v>
      </c>
      <c r="C24" s="781">
        <f>'2-Budget JUSTIFY'!E26</f>
        <v>0</v>
      </c>
      <c r="D24" s="781">
        <f>'2-Budget JUSTIFY'!F26</f>
        <v>0</v>
      </c>
      <c r="E24" s="781">
        <f>'2-Budget JUSTIFY'!G26</f>
        <v>0</v>
      </c>
      <c r="F24" s="781">
        <f>'2-Budget JUSTIFY'!H26</f>
        <v>0</v>
      </c>
      <c r="G24" s="781">
        <f>'2-Budget JUSTIFY'!I26</f>
        <v>0</v>
      </c>
      <c r="H24" s="781">
        <f>'2-Budget JUSTIFY'!J26</f>
        <v>0</v>
      </c>
      <c r="I24" s="781">
        <f>'2-Budget JUSTIFY'!K26</f>
        <v>0</v>
      </c>
      <c r="J24" s="781">
        <f>'2-Budget JUSTIFY'!L26</f>
        <v>0</v>
      </c>
      <c r="K24" s="781">
        <f>'2-Budget JUSTIFY'!M26</f>
        <v>0</v>
      </c>
      <c r="L24" s="781">
        <f>'2-Budget JUSTIFY'!N26</f>
        <v>0</v>
      </c>
      <c r="M24" s="781">
        <f>'2-Budget JUSTIFY'!O26</f>
        <v>0</v>
      </c>
      <c r="N24" s="781">
        <f>'2-Budget JUSTIFY'!P26</f>
        <v>0</v>
      </c>
      <c r="O24" s="781">
        <f>'2-Budget JUSTIFY'!Q26</f>
        <v>0</v>
      </c>
      <c r="P24" s="767">
        <f>'2-Budget JUSTIFY'!R26</f>
        <v>0</v>
      </c>
      <c r="Q24" s="776">
        <f t="shared" si="5"/>
        <v>0</v>
      </c>
      <c r="R24" s="769"/>
      <c r="S24" s="778">
        <f>'4-EXPENSE 1st Period'!P36+' 5-EXPENSE 2nd Period'!P36+'6-EXPENSE 3rd Period'!P36+' 7-EXPENSE 4th Period'!P36+' 8-EXPENSE 5th Period'!P36+' 9-EXPENSE 6th Period'!P36+' 10-EXPENSE 7th Period'!P36+' 11-EXPENSE 8th Period'!P36+' 12-EXPENSE 9th Period'!P36+' 13-EXPENSE 10th Period'!P36+' 14-EXPENSE 11th Period'!P36+' 15-EXPENSE 12th Period'!Q36</f>
        <v>0</v>
      </c>
      <c r="T24" s="781">
        <f>'4-EXPENSE 1st Period'!Q36+' 5-EXPENSE 2nd Period'!Q36+'6-EXPENSE 3rd Period'!Q36+' 7-EXPENSE 4th Period'!Q36+' 8-EXPENSE 5th Period'!Q36+' 9-EXPENSE 6th Period'!Q36+' 10-EXPENSE 7th Period'!Q36+' 11-EXPENSE 8th Period'!Q36+' 12-EXPENSE 9th Period'!Q36+' 13-EXPENSE 10th Period'!Q36+' 14-EXPENSE 11th Period'!Q36+' 15-EXPENSE 12th Period'!R36</f>
        <v>0</v>
      </c>
      <c r="U24" s="781">
        <f>'4-EXPENSE 1st Period'!R36+' 5-EXPENSE 2nd Period'!R36+'6-EXPENSE 3rd Period'!R36+' 7-EXPENSE 4th Period'!R36+' 8-EXPENSE 5th Period'!R36+' 9-EXPENSE 6th Period'!R36+' 10-EXPENSE 7th Period'!R36+' 11-EXPENSE 8th Period'!R36+' 12-EXPENSE 9th Period'!R36+' 13-EXPENSE 10th Period'!R36+' 14-EXPENSE 11th Period'!R36+' 15-EXPENSE 12th Period'!S36</f>
        <v>0</v>
      </c>
      <c r="V24" s="781">
        <f>'4-EXPENSE 1st Period'!S36+' 5-EXPENSE 2nd Period'!S36+'6-EXPENSE 3rd Period'!S36+' 7-EXPENSE 4th Period'!S36+' 8-EXPENSE 5th Period'!S36+' 9-EXPENSE 6th Period'!S36+' 10-EXPENSE 7th Period'!S36+' 11-EXPENSE 8th Period'!S36+' 12-EXPENSE 9th Period'!S36+' 13-EXPENSE 10th Period'!S36+' 14-EXPENSE 11th Period'!S36+' 15-EXPENSE 12th Period'!T36</f>
        <v>0</v>
      </c>
      <c r="W24" s="781">
        <f>'4-EXPENSE 1st Period'!T36+' 5-EXPENSE 2nd Period'!T36+'6-EXPENSE 3rd Period'!T36+' 7-EXPENSE 4th Period'!T36+' 8-EXPENSE 5th Period'!T36+' 9-EXPENSE 6th Period'!T36+' 10-EXPENSE 7th Period'!T36+' 11-EXPENSE 8th Period'!T36+' 12-EXPENSE 9th Period'!T36+' 13-EXPENSE 10th Period'!T36+' 14-EXPENSE 11th Period'!T36+' 15-EXPENSE 12th Period'!U36</f>
        <v>0</v>
      </c>
      <c r="X24" s="781">
        <f>'4-EXPENSE 1st Period'!U36+' 5-EXPENSE 2nd Period'!U36+'6-EXPENSE 3rd Period'!U36+' 7-EXPENSE 4th Period'!U36+' 8-EXPENSE 5th Period'!U36+' 9-EXPENSE 6th Period'!U36+' 10-EXPENSE 7th Period'!U36+' 11-EXPENSE 8th Period'!U36+' 12-EXPENSE 9th Period'!U36+' 13-EXPENSE 10th Period'!U36+' 14-EXPENSE 11th Period'!U36+' 15-EXPENSE 12th Period'!V36</f>
        <v>0</v>
      </c>
      <c r="Y24" s="781">
        <f>'4-EXPENSE 1st Period'!V36+' 5-EXPENSE 2nd Period'!V36+'6-EXPENSE 3rd Period'!V36+' 7-EXPENSE 4th Period'!V36+' 8-EXPENSE 5th Period'!V36+' 9-EXPENSE 6th Period'!V36+' 10-EXPENSE 7th Period'!V36+' 11-EXPENSE 8th Period'!V36+' 12-EXPENSE 9th Period'!V36+' 13-EXPENSE 10th Period'!V36+' 14-EXPENSE 11th Period'!V36+' 15-EXPENSE 12th Period'!W36</f>
        <v>0</v>
      </c>
      <c r="Z24" s="781">
        <f>'4-EXPENSE 1st Period'!W36+' 5-EXPENSE 2nd Period'!W36+'6-EXPENSE 3rd Period'!W36+' 7-EXPENSE 4th Period'!W36+' 8-EXPENSE 5th Period'!W36+' 9-EXPENSE 6th Period'!W36+' 10-EXPENSE 7th Period'!W36+' 11-EXPENSE 8th Period'!W36+' 12-EXPENSE 9th Period'!W36+' 13-EXPENSE 10th Period'!W36+' 14-EXPENSE 11th Period'!W36+' 15-EXPENSE 12th Period'!X36</f>
        <v>0</v>
      </c>
      <c r="AA24" s="781">
        <f>'4-EXPENSE 1st Period'!X36+' 5-EXPENSE 2nd Period'!X36+'6-EXPENSE 3rd Period'!X36+' 7-EXPENSE 4th Period'!X36+' 8-EXPENSE 5th Period'!X36+' 9-EXPENSE 6th Period'!X36+' 10-EXPENSE 7th Period'!X36+' 11-EXPENSE 8th Period'!X36+' 12-EXPENSE 9th Period'!X36+' 13-EXPENSE 10th Period'!X36+' 14-EXPENSE 11th Period'!X36+' 15-EXPENSE 12th Period'!Y36</f>
        <v>0</v>
      </c>
      <c r="AB24" s="781">
        <f>'4-EXPENSE 1st Period'!Y36+' 5-EXPENSE 2nd Period'!Y36+'6-EXPENSE 3rd Period'!Y36+' 7-EXPENSE 4th Period'!Y36+' 8-EXPENSE 5th Period'!Y36+' 9-EXPENSE 6th Period'!Y36+' 10-EXPENSE 7th Period'!Y36+' 11-EXPENSE 8th Period'!Y36+' 12-EXPENSE 9th Period'!Y36+' 13-EXPENSE 10th Period'!Y36+' 14-EXPENSE 11th Period'!Y36+' 15-EXPENSE 12th Period'!Z36</f>
        <v>0</v>
      </c>
      <c r="AC24" s="781">
        <f>'4-EXPENSE 1st Period'!Z36+' 5-EXPENSE 2nd Period'!Z36+'6-EXPENSE 3rd Period'!Z36+' 7-EXPENSE 4th Period'!Z36+' 8-EXPENSE 5th Period'!Z36+' 9-EXPENSE 6th Period'!Z36+' 10-EXPENSE 7th Period'!Z36+' 11-EXPENSE 8th Period'!Z36+' 12-EXPENSE 9th Period'!Z36+' 13-EXPENSE 10th Period'!Z36+' 14-EXPENSE 11th Period'!Z36+' 15-EXPENSE 12th Period'!AA36</f>
        <v>0</v>
      </c>
      <c r="AD24" s="781">
        <f>'4-EXPENSE 1st Period'!AA36+' 5-EXPENSE 2nd Period'!AA36+'6-EXPENSE 3rd Period'!AA36+' 7-EXPENSE 4th Period'!AA36+' 8-EXPENSE 5th Period'!AA36+' 9-EXPENSE 6th Period'!AA36+' 10-EXPENSE 7th Period'!AA36+' 11-EXPENSE 8th Period'!AA36+' 12-EXPENSE 9th Period'!AA36+' 13-EXPENSE 10th Period'!AA36+' 14-EXPENSE 11th Period'!AA36+' 15-EXPENSE 12th Period'!AB36</f>
        <v>0</v>
      </c>
      <c r="AE24" s="781">
        <f>'4-EXPENSE 1st Period'!AB36+' 5-EXPENSE 2nd Period'!AB36+'6-EXPENSE 3rd Period'!AB36+' 7-EXPENSE 4th Period'!AB36+' 8-EXPENSE 5th Period'!AB36+' 9-EXPENSE 6th Period'!AB36+' 10-EXPENSE 7th Period'!AB36+' 11-EXPENSE 8th Period'!AB36+' 12-EXPENSE 9th Period'!AB36+' 13-EXPENSE 10th Period'!AB36+' 14-EXPENSE 11th Period'!AB36+' 15-EXPENSE 12th Period'!AC36</f>
        <v>0</v>
      </c>
      <c r="AF24" s="781">
        <f>'4-EXPENSE 1st Period'!AC36+' 5-EXPENSE 2nd Period'!AC36+'6-EXPENSE 3rd Period'!AC36+' 7-EXPENSE 4th Period'!AC36+' 8-EXPENSE 5th Period'!AC36+' 9-EXPENSE 6th Period'!AC36+' 10-EXPENSE 7th Period'!AC36+' 11-EXPENSE 8th Period'!AC36+' 12-EXPENSE 9th Period'!AC36+' 13-EXPENSE 10th Period'!AC36+' 14-EXPENSE 11th Period'!AC36+' 15-EXPENSE 12th Period'!AD36</f>
        <v>0</v>
      </c>
      <c r="AG24" s="767">
        <f>'4-EXPENSE 1st Period'!AD36+' 5-EXPENSE 2nd Period'!AD36+'6-EXPENSE 3rd Period'!AD36+' 7-EXPENSE 4th Period'!AD36+' 8-EXPENSE 5th Period'!AD36+' 9-EXPENSE 6th Period'!AD36+' 10-EXPENSE 7th Period'!AD36+' 11-EXPENSE 8th Period'!AD36+' 12-EXPENSE 9th Period'!AD36+' 13-EXPENSE 10th Period'!AD36+' 14-EXPENSE 11th Period'!AD36+' 15-EXPENSE 12th Period'!AE36</f>
        <v>0</v>
      </c>
      <c r="AH24" s="776">
        <f t="shared" si="6"/>
        <v>0</v>
      </c>
      <c r="AI24" s="769"/>
      <c r="AJ24" s="778">
        <f t="shared" si="7"/>
        <v>0</v>
      </c>
      <c r="AK24" s="781">
        <f t="shared" si="8"/>
        <v>0</v>
      </c>
      <c r="AL24" s="781">
        <f t="shared" si="9"/>
        <v>0</v>
      </c>
      <c r="AM24" s="781">
        <f t="shared" si="10"/>
        <v>0</v>
      </c>
      <c r="AN24" s="781">
        <f t="shared" si="11"/>
        <v>0</v>
      </c>
      <c r="AO24" s="781">
        <f t="shared" si="12"/>
        <v>0</v>
      </c>
      <c r="AP24" s="781">
        <f t="shared" si="13"/>
        <v>0</v>
      </c>
      <c r="AQ24" s="781">
        <f t="shared" si="14"/>
        <v>0</v>
      </c>
      <c r="AR24" s="781">
        <f t="shared" si="15"/>
        <v>0</v>
      </c>
      <c r="AS24" s="781">
        <f t="shared" si="16"/>
        <v>0</v>
      </c>
      <c r="AT24" s="781">
        <f t="shared" si="17"/>
        <v>0</v>
      </c>
      <c r="AU24" s="781">
        <f t="shared" si="18"/>
        <v>0</v>
      </c>
      <c r="AV24" s="781">
        <f t="shared" si="19"/>
        <v>0</v>
      </c>
      <c r="AW24" s="781">
        <f t="shared" si="20"/>
        <v>0</v>
      </c>
      <c r="AX24" s="767">
        <f t="shared" si="21"/>
        <v>0</v>
      </c>
      <c r="AY24" s="776">
        <f t="shared" si="22"/>
        <v>0</v>
      </c>
    </row>
    <row r="25" spans="1:51" x14ac:dyDescent="0.25">
      <c r="A25" s="799" t="str">
        <f>IF('2-Budget JUSTIFY'!A27="","",'2-Budget JUSTIFY'!A27)</f>
        <v/>
      </c>
      <c r="B25" s="767">
        <f>'2-Budget JUSTIFY'!D27</f>
        <v>0</v>
      </c>
      <c r="C25" s="781">
        <f>'2-Budget JUSTIFY'!E27</f>
        <v>0</v>
      </c>
      <c r="D25" s="781">
        <f>'2-Budget JUSTIFY'!F27</f>
        <v>0</v>
      </c>
      <c r="E25" s="781">
        <f>'2-Budget JUSTIFY'!G27</f>
        <v>0</v>
      </c>
      <c r="F25" s="781">
        <f>'2-Budget JUSTIFY'!H27</f>
        <v>0</v>
      </c>
      <c r="G25" s="781">
        <f>'2-Budget JUSTIFY'!I27</f>
        <v>0</v>
      </c>
      <c r="H25" s="781">
        <f>'2-Budget JUSTIFY'!J27</f>
        <v>0</v>
      </c>
      <c r="I25" s="781">
        <f>'2-Budget JUSTIFY'!K27</f>
        <v>0</v>
      </c>
      <c r="J25" s="781">
        <f>'2-Budget JUSTIFY'!L27</f>
        <v>0</v>
      </c>
      <c r="K25" s="781">
        <f>'2-Budget JUSTIFY'!M27</f>
        <v>0</v>
      </c>
      <c r="L25" s="781">
        <f>'2-Budget JUSTIFY'!N27</f>
        <v>0</v>
      </c>
      <c r="M25" s="781">
        <f>'2-Budget JUSTIFY'!O27</f>
        <v>0</v>
      </c>
      <c r="N25" s="781">
        <f>'2-Budget JUSTIFY'!P27</f>
        <v>0</v>
      </c>
      <c r="O25" s="781">
        <f>'2-Budget JUSTIFY'!Q27</f>
        <v>0</v>
      </c>
      <c r="P25" s="767">
        <f>'2-Budget JUSTIFY'!R27</f>
        <v>0</v>
      </c>
      <c r="Q25" s="776">
        <f t="shared" si="5"/>
        <v>0</v>
      </c>
      <c r="R25" s="769"/>
      <c r="S25" s="778">
        <f>'4-EXPENSE 1st Period'!P37+' 5-EXPENSE 2nd Period'!P37+'6-EXPENSE 3rd Period'!P37+' 7-EXPENSE 4th Period'!P37+' 8-EXPENSE 5th Period'!P37+' 9-EXPENSE 6th Period'!P37+' 10-EXPENSE 7th Period'!P37+' 11-EXPENSE 8th Period'!P37+' 12-EXPENSE 9th Period'!P37+' 13-EXPENSE 10th Period'!P37+' 14-EXPENSE 11th Period'!P37+' 15-EXPENSE 12th Period'!Q37</f>
        <v>0</v>
      </c>
      <c r="T25" s="781">
        <f>'4-EXPENSE 1st Period'!Q37+' 5-EXPENSE 2nd Period'!Q37+'6-EXPENSE 3rd Period'!Q37+' 7-EXPENSE 4th Period'!Q37+' 8-EXPENSE 5th Period'!Q37+' 9-EXPENSE 6th Period'!Q37+' 10-EXPENSE 7th Period'!Q37+' 11-EXPENSE 8th Period'!Q37+' 12-EXPENSE 9th Period'!Q37+' 13-EXPENSE 10th Period'!Q37+' 14-EXPENSE 11th Period'!Q37+' 15-EXPENSE 12th Period'!R37</f>
        <v>0</v>
      </c>
      <c r="U25" s="781">
        <f>'4-EXPENSE 1st Period'!R37+' 5-EXPENSE 2nd Period'!R37+'6-EXPENSE 3rd Period'!R37+' 7-EXPENSE 4th Period'!R37+' 8-EXPENSE 5th Period'!R37+' 9-EXPENSE 6th Period'!R37+' 10-EXPENSE 7th Period'!R37+' 11-EXPENSE 8th Period'!R37+' 12-EXPENSE 9th Period'!R37+' 13-EXPENSE 10th Period'!R37+' 14-EXPENSE 11th Period'!R37+' 15-EXPENSE 12th Period'!S37</f>
        <v>0</v>
      </c>
      <c r="V25" s="781">
        <f>'4-EXPENSE 1st Period'!S37+' 5-EXPENSE 2nd Period'!S37+'6-EXPENSE 3rd Period'!S37+' 7-EXPENSE 4th Period'!S37+' 8-EXPENSE 5th Period'!S37+' 9-EXPENSE 6th Period'!S37+' 10-EXPENSE 7th Period'!S37+' 11-EXPENSE 8th Period'!S37+' 12-EXPENSE 9th Period'!S37+' 13-EXPENSE 10th Period'!S37+' 14-EXPENSE 11th Period'!S37+' 15-EXPENSE 12th Period'!T37</f>
        <v>0</v>
      </c>
      <c r="W25" s="781">
        <f>'4-EXPENSE 1st Period'!T37+' 5-EXPENSE 2nd Period'!T37+'6-EXPENSE 3rd Period'!T37+' 7-EXPENSE 4th Period'!T37+' 8-EXPENSE 5th Period'!T37+' 9-EXPENSE 6th Period'!T37+' 10-EXPENSE 7th Period'!T37+' 11-EXPENSE 8th Period'!T37+' 12-EXPENSE 9th Period'!T37+' 13-EXPENSE 10th Period'!T37+' 14-EXPENSE 11th Period'!T37+' 15-EXPENSE 12th Period'!U37</f>
        <v>0</v>
      </c>
      <c r="X25" s="781">
        <f>'4-EXPENSE 1st Period'!U37+' 5-EXPENSE 2nd Period'!U37+'6-EXPENSE 3rd Period'!U37+' 7-EXPENSE 4th Period'!U37+' 8-EXPENSE 5th Period'!U37+' 9-EXPENSE 6th Period'!U37+' 10-EXPENSE 7th Period'!U37+' 11-EXPENSE 8th Period'!U37+' 12-EXPENSE 9th Period'!U37+' 13-EXPENSE 10th Period'!U37+' 14-EXPENSE 11th Period'!U37+' 15-EXPENSE 12th Period'!V37</f>
        <v>0</v>
      </c>
      <c r="Y25" s="781">
        <f>'4-EXPENSE 1st Period'!V37+' 5-EXPENSE 2nd Period'!V37+'6-EXPENSE 3rd Period'!V37+' 7-EXPENSE 4th Period'!V37+' 8-EXPENSE 5th Period'!V37+' 9-EXPENSE 6th Period'!V37+' 10-EXPENSE 7th Period'!V37+' 11-EXPENSE 8th Period'!V37+' 12-EXPENSE 9th Period'!V37+' 13-EXPENSE 10th Period'!V37+' 14-EXPENSE 11th Period'!V37+' 15-EXPENSE 12th Period'!W37</f>
        <v>0</v>
      </c>
      <c r="Z25" s="781">
        <f>'4-EXPENSE 1st Period'!W37+' 5-EXPENSE 2nd Period'!W37+'6-EXPENSE 3rd Period'!W37+' 7-EXPENSE 4th Period'!W37+' 8-EXPENSE 5th Period'!W37+' 9-EXPENSE 6th Period'!W37+' 10-EXPENSE 7th Period'!W37+' 11-EXPENSE 8th Period'!W37+' 12-EXPENSE 9th Period'!W37+' 13-EXPENSE 10th Period'!W37+' 14-EXPENSE 11th Period'!W37+' 15-EXPENSE 12th Period'!X37</f>
        <v>0</v>
      </c>
      <c r="AA25" s="781">
        <f>'4-EXPENSE 1st Period'!X37+' 5-EXPENSE 2nd Period'!X37+'6-EXPENSE 3rd Period'!X37+' 7-EXPENSE 4th Period'!X37+' 8-EXPENSE 5th Period'!X37+' 9-EXPENSE 6th Period'!X37+' 10-EXPENSE 7th Period'!X37+' 11-EXPENSE 8th Period'!X37+' 12-EXPENSE 9th Period'!X37+' 13-EXPENSE 10th Period'!X37+' 14-EXPENSE 11th Period'!X37+' 15-EXPENSE 12th Period'!Y37</f>
        <v>0</v>
      </c>
      <c r="AB25" s="781">
        <f>'4-EXPENSE 1st Period'!Y37+' 5-EXPENSE 2nd Period'!Y37+'6-EXPENSE 3rd Period'!Y37+' 7-EXPENSE 4th Period'!Y37+' 8-EXPENSE 5th Period'!Y37+' 9-EXPENSE 6th Period'!Y37+' 10-EXPENSE 7th Period'!Y37+' 11-EXPENSE 8th Period'!Y37+' 12-EXPENSE 9th Period'!Y37+' 13-EXPENSE 10th Period'!Y37+' 14-EXPENSE 11th Period'!Y37+' 15-EXPENSE 12th Period'!Z37</f>
        <v>0</v>
      </c>
      <c r="AC25" s="781">
        <f>'4-EXPENSE 1st Period'!Z37+' 5-EXPENSE 2nd Period'!Z37+'6-EXPENSE 3rd Period'!Z37+' 7-EXPENSE 4th Period'!Z37+' 8-EXPENSE 5th Period'!Z37+' 9-EXPENSE 6th Period'!Z37+' 10-EXPENSE 7th Period'!Z37+' 11-EXPENSE 8th Period'!Z37+' 12-EXPENSE 9th Period'!Z37+' 13-EXPENSE 10th Period'!Z37+' 14-EXPENSE 11th Period'!Z37+' 15-EXPENSE 12th Period'!AA37</f>
        <v>0</v>
      </c>
      <c r="AD25" s="781">
        <f>'4-EXPENSE 1st Period'!AA37+' 5-EXPENSE 2nd Period'!AA37+'6-EXPENSE 3rd Period'!AA37+' 7-EXPENSE 4th Period'!AA37+' 8-EXPENSE 5th Period'!AA37+' 9-EXPENSE 6th Period'!AA37+' 10-EXPENSE 7th Period'!AA37+' 11-EXPENSE 8th Period'!AA37+' 12-EXPENSE 9th Period'!AA37+' 13-EXPENSE 10th Period'!AA37+' 14-EXPENSE 11th Period'!AA37+' 15-EXPENSE 12th Period'!AB37</f>
        <v>0</v>
      </c>
      <c r="AE25" s="781">
        <f>'4-EXPENSE 1st Period'!AB37+' 5-EXPENSE 2nd Period'!AB37+'6-EXPENSE 3rd Period'!AB37+' 7-EXPENSE 4th Period'!AB37+' 8-EXPENSE 5th Period'!AB37+' 9-EXPENSE 6th Period'!AB37+' 10-EXPENSE 7th Period'!AB37+' 11-EXPENSE 8th Period'!AB37+' 12-EXPENSE 9th Period'!AB37+' 13-EXPENSE 10th Period'!AB37+' 14-EXPENSE 11th Period'!AB37+' 15-EXPENSE 12th Period'!AC37</f>
        <v>0</v>
      </c>
      <c r="AF25" s="781">
        <f>'4-EXPENSE 1st Period'!AC37+' 5-EXPENSE 2nd Period'!AC37+'6-EXPENSE 3rd Period'!AC37+' 7-EXPENSE 4th Period'!AC37+' 8-EXPENSE 5th Period'!AC37+' 9-EXPENSE 6th Period'!AC37+' 10-EXPENSE 7th Period'!AC37+' 11-EXPENSE 8th Period'!AC37+' 12-EXPENSE 9th Period'!AC37+' 13-EXPENSE 10th Period'!AC37+' 14-EXPENSE 11th Period'!AC37+' 15-EXPENSE 12th Period'!AD37</f>
        <v>0</v>
      </c>
      <c r="AG25" s="767">
        <f>'4-EXPENSE 1st Period'!AD37+' 5-EXPENSE 2nd Period'!AD37+'6-EXPENSE 3rd Period'!AD37+' 7-EXPENSE 4th Period'!AD37+' 8-EXPENSE 5th Period'!AD37+' 9-EXPENSE 6th Period'!AD37+' 10-EXPENSE 7th Period'!AD37+' 11-EXPENSE 8th Period'!AD37+' 12-EXPENSE 9th Period'!AD37+' 13-EXPENSE 10th Period'!AD37+' 14-EXPENSE 11th Period'!AD37+' 15-EXPENSE 12th Period'!AE37</f>
        <v>0</v>
      </c>
      <c r="AH25" s="776">
        <f t="shared" si="6"/>
        <v>0</v>
      </c>
      <c r="AI25" s="769"/>
      <c r="AJ25" s="778">
        <f t="shared" si="7"/>
        <v>0</v>
      </c>
      <c r="AK25" s="781">
        <f t="shared" si="8"/>
        <v>0</v>
      </c>
      <c r="AL25" s="781">
        <f t="shared" si="9"/>
        <v>0</v>
      </c>
      <c r="AM25" s="781">
        <f t="shared" si="10"/>
        <v>0</v>
      </c>
      <c r="AN25" s="781">
        <f t="shared" si="11"/>
        <v>0</v>
      </c>
      <c r="AO25" s="781">
        <f t="shared" si="12"/>
        <v>0</v>
      </c>
      <c r="AP25" s="781">
        <f t="shared" si="13"/>
        <v>0</v>
      </c>
      <c r="AQ25" s="781">
        <f t="shared" si="14"/>
        <v>0</v>
      </c>
      <c r="AR25" s="781">
        <f t="shared" si="15"/>
        <v>0</v>
      </c>
      <c r="AS25" s="781">
        <f t="shared" si="16"/>
        <v>0</v>
      </c>
      <c r="AT25" s="781">
        <f t="shared" si="17"/>
        <v>0</v>
      </c>
      <c r="AU25" s="781">
        <f t="shared" si="18"/>
        <v>0</v>
      </c>
      <c r="AV25" s="781">
        <f t="shared" si="19"/>
        <v>0</v>
      </c>
      <c r="AW25" s="781">
        <f t="shared" si="20"/>
        <v>0</v>
      </c>
      <c r="AX25" s="767">
        <f t="shared" si="21"/>
        <v>0</v>
      </c>
      <c r="AY25" s="776">
        <f t="shared" si="22"/>
        <v>0</v>
      </c>
    </row>
    <row r="26" spans="1:51" x14ac:dyDescent="0.25">
      <c r="A26" s="799" t="str">
        <f>IF('2-Budget JUSTIFY'!A28="","",'2-Budget JUSTIFY'!A28)</f>
        <v/>
      </c>
      <c r="B26" s="767">
        <f>'2-Budget JUSTIFY'!D28</f>
        <v>0</v>
      </c>
      <c r="C26" s="781">
        <f>'2-Budget JUSTIFY'!E28</f>
        <v>0</v>
      </c>
      <c r="D26" s="781">
        <f>'2-Budget JUSTIFY'!F28</f>
        <v>0</v>
      </c>
      <c r="E26" s="781">
        <f>'2-Budget JUSTIFY'!G28</f>
        <v>0</v>
      </c>
      <c r="F26" s="781">
        <f>'2-Budget JUSTIFY'!H28</f>
        <v>0</v>
      </c>
      <c r="G26" s="781">
        <f>'2-Budget JUSTIFY'!I28</f>
        <v>0</v>
      </c>
      <c r="H26" s="781">
        <f>'2-Budget JUSTIFY'!J28</f>
        <v>0</v>
      </c>
      <c r="I26" s="781">
        <f>'2-Budget JUSTIFY'!K28</f>
        <v>0</v>
      </c>
      <c r="J26" s="781">
        <f>'2-Budget JUSTIFY'!L28</f>
        <v>0</v>
      </c>
      <c r="K26" s="781">
        <f>'2-Budget JUSTIFY'!M28</f>
        <v>0</v>
      </c>
      <c r="L26" s="781">
        <f>'2-Budget JUSTIFY'!N28</f>
        <v>0</v>
      </c>
      <c r="M26" s="781">
        <f>'2-Budget JUSTIFY'!O28</f>
        <v>0</v>
      </c>
      <c r="N26" s="781">
        <f>'2-Budget JUSTIFY'!P28</f>
        <v>0</v>
      </c>
      <c r="O26" s="781">
        <f>'2-Budget JUSTIFY'!Q28</f>
        <v>0</v>
      </c>
      <c r="P26" s="767">
        <f>'2-Budget JUSTIFY'!R28</f>
        <v>0</v>
      </c>
      <c r="Q26" s="776">
        <f t="shared" si="5"/>
        <v>0</v>
      </c>
      <c r="R26" s="769"/>
      <c r="S26" s="778">
        <f>'4-EXPENSE 1st Period'!P38+' 5-EXPENSE 2nd Period'!P38+'6-EXPENSE 3rd Period'!P38+' 7-EXPENSE 4th Period'!P38+' 8-EXPENSE 5th Period'!P38+' 9-EXPENSE 6th Period'!P38+' 10-EXPENSE 7th Period'!P38+' 11-EXPENSE 8th Period'!P38+' 12-EXPENSE 9th Period'!P38+' 13-EXPENSE 10th Period'!P38+' 14-EXPENSE 11th Period'!P38+' 15-EXPENSE 12th Period'!Q38</f>
        <v>0</v>
      </c>
      <c r="T26" s="781">
        <f>'4-EXPENSE 1st Period'!Q38+' 5-EXPENSE 2nd Period'!Q38+'6-EXPENSE 3rd Period'!Q38+' 7-EXPENSE 4th Period'!Q38+' 8-EXPENSE 5th Period'!Q38+' 9-EXPENSE 6th Period'!Q38+' 10-EXPENSE 7th Period'!Q38+' 11-EXPENSE 8th Period'!Q38+' 12-EXPENSE 9th Period'!Q38+' 13-EXPENSE 10th Period'!Q38+' 14-EXPENSE 11th Period'!Q38+' 15-EXPENSE 12th Period'!R38</f>
        <v>0</v>
      </c>
      <c r="U26" s="781">
        <f>'4-EXPENSE 1st Period'!R38+' 5-EXPENSE 2nd Period'!R38+'6-EXPENSE 3rd Period'!R38+' 7-EXPENSE 4th Period'!R38+' 8-EXPENSE 5th Period'!R38+' 9-EXPENSE 6th Period'!R38+' 10-EXPENSE 7th Period'!R38+' 11-EXPENSE 8th Period'!R38+' 12-EXPENSE 9th Period'!R38+' 13-EXPENSE 10th Period'!R38+' 14-EXPENSE 11th Period'!R38+' 15-EXPENSE 12th Period'!S38</f>
        <v>0</v>
      </c>
      <c r="V26" s="781">
        <f>'4-EXPENSE 1st Period'!S38+' 5-EXPENSE 2nd Period'!S38+'6-EXPENSE 3rd Period'!S38+' 7-EXPENSE 4th Period'!S38+' 8-EXPENSE 5th Period'!S38+' 9-EXPENSE 6th Period'!S38+' 10-EXPENSE 7th Period'!S38+' 11-EXPENSE 8th Period'!S38+' 12-EXPENSE 9th Period'!S38+' 13-EXPENSE 10th Period'!S38+' 14-EXPENSE 11th Period'!S38+' 15-EXPENSE 12th Period'!T38</f>
        <v>0</v>
      </c>
      <c r="W26" s="781">
        <f>'4-EXPENSE 1st Period'!T38+' 5-EXPENSE 2nd Period'!T38+'6-EXPENSE 3rd Period'!T38+' 7-EXPENSE 4th Period'!T38+' 8-EXPENSE 5th Period'!T38+' 9-EXPENSE 6th Period'!T38+' 10-EXPENSE 7th Period'!T38+' 11-EXPENSE 8th Period'!T38+' 12-EXPENSE 9th Period'!T38+' 13-EXPENSE 10th Period'!T38+' 14-EXPENSE 11th Period'!T38+' 15-EXPENSE 12th Period'!U38</f>
        <v>0</v>
      </c>
      <c r="X26" s="781">
        <f>'4-EXPENSE 1st Period'!U38+' 5-EXPENSE 2nd Period'!U38+'6-EXPENSE 3rd Period'!U38+' 7-EXPENSE 4th Period'!U38+' 8-EXPENSE 5th Period'!U38+' 9-EXPENSE 6th Period'!U38+' 10-EXPENSE 7th Period'!U38+' 11-EXPENSE 8th Period'!U38+' 12-EXPENSE 9th Period'!U38+' 13-EXPENSE 10th Period'!U38+' 14-EXPENSE 11th Period'!U38+' 15-EXPENSE 12th Period'!V38</f>
        <v>0</v>
      </c>
      <c r="Y26" s="781">
        <f>'4-EXPENSE 1st Period'!V38+' 5-EXPENSE 2nd Period'!V38+'6-EXPENSE 3rd Period'!V38+' 7-EXPENSE 4th Period'!V38+' 8-EXPENSE 5th Period'!V38+' 9-EXPENSE 6th Period'!V38+' 10-EXPENSE 7th Period'!V38+' 11-EXPENSE 8th Period'!V38+' 12-EXPENSE 9th Period'!V38+' 13-EXPENSE 10th Period'!V38+' 14-EXPENSE 11th Period'!V38+' 15-EXPENSE 12th Period'!W38</f>
        <v>0</v>
      </c>
      <c r="Z26" s="781">
        <f>'4-EXPENSE 1st Period'!W38+' 5-EXPENSE 2nd Period'!W38+'6-EXPENSE 3rd Period'!W38+' 7-EXPENSE 4th Period'!W38+' 8-EXPENSE 5th Period'!W38+' 9-EXPENSE 6th Period'!W38+' 10-EXPENSE 7th Period'!W38+' 11-EXPENSE 8th Period'!W38+' 12-EXPENSE 9th Period'!W38+' 13-EXPENSE 10th Period'!W38+' 14-EXPENSE 11th Period'!W38+' 15-EXPENSE 12th Period'!X38</f>
        <v>0</v>
      </c>
      <c r="AA26" s="781">
        <f>'4-EXPENSE 1st Period'!X38+' 5-EXPENSE 2nd Period'!X38+'6-EXPENSE 3rd Period'!X38+' 7-EXPENSE 4th Period'!X38+' 8-EXPENSE 5th Period'!X38+' 9-EXPENSE 6th Period'!X38+' 10-EXPENSE 7th Period'!X38+' 11-EXPENSE 8th Period'!X38+' 12-EXPENSE 9th Period'!X38+' 13-EXPENSE 10th Period'!X38+' 14-EXPENSE 11th Period'!X38+' 15-EXPENSE 12th Period'!Y38</f>
        <v>0</v>
      </c>
      <c r="AB26" s="781">
        <f>'4-EXPENSE 1st Period'!Y38+' 5-EXPENSE 2nd Period'!Y38+'6-EXPENSE 3rd Period'!Y38+' 7-EXPENSE 4th Period'!Y38+' 8-EXPENSE 5th Period'!Y38+' 9-EXPENSE 6th Period'!Y38+' 10-EXPENSE 7th Period'!Y38+' 11-EXPENSE 8th Period'!Y38+' 12-EXPENSE 9th Period'!Y38+' 13-EXPENSE 10th Period'!Y38+' 14-EXPENSE 11th Period'!Y38+' 15-EXPENSE 12th Period'!Z38</f>
        <v>0</v>
      </c>
      <c r="AC26" s="781">
        <f>'4-EXPENSE 1st Period'!Z38+' 5-EXPENSE 2nd Period'!Z38+'6-EXPENSE 3rd Period'!Z38+' 7-EXPENSE 4th Period'!Z38+' 8-EXPENSE 5th Period'!Z38+' 9-EXPENSE 6th Period'!Z38+' 10-EXPENSE 7th Period'!Z38+' 11-EXPENSE 8th Period'!Z38+' 12-EXPENSE 9th Period'!Z38+' 13-EXPENSE 10th Period'!Z38+' 14-EXPENSE 11th Period'!Z38+' 15-EXPENSE 12th Period'!AA38</f>
        <v>0</v>
      </c>
      <c r="AD26" s="781">
        <f>'4-EXPENSE 1st Period'!AA38+' 5-EXPENSE 2nd Period'!AA38+'6-EXPENSE 3rd Period'!AA38+' 7-EXPENSE 4th Period'!AA38+' 8-EXPENSE 5th Period'!AA38+' 9-EXPENSE 6th Period'!AA38+' 10-EXPENSE 7th Period'!AA38+' 11-EXPENSE 8th Period'!AA38+' 12-EXPENSE 9th Period'!AA38+' 13-EXPENSE 10th Period'!AA38+' 14-EXPENSE 11th Period'!AA38+' 15-EXPENSE 12th Period'!AB38</f>
        <v>0</v>
      </c>
      <c r="AE26" s="781">
        <f>'4-EXPENSE 1st Period'!AB38+' 5-EXPENSE 2nd Period'!AB38+'6-EXPENSE 3rd Period'!AB38+' 7-EXPENSE 4th Period'!AB38+' 8-EXPENSE 5th Period'!AB38+' 9-EXPENSE 6th Period'!AB38+' 10-EXPENSE 7th Period'!AB38+' 11-EXPENSE 8th Period'!AB38+' 12-EXPENSE 9th Period'!AB38+' 13-EXPENSE 10th Period'!AB38+' 14-EXPENSE 11th Period'!AB38+' 15-EXPENSE 12th Period'!AC38</f>
        <v>0</v>
      </c>
      <c r="AF26" s="781">
        <f>'4-EXPENSE 1st Period'!AC38+' 5-EXPENSE 2nd Period'!AC38+'6-EXPENSE 3rd Period'!AC38+' 7-EXPENSE 4th Period'!AC38+' 8-EXPENSE 5th Period'!AC38+' 9-EXPENSE 6th Period'!AC38+' 10-EXPENSE 7th Period'!AC38+' 11-EXPENSE 8th Period'!AC38+' 12-EXPENSE 9th Period'!AC38+' 13-EXPENSE 10th Period'!AC38+' 14-EXPENSE 11th Period'!AC38+' 15-EXPENSE 12th Period'!AD38</f>
        <v>0</v>
      </c>
      <c r="AG26" s="767">
        <f>'4-EXPENSE 1st Period'!AD38+' 5-EXPENSE 2nd Period'!AD38+'6-EXPENSE 3rd Period'!AD38+' 7-EXPENSE 4th Period'!AD38+' 8-EXPENSE 5th Period'!AD38+' 9-EXPENSE 6th Period'!AD38+' 10-EXPENSE 7th Period'!AD38+' 11-EXPENSE 8th Period'!AD38+' 12-EXPENSE 9th Period'!AD38+' 13-EXPENSE 10th Period'!AD38+' 14-EXPENSE 11th Period'!AD38+' 15-EXPENSE 12th Period'!AE38</f>
        <v>0</v>
      </c>
      <c r="AH26" s="776">
        <f t="shared" si="6"/>
        <v>0</v>
      </c>
      <c r="AI26" s="769"/>
      <c r="AJ26" s="778">
        <f t="shared" si="7"/>
        <v>0</v>
      </c>
      <c r="AK26" s="781">
        <f t="shared" si="8"/>
        <v>0</v>
      </c>
      <c r="AL26" s="781">
        <f t="shared" si="9"/>
        <v>0</v>
      </c>
      <c r="AM26" s="781">
        <f t="shared" si="10"/>
        <v>0</v>
      </c>
      <c r="AN26" s="781">
        <f t="shared" si="11"/>
        <v>0</v>
      </c>
      <c r="AO26" s="781">
        <f t="shared" si="12"/>
        <v>0</v>
      </c>
      <c r="AP26" s="781">
        <f t="shared" si="13"/>
        <v>0</v>
      </c>
      <c r="AQ26" s="781">
        <f t="shared" si="14"/>
        <v>0</v>
      </c>
      <c r="AR26" s="781">
        <f t="shared" si="15"/>
        <v>0</v>
      </c>
      <c r="AS26" s="781">
        <f t="shared" si="16"/>
        <v>0</v>
      </c>
      <c r="AT26" s="781">
        <f t="shared" si="17"/>
        <v>0</v>
      </c>
      <c r="AU26" s="781">
        <f t="shared" si="18"/>
        <v>0</v>
      </c>
      <c r="AV26" s="781">
        <f t="shared" si="19"/>
        <v>0</v>
      </c>
      <c r="AW26" s="781">
        <f t="shared" si="20"/>
        <v>0</v>
      </c>
      <c r="AX26" s="767">
        <f t="shared" si="21"/>
        <v>0</v>
      </c>
      <c r="AY26" s="776">
        <f t="shared" si="22"/>
        <v>0</v>
      </c>
    </row>
    <row r="27" spans="1:51" x14ac:dyDescent="0.25">
      <c r="A27" s="799" t="str">
        <f>IF('2-Budget JUSTIFY'!A29="","",'2-Budget JUSTIFY'!A29)</f>
        <v/>
      </c>
      <c r="B27" s="767">
        <f>'2-Budget JUSTIFY'!D29</f>
        <v>0</v>
      </c>
      <c r="C27" s="781">
        <f>'2-Budget JUSTIFY'!E29</f>
        <v>0</v>
      </c>
      <c r="D27" s="781">
        <f>'2-Budget JUSTIFY'!F29</f>
        <v>0</v>
      </c>
      <c r="E27" s="781">
        <f>'2-Budget JUSTIFY'!G29</f>
        <v>0</v>
      </c>
      <c r="F27" s="781">
        <f>'2-Budget JUSTIFY'!H29</f>
        <v>0</v>
      </c>
      <c r="G27" s="781">
        <f>'2-Budget JUSTIFY'!I29</f>
        <v>0</v>
      </c>
      <c r="H27" s="781">
        <f>'2-Budget JUSTIFY'!J29</f>
        <v>0</v>
      </c>
      <c r="I27" s="781">
        <f>'2-Budget JUSTIFY'!K29</f>
        <v>0</v>
      </c>
      <c r="J27" s="781">
        <f>'2-Budget JUSTIFY'!L29</f>
        <v>0</v>
      </c>
      <c r="K27" s="781">
        <f>'2-Budget JUSTIFY'!M29</f>
        <v>0</v>
      </c>
      <c r="L27" s="781">
        <f>'2-Budget JUSTIFY'!N29</f>
        <v>0</v>
      </c>
      <c r="M27" s="781">
        <f>'2-Budget JUSTIFY'!O29</f>
        <v>0</v>
      </c>
      <c r="N27" s="781">
        <f>'2-Budget JUSTIFY'!P29</f>
        <v>0</v>
      </c>
      <c r="O27" s="781">
        <f>'2-Budget JUSTIFY'!Q29</f>
        <v>0</v>
      </c>
      <c r="P27" s="767">
        <f>'2-Budget JUSTIFY'!R29</f>
        <v>0</v>
      </c>
      <c r="Q27" s="776">
        <f t="shared" si="5"/>
        <v>0</v>
      </c>
      <c r="R27" s="769"/>
      <c r="S27" s="778">
        <f>'4-EXPENSE 1st Period'!P39+' 5-EXPENSE 2nd Period'!P39+'6-EXPENSE 3rd Period'!P39+' 7-EXPENSE 4th Period'!P39+' 8-EXPENSE 5th Period'!P39+' 9-EXPENSE 6th Period'!P39+' 10-EXPENSE 7th Period'!P39+' 11-EXPENSE 8th Period'!P39+' 12-EXPENSE 9th Period'!P39+' 13-EXPENSE 10th Period'!P39+' 14-EXPENSE 11th Period'!P39+' 15-EXPENSE 12th Period'!Q39</f>
        <v>0</v>
      </c>
      <c r="T27" s="781">
        <f>'4-EXPENSE 1st Period'!Q39+' 5-EXPENSE 2nd Period'!Q39+'6-EXPENSE 3rd Period'!Q39+' 7-EXPENSE 4th Period'!Q39+' 8-EXPENSE 5th Period'!Q39+' 9-EXPENSE 6th Period'!Q39+' 10-EXPENSE 7th Period'!Q39+' 11-EXPENSE 8th Period'!Q39+' 12-EXPENSE 9th Period'!Q39+' 13-EXPENSE 10th Period'!Q39+' 14-EXPENSE 11th Period'!Q39+' 15-EXPENSE 12th Period'!R39</f>
        <v>0</v>
      </c>
      <c r="U27" s="781">
        <f>'4-EXPENSE 1st Period'!R39+' 5-EXPENSE 2nd Period'!R39+'6-EXPENSE 3rd Period'!R39+' 7-EXPENSE 4th Period'!R39+' 8-EXPENSE 5th Period'!R39+' 9-EXPENSE 6th Period'!R39+' 10-EXPENSE 7th Period'!R39+' 11-EXPENSE 8th Period'!R39+' 12-EXPENSE 9th Period'!R39+' 13-EXPENSE 10th Period'!R39+' 14-EXPENSE 11th Period'!R39+' 15-EXPENSE 12th Period'!S39</f>
        <v>0</v>
      </c>
      <c r="V27" s="781">
        <f>'4-EXPENSE 1st Period'!S39+' 5-EXPENSE 2nd Period'!S39+'6-EXPENSE 3rd Period'!S39+' 7-EXPENSE 4th Period'!S39+' 8-EXPENSE 5th Period'!S39+' 9-EXPENSE 6th Period'!S39+' 10-EXPENSE 7th Period'!S39+' 11-EXPENSE 8th Period'!S39+' 12-EXPENSE 9th Period'!S39+' 13-EXPENSE 10th Period'!S39+' 14-EXPENSE 11th Period'!S39+' 15-EXPENSE 12th Period'!T39</f>
        <v>0</v>
      </c>
      <c r="W27" s="781">
        <f>'4-EXPENSE 1st Period'!T39+' 5-EXPENSE 2nd Period'!T39+'6-EXPENSE 3rd Period'!T39+' 7-EXPENSE 4th Period'!T39+' 8-EXPENSE 5th Period'!T39+' 9-EXPENSE 6th Period'!T39+' 10-EXPENSE 7th Period'!T39+' 11-EXPENSE 8th Period'!T39+' 12-EXPENSE 9th Period'!T39+' 13-EXPENSE 10th Period'!T39+' 14-EXPENSE 11th Period'!T39+' 15-EXPENSE 12th Period'!U39</f>
        <v>0</v>
      </c>
      <c r="X27" s="781">
        <f>'4-EXPENSE 1st Period'!U39+' 5-EXPENSE 2nd Period'!U39+'6-EXPENSE 3rd Period'!U39+' 7-EXPENSE 4th Period'!U39+' 8-EXPENSE 5th Period'!U39+' 9-EXPENSE 6th Period'!U39+' 10-EXPENSE 7th Period'!U39+' 11-EXPENSE 8th Period'!U39+' 12-EXPENSE 9th Period'!U39+' 13-EXPENSE 10th Period'!U39+' 14-EXPENSE 11th Period'!U39+' 15-EXPENSE 12th Period'!V39</f>
        <v>0</v>
      </c>
      <c r="Y27" s="781">
        <f>'4-EXPENSE 1st Period'!V39+' 5-EXPENSE 2nd Period'!V39+'6-EXPENSE 3rd Period'!V39+' 7-EXPENSE 4th Period'!V39+' 8-EXPENSE 5th Period'!V39+' 9-EXPENSE 6th Period'!V39+' 10-EXPENSE 7th Period'!V39+' 11-EXPENSE 8th Period'!V39+' 12-EXPENSE 9th Period'!V39+' 13-EXPENSE 10th Period'!V39+' 14-EXPENSE 11th Period'!V39+' 15-EXPENSE 12th Period'!W39</f>
        <v>0</v>
      </c>
      <c r="Z27" s="781">
        <f>'4-EXPENSE 1st Period'!W39+' 5-EXPENSE 2nd Period'!W39+'6-EXPENSE 3rd Period'!W39+' 7-EXPENSE 4th Period'!W39+' 8-EXPENSE 5th Period'!W39+' 9-EXPENSE 6th Period'!W39+' 10-EXPENSE 7th Period'!W39+' 11-EXPENSE 8th Period'!W39+' 12-EXPENSE 9th Period'!W39+' 13-EXPENSE 10th Period'!W39+' 14-EXPENSE 11th Period'!W39+' 15-EXPENSE 12th Period'!X39</f>
        <v>0</v>
      </c>
      <c r="AA27" s="781">
        <f>'4-EXPENSE 1st Period'!X39+' 5-EXPENSE 2nd Period'!X39+'6-EXPENSE 3rd Period'!X39+' 7-EXPENSE 4th Period'!X39+' 8-EXPENSE 5th Period'!X39+' 9-EXPENSE 6th Period'!X39+' 10-EXPENSE 7th Period'!X39+' 11-EXPENSE 8th Period'!X39+' 12-EXPENSE 9th Period'!X39+' 13-EXPENSE 10th Period'!X39+' 14-EXPENSE 11th Period'!X39+' 15-EXPENSE 12th Period'!Y39</f>
        <v>0</v>
      </c>
      <c r="AB27" s="781">
        <f>'4-EXPENSE 1st Period'!Y39+' 5-EXPENSE 2nd Period'!Y39+'6-EXPENSE 3rd Period'!Y39+' 7-EXPENSE 4th Period'!Y39+' 8-EXPENSE 5th Period'!Y39+' 9-EXPENSE 6th Period'!Y39+' 10-EXPENSE 7th Period'!Y39+' 11-EXPENSE 8th Period'!Y39+' 12-EXPENSE 9th Period'!Y39+' 13-EXPENSE 10th Period'!Y39+' 14-EXPENSE 11th Period'!Y39+' 15-EXPENSE 12th Period'!Z39</f>
        <v>0</v>
      </c>
      <c r="AC27" s="781">
        <f>'4-EXPENSE 1st Period'!Z39+' 5-EXPENSE 2nd Period'!Z39+'6-EXPENSE 3rd Period'!Z39+' 7-EXPENSE 4th Period'!Z39+' 8-EXPENSE 5th Period'!Z39+' 9-EXPENSE 6th Period'!Z39+' 10-EXPENSE 7th Period'!Z39+' 11-EXPENSE 8th Period'!Z39+' 12-EXPENSE 9th Period'!Z39+' 13-EXPENSE 10th Period'!Z39+' 14-EXPENSE 11th Period'!Z39+' 15-EXPENSE 12th Period'!AA39</f>
        <v>0</v>
      </c>
      <c r="AD27" s="781">
        <f>'4-EXPENSE 1st Period'!AA39+' 5-EXPENSE 2nd Period'!AA39+'6-EXPENSE 3rd Period'!AA39+' 7-EXPENSE 4th Period'!AA39+' 8-EXPENSE 5th Period'!AA39+' 9-EXPENSE 6th Period'!AA39+' 10-EXPENSE 7th Period'!AA39+' 11-EXPENSE 8th Period'!AA39+' 12-EXPENSE 9th Period'!AA39+' 13-EXPENSE 10th Period'!AA39+' 14-EXPENSE 11th Period'!AA39+' 15-EXPENSE 12th Period'!AB39</f>
        <v>0</v>
      </c>
      <c r="AE27" s="781">
        <f>'4-EXPENSE 1st Period'!AB39+' 5-EXPENSE 2nd Period'!AB39+'6-EXPENSE 3rd Period'!AB39+' 7-EXPENSE 4th Period'!AB39+' 8-EXPENSE 5th Period'!AB39+' 9-EXPENSE 6th Period'!AB39+' 10-EXPENSE 7th Period'!AB39+' 11-EXPENSE 8th Period'!AB39+' 12-EXPENSE 9th Period'!AB39+' 13-EXPENSE 10th Period'!AB39+' 14-EXPENSE 11th Period'!AB39+' 15-EXPENSE 12th Period'!AC39</f>
        <v>0</v>
      </c>
      <c r="AF27" s="781">
        <f>'4-EXPENSE 1st Period'!AC39+' 5-EXPENSE 2nd Period'!AC39+'6-EXPENSE 3rd Period'!AC39+' 7-EXPENSE 4th Period'!AC39+' 8-EXPENSE 5th Period'!AC39+' 9-EXPENSE 6th Period'!AC39+' 10-EXPENSE 7th Period'!AC39+' 11-EXPENSE 8th Period'!AC39+' 12-EXPENSE 9th Period'!AC39+' 13-EXPENSE 10th Period'!AC39+' 14-EXPENSE 11th Period'!AC39+' 15-EXPENSE 12th Period'!AD39</f>
        <v>0</v>
      </c>
      <c r="AG27" s="767">
        <f>'4-EXPENSE 1st Period'!AD39+' 5-EXPENSE 2nd Period'!AD39+'6-EXPENSE 3rd Period'!AD39+' 7-EXPENSE 4th Period'!AD39+' 8-EXPENSE 5th Period'!AD39+' 9-EXPENSE 6th Period'!AD39+' 10-EXPENSE 7th Period'!AD39+' 11-EXPENSE 8th Period'!AD39+' 12-EXPENSE 9th Period'!AD39+' 13-EXPENSE 10th Period'!AD39+' 14-EXPENSE 11th Period'!AD39+' 15-EXPENSE 12th Period'!AE39</f>
        <v>0</v>
      </c>
      <c r="AH27" s="776">
        <f t="shared" si="6"/>
        <v>0</v>
      </c>
      <c r="AI27" s="769"/>
      <c r="AJ27" s="778">
        <f t="shared" si="7"/>
        <v>0</v>
      </c>
      <c r="AK27" s="781">
        <f t="shared" si="8"/>
        <v>0</v>
      </c>
      <c r="AL27" s="781">
        <f t="shared" si="9"/>
        <v>0</v>
      </c>
      <c r="AM27" s="781">
        <f t="shared" si="10"/>
        <v>0</v>
      </c>
      <c r="AN27" s="781">
        <f t="shared" si="11"/>
        <v>0</v>
      </c>
      <c r="AO27" s="781">
        <f t="shared" si="12"/>
        <v>0</v>
      </c>
      <c r="AP27" s="781">
        <f t="shared" si="13"/>
        <v>0</v>
      </c>
      <c r="AQ27" s="781">
        <f t="shared" si="14"/>
        <v>0</v>
      </c>
      <c r="AR27" s="781">
        <f t="shared" si="15"/>
        <v>0</v>
      </c>
      <c r="AS27" s="781">
        <f t="shared" si="16"/>
        <v>0</v>
      </c>
      <c r="AT27" s="781">
        <f t="shared" si="17"/>
        <v>0</v>
      </c>
      <c r="AU27" s="781">
        <f t="shared" si="18"/>
        <v>0</v>
      </c>
      <c r="AV27" s="781">
        <f t="shared" si="19"/>
        <v>0</v>
      </c>
      <c r="AW27" s="781">
        <f t="shared" si="20"/>
        <v>0</v>
      </c>
      <c r="AX27" s="767">
        <f t="shared" si="21"/>
        <v>0</v>
      </c>
      <c r="AY27" s="776">
        <f t="shared" si="22"/>
        <v>0</v>
      </c>
    </row>
    <row r="28" spans="1:51" ht="13" x14ac:dyDescent="0.3">
      <c r="A28" s="771" t="str">
        <f>IF('2-Budget JUSTIFY'!A30="","",'2-Budget JUSTIFY'!A30)</f>
        <v>200 - PERSONNEL - Benefits</v>
      </c>
      <c r="B28" s="794">
        <f>'2-Budget JUSTIFY'!D30</f>
        <v>0</v>
      </c>
      <c r="C28" s="795">
        <f>'2-Budget JUSTIFY'!E30</f>
        <v>0</v>
      </c>
      <c r="D28" s="795">
        <f>'2-Budget JUSTIFY'!F30</f>
        <v>0</v>
      </c>
      <c r="E28" s="795">
        <f>'2-Budget JUSTIFY'!G30</f>
        <v>0</v>
      </c>
      <c r="F28" s="795">
        <f>'2-Budget JUSTIFY'!H30</f>
        <v>0</v>
      </c>
      <c r="G28" s="795">
        <f>'2-Budget JUSTIFY'!I30</f>
        <v>0</v>
      </c>
      <c r="H28" s="795">
        <f>'2-Budget JUSTIFY'!J30</f>
        <v>0</v>
      </c>
      <c r="I28" s="795">
        <f>'2-Budget JUSTIFY'!K30</f>
        <v>0</v>
      </c>
      <c r="J28" s="795">
        <f>'2-Budget JUSTIFY'!L30</f>
        <v>0</v>
      </c>
      <c r="K28" s="795">
        <f>'2-Budget JUSTIFY'!M30</f>
        <v>0</v>
      </c>
      <c r="L28" s="795">
        <f>'2-Budget JUSTIFY'!N30</f>
        <v>0</v>
      </c>
      <c r="M28" s="795">
        <f>'2-Budget JUSTIFY'!O30</f>
        <v>0</v>
      </c>
      <c r="N28" s="795">
        <f>'2-Budget JUSTIFY'!P30</f>
        <v>0</v>
      </c>
      <c r="O28" s="795">
        <f>'2-Budget JUSTIFY'!Q30</f>
        <v>0</v>
      </c>
      <c r="P28" s="794">
        <f>'2-Budget JUSTIFY'!R30</f>
        <v>0</v>
      </c>
      <c r="Q28" s="796">
        <f t="shared" si="5"/>
        <v>0</v>
      </c>
      <c r="R28" s="769"/>
      <c r="S28" s="797">
        <f>'4-EXPENSE 1st Period'!P40+' 5-EXPENSE 2nd Period'!P40+'6-EXPENSE 3rd Period'!P40+' 7-EXPENSE 4th Period'!P40+' 8-EXPENSE 5th Period'!P40+' 9-EXPENSE 6th Period'!P40+' 10-EXPENSE 7th Period'!P40+' 11-EXPENSE 8th Period'!P40+' 12-EXPENSE 9th Period'!P40+' 13-EXPENSE 10th Period'!P40+' 14-EXPENSE 11th Period'!P40+' 15-EXPENSE 12th Period'!Q40</f>
        <v>0</v>
      </c>
      <c r="T28" s="795">
        <f>'4-EXPENSE 1st Period'!Q40+' 5-EXPENSE 2nd Period'!Q40+'6-EXPENSE 3rd Period'!Q40+' 7-EXPENSE 4th Period'!Q40+' 8-EXPENSE 5th Period'!Q40+' 9-EXPENSE 6th Period'!Q40+' 10-EXPENSE 7th Period'!Q40+' 11-EXPENSE 8th Period'!Q40+' 12-EXPENSE 9th Period'!Q40+' 13-EXPENSE 10th Period'!Q40+' 14-EXPENSE 11th Period'!Q40+' 15-EXPENSE 12th Period'!R40</f>
        <v>0</v>
      </c>
      <c r="U28" s="795">
        <f>'4-EXPENSE 1st Period'!R40+' 5-EXPENSE 2nd Period'!R40+'6-EXPENSE 3rd Period'!R40+' 7-EXPENSE 4th Period'!R40+' 8-EXPENSE 5th Period'!R40+' 9-EXPENSE 6th Period'!R40+' 10-EXPENSE 7th Period'!R40+' 11-EXPENSE 8th Period'!R40+' 12-EXPENSE 9th Period'!R40+' 13-EXPENSE 10th Period'!R40+' 14-EXPENSE 11th Period'!R40+' 15-EXPENSE 12th Period'!S40</f>
        <v>0</v>
      </c>
      <c r="V28" s="795">
        <f>'4-EXPENSE 1st Period'!S40+' 5-EXPENSE 2nd Period'!S40+'6-EXPENSE 3rd Period'!S40+' 7-EXPENSE 4th Period'!S40+' 8-EXPENSE 5th Period'!S40+' 9-EXPENSE 6th Period'!S40+' 10-EXPENSE 7th Period'!S40+' 11-EXPENSE 8th Period'!S40+' 12-EXPENSE 9th Period'!S40+' 13-EXPENSE 10th Period'!S40+' 14-EXPENSE 11th Period'!S40+' 15-EXPENSE 12th Period'!T40</f>
        <v>0</v>
      </c>
      <c r="W28" s="795">
        <f>'4-EXPENSE 1st Period'!T40+' 5-EXPENSE 2nd Period'!T40+'6-EXPENSE 3rd Period'!T40+' 7-EXPENSE 4th Period'!T40+' 8-EXPENSE 5th Period'!T40+' 9-EXPENSE 6th Period'!T40+' 10-EXPENSE 7th Period'!T40+' 11-EXPENSE 8th Period'!T40+' 12-EXPENSE 9th Period'!T40+' 13-EXPENSE 10th Period'!T40+' 14-EXPENSE 11th Period'!T40+' 15-EXPENSE 12th Period'!U40</f>
        <v>0</v>
      </c>
      <c r="X28" s="795">
        <f>'4-EXPENSE 1st Period'!U40+' 5-EXPENSE 2nd Period'!U40+'6-EXPENSE 3rd Period'!U40+' 7-EXPENSE 4th Period'!U40+' 8-EXPENSE 5th Period'!U40+' 9-EXPENSE 6th Period'!U40+' 10-EXPENSE 7th Period'!U40+' 11-EXPENSE 8th Period'!U40+' 12-EXPENSE 9th Period'!U40+' 13-EXPENSE 10th Period'!U40+' 14-EXPENSE 11th Period'!U40+' 15-EXPENSE 12th Period'!V40</f>
        <v>0</v>
      </c>
      <c r="Y28" s="795">
        <f>'4-EXPENSE 1st Period'!V40+' 5-EXPENSE 2nd Period'!V40+'6-EXPENSE 3rd Period'!V40+' 7-EXPENSE 4th Period'!V40+' 8-EXPENSE 5th Period'!V40+' 9-EXPENSE 6th Period'!V40+' 10-EXPENSE 7th Period'!V40+' 11-EXPENSE 8th Period'!V40+' 12-EXPENSE 9th Period'!V40+' 13-EXPENSE 10th Period'!V40+' 14-EXPENSE 11th Period'!V40+' 15-EXPENSE 12th Period'!W40</f>
        <v>0</v>
      </c>
      <c r="Z28" s="795">
        <f>'4-EXPENSE 1st Period'!W40+' 5-EXPENSE 2nd Period'!W40+'6-EXPENSE 3rd Period'!W40+' 7-EXPENSE 4th Period'!W40+' 8-EXPENSE 5th Period'!W40+' 9-EXPENSE 6th Period'!W40+' 10-EXPENSE 7th Period'!W40+' 11-EXPENSE 8th Period'!W40+' 12-EXPENSE 9th Period'!W40+' 13-EXPENSE 10th Period'!W40+' 14-EXPENSE 11th Period'!W40+' 15-EXPENSE 12th Period'!X40</f>
        <v>0</v>
      </c>
      <c r="AA28" s="795">
        <f>'4-EXPENSE 1st Period'!X40+' 5-EXPENSE 2nd Period'!X40+'6-EXPENSE 3rd Period'!X40+' 7-EXPENSE 4th Period'!X40+' 8-EXPENSE 5th Period'!X40+' 9-EXPENSE 6th Period'!X40+' 10-EXPENSE 7th Period'!X40+' 11-EXPENSE 8th Period'!X40+' 12-EXPENSE 9th Period'!X40+' 13-EXPENSE 10th Period'!X40+' 14-EXPENSE 11th Period'!X40+' 15-EXPENSE 12th Period'!Y40</f>
        <v>0</v>
      </c>
      <c r="AB28" s="795">
        <f>'4-EXPENSE 1st Period'!Y40+' 5-EXPENSE 2nd Period'!Y40+'6-EXPENSE 3rd Period'!Y40+' 7-EXPENSE 4th Period'!Y40+' 8-EXPENSE 5th Period'!Y40+' 9-EXPENSE 6th Period'!Y40+' 10-EXPENSE 7th Period'!Y40+' 11-EXPENSE 8th Period'!Y40+' 12-EXPENSE 9th Period'!Y40+' 13-EXPENSE 10th Period'!Y40+' 14-EXPENSE 11th Period'!Y40+' 15-EXPENSE 12th Period'!Z40</f>
        <v>0</v>
      </c>
      <c r="AC28" s="795">
        <f>'4-EXPENSE 1st Period'!Z40+' 5-EXPENSE 2nd Period'!Z40+'6-EXPENSE 3rd Period'!Z40+' 7-EXPENSE 4th Period'!Z40+' 8-EXPENSE 5th Period'!Z40+' 9-EXPENSE 6th Period'!Z40+' 10-EXPENSE 7th Period'!Z40+' 11-EXPENSE 8th Period'!Z40+' 12-EXPENSE 9th Period'!Z40+' 13-EXPENSE 10th Period'!Z40+' 14-EXPENSE 11th Period'!Z40+' 15-EXPENSE 12th Period'!AA40</f>
        <v>0</v>
      </c>
      <c r="AD28" s="795">
        <f>'4-EXPENSE 1st Period'!AA40+' 5-EXPENSE 2nd Period'!AA40+'6-EXPENSE 3rd Period'!AA40+' 7-EXPENSE 4th Period'!AA40+' 8-EXPENSE 5th Period'!AA40+' 9-EXPENSE 6th Period'!AA40+' 10-EXPENSE 7th Period'!AA40+' 11-EXPENSE 8th Period'!AA40+' 12-EXPENSE 9th Period'!AA40+' 13-EXPENSE 10th Period'!AA40+' 14-EXPENSE 11th Period'!AA40+' 15-EXPENSE 12th Period'!AB40</f>
        <v>0</v>
      </c>
      <c r="AE28" s="795">
        <f>'4-EXPENSE 1st Period'!AB40+' 5-EXPENSE 2nd Period'!AB40+'6-EXPENSE 3rd Period'!AB40+' 7-EXPENSE 4th Period'!AB40+' 8-EXPENSE 5th Period'!AB40+' 9-EXPENSE 6th Period'!AB40+' 10-EXPENSE 7th Period'!AB40+' 11-EXPENSE 8th Period'!AB40+' 12-EXPENSE 9th Period'!AB40+' 13-EXPENSE 10th Period'!AB40+' 14-EXPENSE 11th Period'!AB40+' 15-EXPENSE 12th Period'!AC40</f>
        <v>0</v>
      </c>
      <c r="AF28" s="795">
        <f>'4-EXPENSE 1st Period'!AC40+' 5-EXPENSE 2nd Period'!AC40+'6-EXPENSE 3rd Period'!AC40+' 7-EXPENSE 4th Period'!AC40+' 8-EXPENSE 5th Period'!AC40+' 9-EXPENSE 6th Period'!AC40+' 10-EXPENSE 7th Period'!AC40+' 11-EXPENSE 8th Period'!AC40+' 12-EXPENSE 9th Period'!AC40+' 13-EXPENSE 10th Period'!AC40+' 14-EXPENSE 11th Period'!AC40+' 15-EXPENSE 12th Period'!AD40</f>
        <v>0</v>
      </c>
      <c r="AG28" s="794">
        <f>'4-EXPENSE 1st Period'!AD40+' 5-EXPENSE 2nd Period'!AD40+'6-EXPENSE 3rd Period'!AD40+' 7-EXPENSE 4th Period'!AD40+' 8-EXPENSE 5th Period'!AD40+' 9-EXPENSE 6th Period'!AD40+' 10-EXPENSE 7th Period'!AD40+' 11-EXPENSE 8th Period'!AD40+' 12-EXPENSE 9th Period'!AD40+' 13-EXPENSE 10th Period'!AD40+' 14-EXPENSE 11th Period'!AD40+' 15-EXPENSE 12th Period'!AE40</f>
        <v>0</v>
      </c>
      <c r="AH28" s="796">
        <f t="shared" si="6"/>
        <v>0</v>
      </c>
      <c r="AI28" s="798"/>
      <c r="AJ28" s="797">
        <f t="shared" si="7"/>
        <v>0</v>
      </c>
      <c r="AK28" s="795">
        <f t="shared" si="8"/>
        <v>0</v>
      </c>
      <c r="AL28" s="795">
        <f t="shared" si="9"/>
        <v>0</v>
      </c>
      <c r="AM28" s="795">
        <f t="shared" si="10"/>
        <v>0</v>
      </c>
      <c r="AN28" s="795">
        <f t="shared" si="11"/>
        <v>0</v>
      </c>
      <c r="AO28" s="795">
        <f t="shared" si="12"/>
        <v>0</v>
      </c>
      <c r="AP28" s="795">
        <f t="shared" si="13"/>
        <v>0</v>
      </c>
      <c r="AQ28" s="795">
        <f t="shared" si="14"/>
        <v>0</v>
      </c>
      <c r="AR28" s="795">
        <f t="shared" si="15"/>
        <v>0</v>
      </c>
      <c r="AS28" s="795">
        <f t="shared" si="16"/>
        <v>0</v>
      </c>
      <c r="AT28" s="795">
        <f t="shared" si="17"/>
        <v>0</v>
      </c>
      <c r="AU28" s="795">
        <f t="shared" si="18"/>
        <v>0</v>
      </c>
      <c r="AV28" s="795">
        <f t="shared" si="19"/>
        <v>0</v>
      </c>
      <c r="AW28" s="795">
        <f t="shared" si="20"/>
        <v>0</v>
      </c>
      <c r="AX28" s="794">
        <f t="shared" si="21"/>
        <v>0</v>
      </c>
      <c r="AY28" s="796">
        <f t="shared" si="22"/>
        <v>0</v>
      </c>
    </row>
    <row r="29" spans="1:51" x14ac:dyDescent="0.25">
      <c r="A29" s="799" t="str">
        <f>IF('2-Budget JUSTIFY'!A31="","",'2-Budget JUSTIFY'!A31)</f>
        <v/>
      </c>
      <c r="B29" s="767">
        <f>'2-Budget JUSTIFY'!D31</f>
        <v>0</v>
      </c>
      <c r="C29" s="781">
        <f>'2-Budget JUSTIFY'!E31</f>
        <v>0</v>
      </c>
      <c r="D29" s="781">
        <f>'2-Budget JUSTIFY'!F31</f>
        <v>0</v>
      </c>
      <c r="E29" s="781">
        <f>'2-Budget JUSTIFY'!G31</f>
        <v>0</v>
      </c>
      <c r="F29" s="781">
        <f>'2-Budget JUSTIFY'!H31</f>
        <v>0</v>
      </c>
      <c r="G29" s="781">
        <f>'2-Budget JUSTIFY'!I31</f>
        <v>0</v>
      </c>
      <c r="H29" s="781">
        <f>'2-Budget JUSTIFY'!J31</f>
        <v>0</v>
      </c>
      <c r="I29" s="781">
        <f>'2-Budget JUSTIFY'!K31</f>
        <v>0</v>
      </c>
      <c r="J29" s="781">
        <f>'2-Budget JUSTIFY'!L31</f>
        <v>0</v>
      </c>
      <c r="K29" s="781">
        <f>'2-Budget JUSTIFY'!M31</f>
        <v>0</v>
      </c>
      <c r="L29" s="781">
        <f>'2-Budget JUSTIFY'!N31</f>
        <v>0</v>
      </c>
      <c r="M29" s="781">
        <f>'2-Budget JUSTIFY'!O31</f>
        <v>0</v>
      </c>
      <c r="N29" s="781">
        <f>'2-Budget JUSTIFY'!P31</f>
        <v>0</v>
      </c>
      <c r="O29" s="781">
        <f>'2-Budget JUSTIFY'!Q31</f>
        <v>0</v>
      </c>
      <c r="P29" s="767">
        <f>'2-Budget JUSTIFY'!R31</f>
        <v>0</v>
      </c>
      <c r="Q29" s="776">
        <f t="shared" si="5"/>
        <v>0</v>
      </c>
      <c r="R29" s="769"/>
      <c r="S29" s="778">
        <f>'4-EXPENSE 1st Period'!P41+' 5-EXPENSE 2nd Period'!P41+'6-EXPENSE 3rd Period'!P41+' 7-EXPENSE 4th Period'!P41+' 8-EXPENSE 5th Period'!P41+' 9-EXPENSE 6th Period'!P41+' 10-EXPENSE 7th Period'!P41+' 11-EXPENSE 8th Period'!P41+' 12-EXPENSE 9th Period'!P41+' 13-EXPENSE 10th Period'!P41+' 14-EXPENSE 11th Period'!P41+' 15-EXPENSE 12th Period'!Q41</f>
        <v>0</v>
      </c>
      <c r="T29" s="781">
        <f>'4-EXPENSE 1st Period'!Q41+' 5-EXPENSE 2nd Period'!Q41+'6-EXPENSE 3rd Period'!Q41+' 7-EXPENSE 4th Period'!Q41+' 8-EXPENSE 5th Period'!Q41+' 9-EXPENSE 6th Period'!Q41+' 10-EXPENSE 7th Period'!Q41+' 11-EXPENSE 8th Period'!Q41+' 12-EXPENSE 9th Period'!Q41+' 13-EXPENSE 10th Period'!Q41+' 14-EXPENSE 11th Period'!Q41+' 15-EXPENSE 12th Period'!R41</f>
        <v>0</v>
      </c>
      <c r="U29" s="781">
        <f>'4-EXPENSE 1st Period'!R41+' 5-EXPENSE 2nd Period'!R41+'6-EXPENSE 3rd Period'!R41+' 7-EXPENSE 4th Period'!R41+' 8-EXPENSE 5th Period'!R41+' 9-EXPENSE 6th Period'!R41+' 10-EXPENSE 7th Period'!R41+' 11-EXPENSE 8th Period'!R41+' 12-EXPENSE 9th Period'!R41+' 13-EXPENSE 10th Period'!R41+' 14-EXPENSE 11th Period'!R41+' 15-EXPENSE 12th Period'!S41</f>
        <v>0</v>
      </c>
      <c r="V29" s="781">
        <f>'4-EXPENSE 1st Period'!S41+' 5-EXPENSE 2nd Period'!S41+'6-EXPENSE 3rd Period'!S41+' 7-EXPENSE 4th Period'!S41+' 8-EXPENSE 5th Period'!S41+' 9-EXPENSE 6th Period'!S41+' 10-EXPENSE 7th Period'!S41+' 11-EXPENSE 8th Period'!S41+' 12-EXPENSE 9th Period'!S41+' 13-EXPENSE 10th Period'!S41+' 14-EXPENSE 11th Period'!S41+' 15-EXPENSE 12th Period'!T41</f>
        <v>0</v>
      </c>
      <c r="W29" s="781">
        <f>'4-EXPENSE 1st Period'!T41+' 5-EXPENSE 2nd Period'!T41+'6-EXPENSE 3rd Period'!T41+' 7-EXPENSE 4th Period'!T41+' 8-EXPENSE 5th Period'!T41+' 9-EXPENSE 6th Period'!T41+' 10-EXPENSE 7th Period'!T41+' 11-EXPENSE 8th Period'!T41+' 12-EXPENSE 9th Period'!T41+' 13-EXPENSE 10th Period'!T41+' 14-EXPENSE 11th Period'!T41+' 15-EXPENSE 12th Period'!U41</f>
        <v>0</v>
      </c>
      <c r="X29" s="781">
        <f>'4-EXPENSE 1st Period'!U41+' 5-EXPENSE 2nd Period'!U41+'6-EXPENSE 3rd Period'!U41+' 7-EXPENSE 4th Period'!U41+' 8-EXPENSE 5th Period'!U41+' 9-EXPENSE 6th Period'!U41+' 10-EXPENSE 7th Period'!U41+' 11-EXPENSE 8th Period'!U41+' 12-EXPENSE 9th Period'!U41+' 13-EXPENSE 10th Period'!U41+' 14-EXPENSE 11th Period'!U41+' 15-EXPENSE 12th Period'!V41</f>
        <v>0</v>
      </c>
      <c r="Y29" s="781">
        <f>'4-EXPENSE 1st Period'!V41+' 5-EXPENSE 2nd Period'!V41+'6-EXPENSE 3rd Period'!V41+' 7-EXPENSE 4th Period'!V41+' 8-EXPENSE 5th Period'!V41+' 9-EXPENSE 6th Period'!V41+' 10-EXPENSE 7th Period'!V41+' 11-EXPENSE 8th Period'!V41+' 12-EXPENSE 9th Period'!V41+' 13-EXPENSE 10th Period'!V41+' 14-EXPENSE 11th Period'!V41+' 15-EXPENSE 12th Period'!W41</f>
        <v>0</v>
      </c>
      <c r="Z29" s="781">
        <f>'4-EXPENSE 1st Period'!W41+' 5-EXPENSE 2nd Period'!W41+'6-EXPENSE 3rd Period'!W41+' 7-EXPENSE 4th Period'!W41+' 8-EXPENSE 5th Period'!W41+' 9-EXPENSE 6th Period'!W41+' 10-EXPENSE 7th Period'!W41+' 11-EXPENSE 8th Period'!W41+' 12-EXPENSE 9th Period'!W41+' 13-EXPENSE 10th Period'!W41+' 14-EXPENSE 11th Period'!W41+' 15-EXPENSE 12th Period'!X41</f>
        <v>0</v>
      </c>
      <c r="AA29" s="781">
        <f>'4-EXPENSE 1st Period'!X41+' 5-EXPENSE 2nd Period'!X41+'6-EXPENSE 3rd Period'!X41+' 7-EXPENSE 4th Period'!X41+' 8-EXPENSE 5th Period'!X41+' 9-EXPENSE 6th Period'!X41+' 10-EXPENSE 7th Period'!X41+' 11-EXPENSE 8th Period'!X41+' 12-EXPENSE 9th Period'!X41+' 13-EXPENSE 10th Period'!X41+' 14-EXPENSE 11th Period'!X41+' 15-EXPENSE 12th Period'!Y41</f>
        <v>0</v>
      </c>
      <c r="AB29" s="781">
        <f>'4-EXPENSE 1st Period'!Y41+' 5-EXPENSE 2nd Period'!Y41+'6-EXPENSE 3rd Period'!Y41+' 7-EXPENSE 4th Period'!Y41+' 8-EXPENSE 5th Period'!Y41+' 9-EXPENSE 6th Period'!Y41+' 10-EXPENSE 7th Period'!Y41+' 11-EXPENSE 8th Period'!Y41+' 12-EXPENSE 9th Period'!Y41+' 13-EXPENSE 10th Period'!Y41+' 14-EXPENSE 11th Period'!Y41+' 15-EXPENSE 12th Period'!Z41</f>
        <v>0</v>
      </c>
      <c r="AC29" s="781">
        <f>'4-EXPENSE 1st Period'!Z41+' 5-EXPENSE 2nd Period'!Z41+'6-EXPENSE 3rd Period'!Z41+' 7-EXPENSE 4th Period'!Z41+' 8-EXPENSE 5th Period'!Z41+' 9-EXPENSE 6th Period'!Z41+' 10-EXPENSE 7th Period'!Z41+' 11-EXPENSE 8th Period'!Z41+' 12-EXPENSE 9th Period'!Z41+' 13-EXPENSE 10th Period'!Z41+' 14-EXPENSE 11th Period'!Z41+' 15-EXPENSE 12th Period'!AA41</f>
        <v>0</v>
      </c>
      <c r="AD29" s="781">
        <f>'4-EXPENSE 1st Period'!AA41+' 5-EXPENSE 2nd Period'!AA41+'6-EXPENSE 3rd Period'!AA41+' 7-EXPENSE 4th Period'!AA41+' 8-EXPENSE 5th Period'!AA41+' 9-EXPENSE 6th Period'!AA41+' 10-EXPENSE 7th Period'!AA41+' 11-EXPENSE 8th Period'!AA41+' 12-EXPENSE 9th Period'!AA41+' 13-EXPENSE 10th Period'!AA41+' 14-EXPENSE 11th Period'!AA41+' 15-EXPENSE 12th Period'!AB41</f>
        <v>0</v>
      </c>
      <c r="AE29" s="781">
        <f>'4-EXPENSE 1st Period'!AB41+' 5-EXPENSE 2nd Period'!AB41+'6-EXPENSE 3rd Period'!AB41+' 7-EXPENSE 4th Period'!AB41+' 8-EXPENSE 5th Period'!AB41+' 9-EXPENSE 6th Period'!AB41+' 10-EXPENSE 7th Period'!AB41+' 11-EXPENSE 8th Period'!AB41+' 12-EXPENSE 9th Period'!AB41+' 13-EXPENSE 10th Period'!AB41+' 14-EXPENSE 11th Period'!AB41+' 15-EXPENSE 12th Period'!AC41</f>
        <v>0</v>
      </c>
      <c r="AF29" s="781">
        <f>'4-EXPENSE 1st Period'!AC41+' 5-EXPENSE 2nd Period'!AC41+'6-EXPENSE 3rd Period'!AC41+' 7-EXPENSE 4th Period'!AC41+' 8-EXPENSE 5th Period'!AC41+' 9-EXPENSE 6th Period'!AC41+' 10-EXPENSE 7th Period'!AC41+' 11-EXPENSE 8th Period'!AC41+' 12-EXPENSE 9th Period'!AC41+' 13-EXPENSE 10th Period'!AC41+' 14-EXPENSE 11th Period'!AC41+' 15-EXPENSE 12th Period'!AD41</f>
        <v>0</v>
      </c>
      <c r="AG29" s="767">
        <f>'4-EXPENSE 1st Period'!AD41+' 5-EXPENSE 2nd Period'!AD41+'6-EXPENSE 3rd Period'!AD41+' 7-EXPENSE 4th Period'!AD41+' 8-EXPENSE 5th Period'!AD41+' 9-EXPENSE 6th Period'!AD41+' 10-EXPENSE 7th Period'!AD41+' 11-EXPENSE 8th Period'!AD41+' 12-EXPENSE 9th Period'!AD41+' 13-EXPENSE 10th Period'!AD41+' 14-EXPENSE 11th Period'!AD41+' 15-EXPENSE 12th Period'!AE41</f>
        <v>0</v>
      </c>
      <c r="AH29" s="776">
        <f t="shared" si="6"/>
        <v>0</v>
      </c>
      <c r="AI29" s="769"/>
      <c r="AJ29" s="778">
        <f t="shared" si="7"/>
        <v>0</v>
      </c>
      <c r="AK29" s="781">
        <f t="shared" si="8"/>
        <v>0</v>
      </c>
      <c r="AL29" s="781">
        <f t="shared" si="9"/>
        <v>0</v>
      </c>
      <c r="AM29" s="781">
        <f t="shared" si="10"/>
        <v>0</v>
      </c>
      <c r="AN29" s="781">
        <f t="shared" si="11"/>
        <v>0</v>
      </c>
      <c r="AO29" s="781">
        <f t="shared" si="12"/>
        <v>0</v>
      </c>
      <c r="AP29" s="781">
        <f t="shared" si="13"/>
        <v>0</v>
      </c>
      <c r="AQ29" s="781">
        <f t="shared" si="14"/>
        <v>0</v>
      </c>
      <c r="AR29" s="781">
        <f t="shared" si="15"/>
        <v>0</v>
      </c>
      <c r="AS29" s="781">
        <f t="shared" si="16"/>
        <v>0</v>
      </c>
      <c r="AT29" s="781">
        <f t="shared" si="17"/>
        <v>0</v>
      </c>
      <c r="AU29" s="781">
        <f t="shared" si="18"/>
        <v>0</v>
      </c>
      <c r="AV29" s="781">
        <f t="shared" si="19"/>
        <v>0</v>
      </c>
      <c r="AW29" s="781">
        <f t="shared" si="20"/>
        <v>0</v>
      </c>
      <c r="AX29" s="767">
        <f t="shared" si="21"/>
        <v>0</v>
      </c>
      <c r="AY29" s="776">
        <f t="shared" si="22"/>
        <v>0</v>
      </c>
    </row>
    <row r="30" spans="1:51" x14ac:dyDescent="0.25">
      <c r="A30" s="799" t="str">
        <f>IF('2-Budget JUSTIFY'!A32="","",'2-Budget JUSTIFY'!A32)</f>
        <v/>
      </c>
      <c r="B30" s="767">
        <f>'2-Budget JUSTIFY'!D32</f>
        <v>0</v>
      </c>
      <c r="C30" s="781">
        <f>'2-Budget JUSTIFY'!E32</f>
        <v>0</v>
      </c>
      <c r="D30" s="781">
        <f>'2-Budget JUSTIFY'!F32</f>
        <v>0</v>
      </c>
      <c r="E30" s="781">
        <f>'2-Budget JUSTIFY'!G32</f>
        <v>0</v>
      </c>
      <c r="F30" s="781">
        <f>'2-Budget JUSTIFY'!H32</f>
        <v>0</v>
      </c>
      <c r="G30" s="781">
        <f>'2-Budget JUSTIFY'!I32</f>
        <v>0</v>
      </c>
      <c r="H30" s="781">
        <f>'2-Budget JUSTIFY'!J32</f>
        <v>0</v>
      </c>
      <c r="I30" s="781">
        <f>'2-Budget JUSTIFY'!K32</f>
        <v>0</v>
      </c>
      <c r="J30" s="781">
        <f>'2-Budget JUSTIFY'!L32</f>
        <v>0</v>
      </c>
      <c r="K30" s="781">
        <f>'2-Budget JUSTIFY'!M32</f>
        <v>0</v>
      </c>
      <c r="L30" s="781">
        <f>'2-Budget JUSTIFY'!N32</f>
        <v>0</v>
      </c>
      <c r="M30" s="781">
        <f>'2-Budget JUSTIFY'!O32</f>
        <v>0</v>
      </c>
      <c r="N30" s="781">
        <f>'2-Budget JUSTIFY'!P32</f>
        <v>0</v>
      </c>
      <c r="O30" s="781">
        <f>'2-Budget JUSTIFY'!Q32</f>
        <v>0</v>
      </c>
      <c r="P30" s="767">
        <f>'2-Budget JUSTIFY'!R32</f>
        <v>0</v>
      </c>
      <c r="Q30" s="776">
        <f t="shared" si="5"/>
        <v>0</v>
      </c>
      <c r="R30" s="769"/>
      <c r="S30" s="778">
        <f>'4-EXPENSE 1st Period'!P42+' 5-EXPENSE 2nd Period'!P42+'6-EXPENSE 3rd Period'!P42+' 7-EXPENSE 4th Period'!P42+' 8-EXPENSE 5th Period'!P42+' 9-EXPENSE 6th Period'!P42+' 10-EXPENSE 7th Period'!P42+' 11-EXPENSE 8th Period'!P42+' 12-EXPENSE 9th Period'!P42+' 13-EXPENSE 10th Period'!P42+' 14-EXPENSE 11th Period'!P42+' 15-EXPENSE 12th Period'!Q42</f>
        <v>0</v>
      </c>
      <c r="T30" s="781">
        <f>'4-EXPENSE 1st Period'!Q42+' 5-EXPENSE 2nd Period'!Q42+'6-EXPENSE 3rd Period'!Q42+' 7-EXPENSE 4th Period'!Q42+' 8-EXPENSE 5th Period'!Q42+' 9-EXPENSE 6th Period'!Q42+' 10-EXPENSE 7th Period'!Q42+' 11-EXPENSE 8th Period'!Q42+' 12-EXPENSE 9th Period'!Q42+' 13-EXPENSE 10th Period'!Q42+' 14-EXPENSE 11th Period'!Q42+' 15-EXPENSE 12th Period'!R42</f>
        <v>0</v>
      </c>
      <c r="U30" s="781">
        <f>'4-EXPENSE 1st Period'!R42+' 5-EXPENSE 2nd Period'!R42+'6-EXPENSE 3rd Period'!R42+' 7-EXPENSE 4th Period'!R42+' 8-EXPENSE 5th Period'!R42+' 9-EXPENSE 6th Period'!R42+' 10-EXPENSE 7th Period'!R42+' 11-EXPENSE 8th Period'!R42+' 12-EXPENSE 9th Period'!R42+' 13-EXPENSE 10th Period'!R42+' 14-EXPENSE 11th Period'!R42+' 15-EXPENSE 12th Period'!S42</f>
        <v>0</v>
      </c>
      <c r="V30" s="781">
        <f>'4-EXPENSE 1st Period'!S42+' 5-EXPENSE 2nd Period'!S42+'6-EXPENSE 3rd Period'!S42+' 7-EXPENSE 4th Period'!S42+' 8-EXPENSE 5th Period'!S42+' 9-EXPENSE 6th Period'!S42+' 10-EXPENSE 7th Period'!S42+' 11-EXPENSE 8th Period'!S42+' 12-EXPENSE 9th Period'!S42+' 13-EXPENSE 10th Period'!S42+' 14-EXPENSE 11th Period'!S42+' 15-EXPENSE 12th Period'!T42</f>
        <v>0</v>
      </c>
      <c r="W30" s="781">
        <f>'4-EXPENSE 1st Period'!T42+' 5-EXPENSE 2nd Period'!T42+'6-EXPENSE 3rd Period'!T42+' 7-EXPENSE 4th Period'!T42+' 8-EXPENSE 5th Period'!T42+' 9-EXPENSE 6th Period'!T42+' 10-EXPENSE 7th Period'!T42+' 11-EXPENSE 8th Period'!T42+' 12-EXPENSE 9th Period'!T42+' 13-EXPENSE 10th Period'!T42+' 14-EXPENSE 11th Period'!T42+' 15-EXPENSE 12th Period'!U42</f>
        <v>0</v>
      </c>
      <c r="X30" s="781">
        <f>'4-EXPENSE 1st Period'!U42+' 5-EXPENSE 2nd Period'!U42+'6-EXPENSE 3rd Period'!U42+' 7-EXPENSE 4th Period'!U42+' 8-EXPENSE 5th Period'!U42+' 9-EXPENSE 6th Period'!U42+' 10-EXPENSE 7th Period'!U42+' 11-EXPENSE 8th Period'!U42+' 12-EXPENSE 9th Period'!U42+' 13-EXPENSE 10th Period'!U42+' 14-EXPENSE 11th Period'!U42+' 15-EXPENSE 12th Period'!V42</f>
        <v>0</v>
      </c>
      <c r="Y30" s="781">
        <f>'4-EXPENSE 1st Period'!V42+' 5-EXPENSE 2nd Period'!V42+'6-EXPENSE 3rd Period'!V42+' 7-EXPENSE 4th Period'!V42+' 8-EXPENSE 5th Period'!V42+' 9-EXPENSE 6th Period'!V42+' 10-EXPENSE 7th Period'!V42+' 11-EXPENSE 8th Period'!V42+' 12-EXPENSE 9th Period'!V42+' 13-EXPENSE 10th Period'!V42+' 14-EXPENSE 11th Period'!V42+' 15-EXPENSE 12th Period'!W42</f>
        <v>0</v>
      </c>
      <c r="Z30" s="781">
        <f>'4-EXPENSE 1st Period'!W42+' 5-EXPENSE 2nd Period'!W42+'6-EXPENSE 3rd Period'!W42+' 7-EXPENSE 4th Period'!W42+' 8-EXPENSE 5th Period'!W42+' 9-EXPENSE 6th Period'!W42+' 10-EXPENSE 7th Period'!W42+' 11-EXPENSE 8th Period'!W42+' 12-EXPENSE 9th Period'!W42+' 13-EXPENSE 10th Period'!W42+' 14-EXPENSE 11th Period'!W42+' 15-EXPENSE 12th Period'!X42</f>
        <v>0</v>
      </c>
      <c r="AA30" s="781">
        <f>'4-EXPENSE 1st Period'!X42+' 5-EXPENSE 2nd Period'!X42+'6-EXPENSE 3rd Period'!X42+' 7-EXPENSE 4th Period'!X42+' 8-EXPENSE 5th Period'!X42+' 9-EXPENSE 6th Period'!X42+' 10-EXPENSE 7th Period'!X42+' 11-EXPENSE 8th Period'!X42+' 12-EXPENSE 9th Period'!X42+' 13-EXPENSE 10th Period'!X42+' 14-EXPENSE 11th Period'!X42+' 15-EXPENSE 12th Period'!Y42</f>
        <v>0</v>
      </c>
      <c r="AB30" s="781">
        <f>'4-EXPENSE 1st Period'!Y42+' 5-EXPENSE 2nd Period'!Y42+'6-EXPENSE 3rd Period'!Y42+' 7-EXPENSE 4th Period'!Y42+' 8-EXPENSE 5th Period'!Y42+' 9-EXPENSE 6th Period'!Y42+' 10-EXPENSE 7th Period'!Y42+' 11-EXPENSE 8th Period'!Y42+' 12-EXPENSE 9th Period'!Y42+' 13-EXPENSE 10th Period'!Y42+' 14-EXPENSE 11th Period'!Y42+' 15-EXPENSE 12th Period'!Z42</f>
        <v>0</v>
      </c>
      <c r="AC30" s="781">
        <f>'4-EXPENSE 1st Period'!Z42+' 5-EXPENSE 2nd Period'!Z42+'6-EXPENSE 3rd Period'!Z42+' 7-EXPENSE 4th Period'!Z42+' 8-EXPENSE 5th Period'!Z42+' 9-EXPENSE 6th Period'!Z42+' 10-EXPENSE 7th Period'!Z42+' 11-EXPENSE 8th Period'!Z42+' 12-EXPENSE 9th Period'!Z42+' 13-EXPENSE 10th Period'!Z42+' 14-EXPENSE 11th Period'!Z42+' 15-EXPENSE 12th Period'!AA42</f>
        <v>0</v>
      </c>
      <c r="AD30" s="781">
        <f>'4-EXPENSE 1st Period'!AA42+' 5-EXPENSE 2nd Period'!AA42+'6-EXPENSE 3rd Period'!AA42+' 7-EXPENSE 4th Period'!AA42+' 8-EXPENSE 5th Period'!AA42+' 9-EXPENSE 6th Period'!AA42+' 10-EXPENSE 7th Period'!AA42+' 11-EXPENSE 8th Period'!AA42+' 12-EXPENSE 9th Period'!AA42+' 13-EXPENSE 10th Period'!AA42+' 14-EXPENSE 11th Period'!AA42+' 15-EXPENSE 12th Period'!AB42</f>
        <v>0</v>
      </c>
      <c r="AE30" s="781">
        <f>'4-EXPENSE 1st Period'!AB42+' 5-EXPENSE 2nd Period'!AB42+'6-EXPENSE 3rd Period'!AB42+' 7-EXPENSE 4th Period'!AB42+' 8-EXPENSE 5th Period'!AB42+' 9-EXPENSE 6th Period'!AB42+' 10-EXPENSE 7th Period'!AB42+' 11-EXPENSE 8th Period'!AB42+' 12-EXPENSE 9th Period'!AB42+' 13-EXPENSE 10th Period'!AB42+' 14-EXPENSE 11th Period'!AB42+' 15-EXPENSE 12th Period'!AC42</f>
        <v>0</v>
      </c>
      <c r="AF30" s="781">
        <f>'4-EXPENSE 1st Period'!AC42+' 5-EXPENSE 2nd Period'!AC42+'6-EXPENSE 3rd Period'!AC42+' 7-EXPENSE 4th Period'!AC42+' 8-EXPENSE 5th Period'!AC42+' 9-EXPENSE 6th Period'!AC42+' 10-EXPENSE 7th Period'!AC42+' 11-EXPENSE 8th Period'!AC42+' 12-EXPENSE 9th Period'!AC42+' 13-EXPENSE 10th Period'!AC42+' 14-EXPENSE 11th Period'!AC42+' 15-EXPENSE 12th Period'!AD42</f>
        <v>0</v>
      </c>
      <c r="AG30" s="767">
        <f>'4-EXPENSE 1st Period'!AD42+' 5-EXPENSE 2nd Period'!AD42+'6-EXPENSE 3rd Period'!AD42+' 7-EXPENSE 4th Period'!AD42+' 8-EXPENSE 5th Period'!AD42+' 9-EXPENSE 6th Period'!AD42+' 10-EXPENSE 7th Period'!AD42+' 11-EXPENSE 8th Period'!AD42+' 12-EXPENSE 9th Period'!AD42+' 13-EXPENSE 10th Period'!AD42+' 14-EXPENSE 11th Period'!AD42+' 15-EXPENSE 12th Period'!AE42</f>
        <v>0</v>
      </c>
      <c r="AH30" s="776">
        <f t="shared" si="6"/>
        <v>0</v>
      </c>
      <c r="AI30" s="769"/>
      <c r="AJ30" s="778">
        <f t="shared" si="7"/>
        <v>0</v>
      </c>
      <c r="AK30" s="781">
        <f t="shared" si="8"/>
        <v>0</v>
      </c>
      <c r="AL30" s="781">
        <f t="shared" si="9"/>
        <v>0</v>
      </c>
      <c r="AM30" s="781">
        <f t="shared" si="10"/>
        <v>0</v>
      </c>
      <c r="AN30" s="781">
        <f t="shared" si="11"/>
        <v>0</v>
      </c>
      <c r="AO30" s="781">
        <f t="shared" si="12"/>
        <v>0</v>
      </c>
      <c r="AP30" s="781">
        <f t="shared" si="13"/>
        <v>0</v>
      </c>
      <c r="AQ30" s="781">
        <f t="shared" si="14"/>
        <v>0</v>
      </c>
      <c r="AR30" s="781">
        <f t="shared" si="15"/>
        <v>0</v>
      </c>
      <c r="AS30" s="781">
        <f t="shared" si="16"/>
        <v>0</v>
      </c>
      <c r="AT30" s="781">
        <f t="shared" si="17"/>
        <v>0</v>
      </c>
      <c r="AU30" s="781">
        <f t="shared" si="18"/>
        <v>0</v>
      </c>
      <c r="AV30" s="781">
        <f t="shared" si="19"/>
        <v>0</v>
      </c>
      <c r="AW30" s="781">
        <f t="shared" si="20"/>
        <v>0</v>
      </c>
      <c r="AX30" s="767">
        <f t="shared" si="21"/>
        <v>0</v>
      </c>
      <c r="AY30" s="776">
        <f t="shared" si="22"/>
        <v>0</v>
      </c>
    </row>
    <row r="31" spans="1:51" x14ac:dyDescent="0.25">
      <c r="A31" s="799" t="str">
        <f>IF('2-Budget JUSTIFY'!A33="","",'2-Budget JUSTIFY'!A33)</f>
        <v/>
      </c>
      <c r="B31" s="767">
        <f>'2-Budget JUSTIFY'!D33</f>
        <v>0</v>
      </c>
      <c r="C31" s="781">
        <f>'2-Budget JUSTIFY'!E33</f>
        <v>0</v>
      </c>
      <c r="D31" s="781">
        <f>'2-Budget JUSTIFY'!F33</f>
        <v>0</v>
      </c>
      <c r="E31" s="781">
        <f>'2-Budget JUSTIFY'!G33</f>
        <v>0</v>
      </c>
      <c r="F31" s="781">
        <f>'2-Budget JUSTIFY'!H33</f>
        <v>0</v>
      </c>
      <c r="G31" s="781">
        <f>'2-Budget JUSTIFY'!I33</f>
        <v>0</v>
      </c>
      <c r="H31" s="781">
        <f>'2-Budget JUSTIFY'!J33</f>
        <v>0</v>
      </c>
      <c r="I31" s="781">
        <f>'2-Budget JUSTIFY'!K33</f>
        <v>0</v>
      </c>
      <c r="J31" s="781">
        <f>'2-Budget JUSTIFY'!L33</f>
        <v>0</v>
      </c>
      <c r="K31" s="781">
        <f>'2-Budget JUSTIFY'!M33</f>
        <v>0</v>
      </c>
      <c r="L31" s="781">
        <f>'2-Budget JUSTIFY'!N33</f>
        <v>0</v>
      </c>
      <c r="M31" s="781">
        <f>'2-Budget JUSTIFY'!O33</f>
        <v>0</v>
      </c>
      <c r="N31" s="781">
        <f>'2-Budget JUSTIFY'!P33</f>
        <v>0</v>
      </c>
      <c r="O31" s="781">
        <f>'2-Budget JUSTIFY'!Q33</f>
        <v>0</v>
      </c>
      <c r="P31" s="767">
        <f>'2-Budget JUSTIFY'!R33</f>
        <v>0</v>
      </c>
      <c r="Q31" s="776">
        <f t="shared" si="5"/>
        <v>0</v>
      </c>
      <c r="R31" s="769"/>
      <c r="S31" s="778">
        <f>'4-EXPENSE 1st Period'!P43+' 5-EXPENSE 2nd Period'!P43+'6-EXPENSE 3rd Period'!P43+' 7-EXPENSE 4th Period'!P43+' 8-EXPENSE 5th Period'!P43+' 9-EXPENSE 6th Period'!P43+' 10-EXPENSE 7th Period'!P43+' 11-EXPENSE 8th Period'!P43+' 12-EXPENSE 9th Period'!P43+' 13-EXPENSE 10th Period'!P43+' 14-EXPENSE 11th Period'!P43+' 15-EXPENSE 12th Period'!Q43</f>
        <v>0</v>
      </c>
      <c r="T31" s="781">
        <f>'4-EXPENSE 1st Period'!Q43+' 5-EXPENSE 2nd Period'!Q43+'6-EXPENSE 3rd Period'!Q43+' 7-EXPENSE 4th Period'!Q43+' 8-EXPENSE 5th Period'!Q43+' 9-EXPENSE 6th Period'!Q43+' 10-EXPENSE 7th Period'!Q43+' 11-EXPENSE 8th Period'!Q43+' 12-EXPENSE 9th Period'!Q43+' 13-EXPENSE 10th Period'!Q43+' 14-EXPENSE 11th Period'!Q43+' 15-EXPENSE 12th Period'!R43</f>
        <v>0</v>
      </c>
      <c r="U31" s="781">
        <f>'4-EXPENSE 1st Period'!R43+' 5-EXPENSE 2nd Period'!R43+'6-EXPENSE 3rd Period'!R43+' 7-EXPENSE 4th Period'!R43+' 8-EXPENSE 5th Period'!R43+' 9-EXPENSE 6th Period'!R43+' 10-EXPENSE 7th Period'!R43+' 11-EXPENSE 8th Period'!R43+' 12-EXPENSE 9th Period'!R43+' 13-EXPENSE 10th Period'!R43+' 14-EXPENSE 11th Period'!R43+' 15-EXPENSE 12th Period'!S43</f>
        <v>0</v>
      </c>
      <c r="V31" s="781">
        <f>'4-EXPENSE 1st Period'!S43+' 5-EXPENSE 2nd Period'!S43+'6-EXPENSE 3rd Period'!S43+' 7-EXPENSE 4th Period'!S43+' 8-EXPENSE 5th Period'!S43+' 9-EXPENSE 6th Period'!S43+' 10-EXPENSE 7th Period'!S43+' 11-EXPENSE 8th Period'!S43+' 12-EXPENSE 9th Period'!S43+' 13-EXPENSE 10th Period'!S43+' 14-EXPENSE 11th Period'!S43+' 15-EXPENSE 12th Period'!T43</f>
        <v>0</v>
      </c>
      <c r="W31" s="781">
        <f>'4-EXPENSE 1st Period'!T43+' 5-EXPENSE 2nd Period'!T43+'6-EXPENSE 3rd Period'!T43+' 7-EXPENSE 4th Period'!T43+' 8-EXPENSE 5th Period'!T43+' 9-EXPENSE 6th Period'!T43+' 10-EXPENSE 7th Period'!T43+' 11-EXPENSE 8th Period'!T43+' 12-EXPENSE 9th Period'!T43+' 13-EXPENSE 10th Period'!T43+' 14-EXPENSE 11th Period'!T43+' 15-EXPENSE 12th Period'!U43</f>
        <v>0</v>
      </c>
      <c r="X31" s="781">
        <f>'4-EXPENSE 1st Period'!U43+' 5-EXPENSE 2nd Period'!U43+'6-EXPENSE 3rd Period'!U43+' 7-EXPENSE 4th Period'!U43+' 8-EXPENSE 5th Period'!U43+' 9-EXPENSE 6th Period'!U43+' 10-EXPENSE 7th Period'!U43+' 11-EXPENSE 8th Period'!U43+' 12-EXPENSE 9th Period'!U43+' 13-EXPENSE 10th Period'!U43+' 14-EXPENSE 11th Period'!U43+' 15-EXPENSE 12th Period'!V43</f>
        <v>0</v>
      </c>
      <c r="Y31" s="781">
        <f>'4-EXPENSE 1st Period'!V43+' 5-EXPENSE 2nd Period'!V43+'6-EXPENSE 3rd Period'!V43+' 7-EXPENSE 4th Period'!V43+' 8-EXPENSE 5th Period'!V43+' 9-EXPENSE 6th Period'!V43+' 10-EXPENSE 7th Period'!V43+' 11-EXPENSE 8th Period'!V43+' 12-EXPENSE 9th Period'!V43+' 13-EXPENSE 10th Period'!V43+' 14-EXPENSE 11th Period'!V43+' 15-EXPENSE 12th Period'!W43</f>
        <v>0</v>
      </c>
      <c r="Z31" s="781">
        <f>'4-EXPENSE 1st Period'!W43+' 5-EXPENSE 2nd Period'!W43+'6-EXPENSE 3rd Period'!W43+' 7-EXPENSE 4th Period'!W43+' 8-EXPENSE 5th Period'!W43+' 9-EXPENSE 6th Period'!W43+' 10-EXPENSE 7th Period'!W43+' 11-EXPENSE 8th Period'!W43+' 12-EXPENSE 9th Period'!W43+' 13-EXPENSE 10th Period'!W43+' 14-EXPENSE 11th Period'!W43+' 15-EXPENSE 12th Period'!X43</f>
        <v>0</v>
      </c>
      <c r="AA31" s="781">
        <f>'4-EXPENSE 1st Period'!X43+' 5-EXPENSE 2nd Period'!X43+'6-EXPENSE 3rd Period'!X43+' 7-EXPENSE 4th Period'!X43+' 8-EXPENSE 5th Period'!X43+' 9-EXPENSE 6th Period'!X43+' 10-EXPENSE 7th Period'!X43+' 11-EXPENSE 8th Period'!X43+' 12-EXPENSE 9th Period'!X43+' 13-EXPENSE 10th Period'!X43+' 14-EXPENSE 11th Period'!X43+' 15-EXPENSE 12th Period'!Y43</f>
        <v>0</v>
      </c>
      <c r="AB31" s="781">
        <f>'4-EXPENSE 1st Period'!Y43+' 5-EXPENSE 2nd Period'!Y43+'6-EXPENSE 3rd Period'!Y43+' 7-EXPENSE 4th Period'!Y43+' 8-EXPENSE 5th Period'!Y43+' 9-EXPENSE 6th Period'!Y43+' 10-EXPENSE 7th Period'!Y43+' 11-EXPENSE 8th Period'!Y43+' 12-EXPENSE 9th Period'!Y43+' 13-EXPENSE 10th Period'!Y43+' 14-EXPENSE 11th Period'!Y43+' 15-EXPENSE 12th Period'!Z43</f>
        <v>0</v>
      </c>
      <c r="AC31" s="781">
        <f>'4-EXPENSE 1st Period'!Z43+' 5-EXPENSE 2nd Period'!Z43+'6-EXPENSE 3rd Period'!Z43+' 7-EXPENSE 4th Period'!Z43+' 8-EXPENSE 5th Period'!Z43+' 9-EXPENSE 6th Period'!Z43+' 10-EXPENSE 7th Period'!Z43+' 11-EXPENSE 8th Period'!Z43+' 12-EXPENSE 9th Period'!Z43+' 13-EXPENSE 10th Period'!Z43+' 14-EXPENSE 11th Period'!Z43+' 15-EXPENSE 12th Period'!AA43</f>
        <v>0</v>
      </c>
      <c r="AD31" s="781">
        <f>'4-EXPENSE 1st Period'!AA43+' 5-EXPENSE 2nd Period'!AA43+'6-EXPENSE 3rd Period'!AA43+' 7-EXPENSE 4th Period'!AA43+' 8-EXPENSE 5th Period'!AA43+' 9-EXPENSE 6th Period'!AA43+' 10-EXPENSE 7th Period'!AA43+' 11-EXPENSE 8th Period'!AA43+' 12-EXPENSE 9th Period'!AA43+' 13-EXPENSE 10th Period'!AA43+' 14-EXPENSE 11th Period'!AA43+' 15-EXPENSE 12th Period'!AB43</f>
        <v>0</v>
      </c>
      <c r="AE31" s="781">
        <f>'4-EXPENSE 1st Period'!AB43+' 5-EXPENSE 2nd Period'!AB43+'6-EXPENSE 3rd Period'!AB43+' 7-EXPENSE 4th Period'!AB43+' 8-EXPENSE 5th Period'!AB43+' 9-EXPENSE 6th Period'!AB43+' 10-EXPENSE 7th Period'!AB43+' 11-EXPENSE 8th Period'!AB43+' 12-EXPENSE 9th Period'!AB43+' 13-EXPENSE 10th Period'!AB43+' 14-EXPENSE 11th Period'!AB43+' 15-EXPENSE 12th Period'!AC43</f>
        <v>0</v>
      </c>
      <c r="AF31" s="781">
        <f>'4-EXPENSE 1st Period'!AC43+' 5-EXPENSE 2nd Period'!AC43+'6-EXPENSE 3rd Period'!AC43+' 7-EXPENSE 4th Period'!AC43+' 8-EXPENSE 5th Period'!AC43+' 9-EXPENSE 6th Period'!AC43+' 10-EXPENSE 7th Period'!AC43+' 11-EXPENSE 8th Period'!AC43+' 12-EXPENSE 9th Period'!AC43+' 13-EXPENSE 10th Period'!AC43+' 14-EXPENSE 11th Period'!AC43+' 15-EXPENSE 12th Period'!AD43</f>
        <v>0</v>
      </c>
      <c r="AG31" s="767">
        <f>'4-EXPENSE 1st Period'!AD43+' 5-EXPENSE 2nd Period'!AD43+'6-EXPENSE 3rd Period'!AD43+' 7-EXPENSE 4th Period'!AD43+' 8-EXPENSE 5th Period'!AD43+' 9-EXPENSE 6th Period'!AD43+' 10-EXPENSE 7th Period'!AD43+' 11-EXPENSE 8th Period'!AD43+' 12-EXPENSE 9th Period'!AD43+' 13-EXPENSE 10th Period'!AD43+' 14-EXPENSE 11th Period'!AD43+' 15-EXPENSE 12th Period'!AE43</f>
        <v>0</v>
      </c>
      <c r="AH31" s="776">
        <f t="shared" si="6"/>
        <v>0</v>
      </c>
      <c r="AI31" s="769"/>
      <c r="AJ31" s="778">
        <f t="shared" si="7"/>
        <v>0</v>
      </c>
      <c r="AK31" s="781">
        <f t="shared" si="8"/>
        <v>0</v>
      </c>
      <c r="AL31" s="781">
        <f t="shared" si="9"/>
        <v>0</v>
      </c>
      <c r="AM31" s="781">
        <f t="shared" si="10"/>
        <v>0</v>
      </c>
      <c r="AN31" s="781">
        <f t="shared" si="11"/>
        <v>0</v>
      </c>
      <c r="AO31" s="781">
        <f t="shared" si="12"/>
        <v>0</v>
      </c>
      <c r="AP31" s="781">
        <f t="shared" si="13"/>
        <v>0</v>
      </c>
      <c r="AQ31" s="781">
        <f t="shared" si="14"/>
        <v>0</v>
      </c>
      <c r="AR31" s="781">
        <f t="shared" si="15"/>
        <v>0</v>
      </c>
      <c r="AS31" s="781">
        <f t="shared" si="16"/>
        <v>0</v>
      </c>
      <c r="AT31" s="781">
        <f t="shared" si="17"/>
        <v>0</v>
      </c>
      <c r="AU31" s="781">
        <f t="shared" si="18"/>
        <v>0</v>
      </c>
      <c r="AV31" s="781">
        <f t="shared" si="19"/>
        <v>0</v>
      </c>
      <c r="AW31" s="781">
        <f t="shared" si="20"/>
        <v>0</v>
      </c>
      <c r="AX31" s="767">
        <f t="shared" si="21"/>
        <v>0</v>
      </c>
      <c r="AY31" s="776">
        <f t="shared" si="22"/>
        <v>0</v>
      </c>
    </row>
    <row r="32" spans="1:51" x14ac:dyDescent="0.25">
      <c r="A32" s="799" t="str">
        <f>IF('2-Budget JUSTIFY'!A34="","",'2-Budget JUSTIFY'!A34)</f>
        <v/>
      </c>
      <c r="B32" s="767">
        <f>'2-Budget JUSTIFY'!D34</f>
        <v>0</v>
      </c>
      <c r="C32" s="781">
        <f>'2-Budget JUSTIFY'!E34</f>
        <v>0</v>
      </c>
      <c r="D32" s="781">
        <f>'2-Budget JUSTIFY'!F34</f>
        <v>0</v>
      </c>
      <c r="E32" s="781">
        <f>'2-Budget JUSTIFY'!G34</f>
        <v>0</v>
      </c>
      <c r="F32" s="781">
        <f>'2-Budget JUSTIFY'!H34</f>
        <v>0</v>
      </c>
      <c r="G32" s="781">
        <f>'2-Budget JUSTIFY'!I34</f>
        <v>0</v>
      </c>
      <c r="H32" s="781">
        <f>'2-Budget JUSTIFY'!J34</f>
        <v>0</v>
      </c>
      <c r="I32" s="781">
        <f>'2-Budget JUSTIFY'!K34</f>
        <v>0</v>
      </c>
      <c r="J32" s="781">
        <f>'2-Budget JUSTIFY'!L34</f>
        <v>0</v>
      </c>
      <c r="K32" s="781">
        <f>'2-Budget JUSTIFY'!M34</f>
        <v>0</v>
      </c>
      <c r="L32" s="781">
        <f>'2-Budget JUSTIFY'!N34</f>
        <v>0</v>
      </c>
      <c r="M32" s="781">
        <f>'2-Budget JUSTIFY'!O34</f>
        <v>0</v>
      </c>
      <c r="N32" s="781">
        <f>'2-Budget JUSTIFY'!P34</f>
        <v>0</v>
      </c>
      <c r="O32" s="781">
        <f>'2-Budget JUSTIFY'!Q34</f>
        <v>0</v>
      </c>
      <c r="P32" s="767">
        <f>'2-Budget JUSTIFY'!R34</f>
        <v>0</v>
      </c>
      <c r="Q32" s="776">
        <f t="shared" si="5"/>
        <v>0</v>
      </c>
      <c r="R32" s="769"/>
      <c r="S32" s="778">
        <f>'4-EXPENSE 1st Period'!P44+' 5-EXPENSE 2nd Period'!P44+'6-EXPENSE 3rd Period'!P44+' 7-EXPENSE 4th Period'!P44+' 8-EXPENSE 5th Period'!P44+' 9-EXPENSE 6th Period'!P44+' 10-EXPENSE 7th Period'!P44+' 11-EXPENSE 8th Period'!P44+' 12-EXPENSE 9th Period'!P44+' 13-EXPENSE 10th Period'!P44+' 14-EXPENSE 11th Period'!P44+' 15-EXPENSE 12th Period'!Q44</f>
        <v>0</v>
      </c>
      <c r="T32" s="781">
        <f>'4-EXPENSE 1st Period'!Q44+' 5-EXPENSE 2nd Period'!Q44+'6-EXPENSE 3rd Period'!Q44+' 7-EXPENSE 4th Period'!Q44+' 8-EXPENSE 5th Period'!Q44+' 9-EXPENSE 6th Period'!Q44+' 10-EXPENSE 7th Period'!Q44+' 11-EXPENSE 8th Period'!Q44+' 12-EXPENSE 9th Period'!Q44+' 13-EXPENSE 10th Period'!Q44+' 14-EXPENSE 11th Period'!Q44+' 15-EXPENSE 12th Period'!R44</f>
        <v>0</v>
      </c>
      <c r="U32" s="781">
        <f>'4-EXPENSE 1st Period'!R44+' 5-EXPENSE 2nd Period'!R44+'6-EXPENSE 3rd Period'!R44+' 7-EXPENSE 4th Period'!R44+' 8-EXPENSE 5th Period'!R44+' 9-EXPENSE 6th Period'!R44+' 10-EXPENSE 7th Period'!R44+' 11-EXPENSE 8th Period'!R44+' 12-EXPENSE 9th Period'!R44+' 13-EXPENSE 10th Period'!R44+' 14-EXPENSE 11th Period'!R44+' 15-EXPENSE 12th Period'!S44</f>
        <v>0</v>
      </c>
      <c r="V32" s="781">
        <f>'4-EXPENSE 1st Period'!S44+' 5-EXPENSE 2nd Period'!S44+'6-EXPENSE 3rd Period'!S44+' 7-EXPENSE 4th Period'!S44+' 8-EXPENSE 5th Period'!S44+' 9-EXPENSE 6th Period'!S44+' 10-EXPENSE 7th Period'!S44+' 11-EXPENSE 8th Period'!S44+' 12-EXPENSE 9th Period'!S44+' 13-EXPENSE 10th Period'!S44+' 14-EXPENSE 11th Period'!S44+' 15-EXPENSE 12th Period'!T44</f>
        <v>0</v>
      </c>
      <c r="W32" s="781">
        <f>'4-EXPENSE 1st Period'!T44+' 5-EXPENSE 2nd Period'!T44+'6-EXPENSE 3rd Period'!T44+' 7-EXPENSE 4th Period'!T44+' 8-EXPENSE 5th Period'!T44+' 9-EXPENSE 6th Period'!T44+' 10-EXPENSE 7th Period'!T44+' 11-EXPENSE 8th Period'!T44+' 12-EXPENSE 9th Period'!T44+' 13-EXPENSE 10th Period'!T44+' 14-EXPENSE 11th Period'!T44+' 15-EXPENSE 12th Period'!U44</f>
        <v>0</v>
      </c>
      <c r="X32" s="781">
        <f>'4-EXPENSE 1st Period'!U44+' 5-EXPENSE 2nd Period'!U44+'6-EXPENSE 3rd Period'!U44+' 7-EXPENSE 4th Period'!U44+' 8-EXPENSE 5th Period'!U44+' 9-EXPENSE 6th Period'!U44+' 10-EXPENSE 7th Period'!U44+' 11-EXPENSE 8th Period'!U44+' 12-EXPENSE 9th Period'!U44+' 13-EXPENSE 10th Period'!U44+' 14-EXPENSE 11th Period'!U44+' 15-EXPENSE 12th Period'!V44</f>
        <v>0</v>
      </c>
      <c r="Y32" s="781">
        <f>'4-EXPENSE 1st Period'!V44+' 5-EXPENSE 2nd Period'!V44+'6-EXPENSE 3rd Period'!V44+' 7-EXPENSE 4th Period'!V44+' 8-EXPENSE 5th Period'!V44+' 9-EXPENSE 6th Period'!V44+' 10-EXPENSE 7th Period'!V44+' 11-EXPENSE 8th Period'!V44+' 12-EXPENSE 9th Period'!V44+' 13-EXPENSE 10th Period'!V44+' 14-EXPENSE 11th Period'!V44+' 15-EXPENSE 12th Period'!W44</f>
        <v>0</v>
      </c>
      <c r="Z32" s="781">
        <f>'4-EXPENSE 1st Period'!W44+' 5-EXPENSE 2nd Period'!W44+'6-EXPENSE 3rd Period'!W44+' 7-EXPENSE 4th Period'!W44+' 8-EXPENSE 5th Period'!W44+' 9-EXPENSE 6th Period'!W44+' 10-EXPENSE 7th Period'!W44+' 11-EXPENSE 8th Period'!W44+' 12-EXPENSE 9th Period'!W44+' 13-EXPENSE 10th Period'!W44+' 14-EXPENSE 11th Period'!W44+' 15-EXPENSE 12th Period'!X44</f>
        <v>0</v>
      </c>
      <c r="AA32" s="781">
        <f>'4-EXPENSE 1st Period'!X44+' 5-EXPENSE 2nd Period'!X44+'6-EXPENSE 3rd Period'!X44+' 7-EXPENSE 4th Period'!X44+' 8-EXPENSE 5th Period'!X44+' 9-EXPENSE 6th Period'!X44+' 10-EXPENSE 7th Period'!X44+' 11-EXPENSE 8th Period'!X44+' 12-EXPENSE 9th Period'!X44+' 13-EXPENSE 10th Period'!X44+' 14-EXPENSE 11th Period'!X44+' 15-EXPENSE 12th Period'!Y44</f>
        <v>0</v>
      </c>
      <c r="AB32" s="781">
        <f>'4-EXPENSE 1st Period'!Y44+' 5-EXPENSE 2nd Period'!Y44+'6-EXPENSE 3rd Period'!Y44+' 7-EXPENSE 4th Period'!Y44+' 8-EXPENSE 5th Period'!Y44+' 9-EXPENSE 6th Period'!Y44+' 10-EXPENSE 7th Period'!Y44+' 11-EXPENSE 8th Period'!Y44+' 12-EXPENSE 9th Period'!Y44+' 13-EXPENSE 10th Period'!Y44+' 14-EXPENSE 11th Period'!Y44+' 15-EXPENSE 12th Period'!Z44</f>
        <v>0</v>
      </c>
      <c r="AC32" s="781">
        <f>'4-EXPENSE 1st Period'!Z44+' 5-EXPENSE 2nd Period'!Z44+'6-EXPENSE 3rd Period'!Z44+' 7-EXPENSE 4th Period'!Z44+' 8-EXPENSE 5th Period'!Z44+' 9-EXPENSE 6th Period'!Z44+' 10-EXPENSE 7th Period'!Z44+' 11-EXPENSE 8th Period'!Z44+' 12-EXPENSE 9th Period'!Z44+' 13-EXPENSE 10th Period'!Z44+' 14-EXPENSE 11th Period'!Z44+' 15-EXPENSE 12th Period'!AA44</f>
        <v>0</v>
      </c>
      <c r="AD32" s="781">
        <f>'4-EXPENSE 1st Period'!AA44+' 5-EXPENSE 2nd Period'!AA44+'6-EXPENSE 3rd Period'!AA44+' 7-EXPENSE 4th Period'!AA44+' 8-EXPENSE 5th Period'!AA44+' 9-EXPENSE 6th Period'!AA44+' 10-EXPENSE 7th Period'!AA44+' 11-EXPENSE 8th Period'!AA44+' 12-EXPENSE 9th Period'!AA44+' 13-EXPENSE 10th Period'!AA44+' 14-EXPENSE 11th Period'!AA44+' 15-EXPENSE 12th Period'!AB44</f>
        <v>0</v>
      </c>
      <c r="AE32" s="781">
        <f>'4-EXPENSE 1st Period'!AB44+' 5-EXPENSE 2nd Period'!AB44+'6-EXPENSE 3rd Period'!AB44+' 7-EXPENSE 4th Period'!AB44+' 8-EXPENSE 5th Period'!AB44+' 9-EXPENSE 6th Period'!AB44+' 10-EXPENSE 7th Period'!AB44+' 11-EXPENSE 8th Period'!AB44+' 12-EXPENSE 9th Period'!AB44+' 13-EXPENSE 10th Period'!AB44+' 14-EXPENSE 11th Period'!AB44+' 15-EXPENSE 12th Period'!AC44</f>
        <v>0</v>
      </c>
      <c r="AF32" s="781">
        <f>'4-EXPENSE 1st Period'!AC44+' 5-EXPENSE 2nd Period'!AC44+'6-EXPENSE 3rd Period'!AC44+' 7-EXPENSE 4th Period'!AC44+' 8-EXPENSE 5th Period'!AC44+' 9-EXPENSE 6th Period'!AC44+' 10-EXPENSE 7th Period'!AC44+' 11-EXPENSE 8th Period'!AC44+' 12-EXPENSE 9th Period'!AC44+' 13-EXPENSE 10th Period'!AC44+' 14-EXPENSE 11th Period'!AC44+' 15-EXPENSE 12th Period'!AD44</f>
        <v>0</v>
      </c>
      <c r="AG32" s="767">
        <f>'4-EXPENSE 1st Period'!AD44+' 5-EXPENSE 2nd Period'!AD44+'6-EXPENSE 3rd Period'!AD44+' 7-EXPENSE 4th Period'!AD44+' 8-EXPENSE 5th Period'!AD44+' 9-EXPENSE 6th Period'!AD44+' 10-EXPENSE 7th Period'!AD44+' 11-EXPENSE 8th Period'!AD44+' 12-EXPENSE 9th Period'!AD44+' 13-EXPENSE 10th Period'!AD44+' 14-EXPENSE 11th Period'!AD44+' 15-EXPENSE 12th Period'!AE44</f>
        <v>0</v>
      </c>
      <c r="AH32" s="776">
        <f t="shared" si="6"/>
        <v>0</v>
      </c>
      <c r="AI32" s="769"/>
      <c r="AJ32" s="778">
        <f t="shared" si="7"/>
        <v>0</v>
      </c>
      <c r="AK32" s="781">
        <f t="shared" si="8"/>
        <v>0</v>
      </c>
      <c r="AL32" s="781">
        <f t="shared" si="9"/>
        <v>0</v>
      </c>
      <c r="AM32" s="781">
        <f t="shared" si="10"/>
        <v>0</v>
      </c>
      <c r="AN32" s="781">
        <f t="shared" si="11"/>
        <v>0</v>
      </c>
      <c r="AO32" s="781">
        <f t="shared" si="12"/>
        <v>0</v>
      </c>
      <c r="AP32" s="781">
        <f t="shared" si="13"/>
        <v>0</v>
      </c>
      <c r="AQ32" s="781">
        <f t="shared" si="14"/>
        <v>0</v>
      </c>
      <c r="AR32" s="781">
        <f t="shared" si="15"/>
        <v>0</v>
      </c>
      <c r="AS32" s="781">
        <f t="shared" si="16"/>
        <v>0</v>
      </c>
      <c r="AT32" s="781">
        <f t="shared" si="17"/>
        <v>0</v>
      </c>
      <c r="AU32" s="781">
        <f t="shared" si="18"/>
        <v>0</v>
      </c>
      <c r="AV32" s="781">
        <f t="shared" si="19"/>
        <v>0</v>
      </c>
      <c r="AW32" s="781">
        <f t="shared" si="20"/>
        <v>0</v>
      </c>
      <c r="AX32" s="767">
        <f t="shared" si="21"/>
        <v>0</v>
      </c>
      <c r="AY32" s="776">
        <f t="shared" si="22"/>
        <v>0</v>
      </c>
    </row>
    <row r="33" spans="1:51" x14ac:dyDescent="0.25">
      <c r="A33" s="799" t="str">
        <f>IF('2-Budget JUSTIFY'!A35="","",'2-Budget JUSTIFY'!A35)</f>
        <v/>
      </c>
      <c r="B33" s="767">
        <f>'2-Budget JUSTIFY'!D35</f>
        <v>0</v>
      </c>
      <c r="C33" s="781">
        <f>'2-Budget JUSTIFY'!E35</f>
        <v>0</v>
      </c>
      <c r="D33" s="781">
        <f>'2-Budget JUSTIFY'!F35</f>
        <v>0</v>
      </c>
      <c r="E33" s="781">
        <f>'2-Budget JUSTIFY'!G35</f>
        <v>0</v>
      </c>
      <c r="F33" s="781">
        <f>'2-Budget JUSTIFY'!H35</f>
        <v>0</v>
      </c>
      <c r="G33" s="781">
        <f>'2-Budget JUSTIFY'!I35</f>
        <v>0</v>
      </c>
      <c r="H33" s="781">
        <f>'2-Budget JUSTIFY'!J35</f>
        <v>0</v>
      </c>
      <c r="I33" s="781">
        <f>'2-Budget JUSTIFY'!K35</f>
        <v>0</v>
      </c>
      <c r="J33" s="781">
        <f>'2-Budget JUSTIFY'!L35</f>
        <v>0</v>
      </c>
      <c r="K33" s="781">
        <f>'2-Budget JUSTIFY'!M35</f>
        <v>0</v>
      </c>
      <c r="L33" s="781">
        <f>'2-Budget JUSTIFY'!N35</f>
        <v>0</v>
      </c>
      <c r="M33" s="781">
        <f>'2-Budget JUSTIFY'!O35</f>
        <v>0</v>
      </c>
      <c r="N33" s="781">
        <f>'2-Budget JUSTIFY'!P35</f>
        <v>0</v>
      </c>
      <c r="O33" s="781">
        <f>'2-Budget JUSTIFY'!Q35</f>
        <v>0</v>
      </c>
      <c r="P33" s="767">
        <f>'2-Budget JUSTIFY'!R35</f>
        <v>0</v>
      </c>
      <c r="Q33" s="776">
        <f t="shared" si="5"/>
        <v>0</v>
      </c>
      <c r="R33" s="769"/>
      <c r="S33" s="778">
        <f>'4-EXPENSE 1st Period'!P45+' 5-EXPENSE 2nd Period'!P45+'6-EXPENSE 3rd Period'!P45+' 7-EXPENSE 4th Period'!P45+' 8-EXPENSE 5th Period'!P45+' 9-EXPENSE 6th Period'!P45+' 10-EXPENSE 7th Period'!P45+' 11-EXPENSE 8th Period'!P45+' 12-EXPENSE 9th Period'!P45+' 13-EXPENSE 10th Period'!P45+' 14-EXPENSE 11th Period'!P45+' 15-EXPENSE 12th Period'!Q45</f>
        <v>0</v>
      </c>
      <c r="T33" s="781">
        <f>'4-EXPENSE 1st Period'!Q45+' 5-EXPENSE 2nd Period'!Q45+'6-EXPENSE 3rd Period'!Q45+' 7-EXPENSE 4th Period'!Q45+' 8-EXPENSE 5th Period'!Q45+' 9-EXPENSE 6th Period'!Q45+' 10-EXPENSE 7th Period'!Q45+' 11-EXPENSE 8th Period'!Q45+' 12-EXPENSE 9th Period'!Q45+' 13-EXPENSE 10th Period'!Q45+' 14-EXPENSE 11th Period'!Q45+' 15-EXPENSE 12th Period'!R45</f>
        <v>0</v>
      </c>
      <c r="U33" s="781">
        <f>'4-EXPENSE 1st Period'!R45+' 5-EXPENSE 2nd Period'!R45+'6-EXPENSE 3rd Period'!R45+' 7-EXPENSE 4th Period'!R45+' 8-EXPENSE 5th Period'!R45+' 9-EXPENSE 6th Period'!R45+' 10-EXPENSE 7th Period'!R45+' 11-EXPENSE 8th Period'!R45+' 12-EXPENSE 9th Period'!R45+' 13-EXPENSE 10th Period'!R45+' 14-EXPENSE 11th Period'!R45+' 15-EXPENSE 12th Period'!S45</f>
        <v>0</v>
      </c>
      <c r="V33" s="781">
        <f>'4-EXPENSE 1st Period'!S45+' 5-EXPENSE 2nd Period'!S45+'6-EXPENSE 3rd Period'!S45+' 7-EXPENSE 4th Period'!S45+' 8-EXPENSE 5th Period'!S45+' 9-EXPENSE 6th Period'!S45+' 10-EXPENSE 7th Period'!S45+' 11-EXPENSE 8th Period'!S45+' 12-EXPENSE 9th Period'!S45+' 13-EXPENSE 10th Period'!S45+' 14-EXPENSE 11th Period'!S45+' 15-EXPENSE 12th Period'!T45</f>
        <v>0</v>
      </c>
      <c r="W33" s="781">
        <f>'4-EXPENSE 1st Period'!T45+' 5-EXPENSE 2nd Period'!T45+'6-EXPENSE 3rd Period'!T45+' 7-EXPENSE 4th Period'!T45+' 8-EXPENSE 5th Period'!T45+' 9-EXPENSE 6th Period'!T45+' 10-EXPENSE 7th Period'!T45+' 11-EXPENSE 8th Period'!T45+' 12-EXPENSE 9th Period'!T45+' 13-EXPENSE 10th Period'!T45+' 14-EXPENSE 11th Period'!T45+' 15-EXPENSE 12th Period'!U45</f>
        <v>0</v>
      </c>
      <c r="X33" s="781">
        <f>'4-EXPENSE 1st Period'!U45+' 5-EXPENSE 2nd Period'!U45+'6-EXPENSE 3rd Period'!U45+' 7-EXPENSE 4th Period'!U45+' 8-EXPENSE 5th Period'!U45+' 9-EXPENSE 6th Period'!U45+' 10-EXPENSE 7th Period'!U45+' 11-EXPENSE 8th Period'!U45+' 12-EXPENSE 9th Period'!U45+' 13-EXPENSE 10th Period'!U45+' 14-EXPENSE 11th Period'!U45+' 15-EXPENSE 12th Period'!V45</f>
        <v>0</v>
      </c>
      <c r="Y33" s="781">
        <f>'4-EXPENSE 1st Period'!V45+' 5-EXPENSE 2nd Period'!V45+'6-EXPENSE 3rd Period'!V45+' 7-EXPENSE 4th Period'!V45+' 8-EXPENSE 5th Period'!V45+' 9-EXPENSE 6th Period'!V45+' 10-EXPENSE 7th Period'!V45+' 11-EXPENSE 8th Period'!V45+' 12-EXPENSE 9th Period'!V45+' 13-EXPENSE 10th Period'!V45+' 14-EXPENSE 11th Period'!V45+' 15-EXPENSE 12th Period'!W45</f>
        <v>0</v>
      </c>
      <c r="Z33" s="781">
        <f>'4-EXPENSE 1st Period'!W45+' 5-EXPENSE 2nd Period'!W45+'6-EXPENSE 3rd Period'!W45+' 7-EXPENSE 4th Period'!W45+' 8-EXPENSE 5th Period'!W45+' 9-EXPENSE 6th Period'!W45+' 10-EXPENSE 7th Period'!W45+' 11-EXPENSE 8th Period'!W45+' 12-EXPENSE 9th Period'!W45+' 13-EXPENSE 10th Period'!W45+' 14-EXPENSE 11th Period'!W45+' 15-EXPENSE 12th Period'!X45</f>
        <v>0</v>
      </c>
      <c r="AA33" s="781">
        <f>'4-EXPENSE 1st Period'!X45+' 5-EXPENSE 2nd Period'!X45+'6-EXPENSE 3rd Period'!X45+' 7-EXPENSE 4th Period'!X45+' 8-EXPENSE 5th Period'!X45+' 9-EXPENSE 6th Period'!X45+' 10-EXPENSE 7th Period'!X45+' 11-EXPENSE 8th Period'!X45+' 12-EXPENSE 9th Period'!X45+' 13-EXPENSE 10th Period'!X45+' 14-EXPENSE 11th Period'!X45+' 15-EXPENSE 12th Period'!Y45</f>
        <v>0</v>
      </c>
      <c r="AB33" s="781">
        <f>'4-EXPENSE 1st Period'!Y45+' 5-EXPENSE 2nd Period'!Y45+'6-EXPENSE 3rd Period'!Y45+' 7-EXPENSE 4th Period'!Y45+' 8-EXPENSE 5th Period'!Y45+' 9-EXPENSE 6th Period'!Y45+' 10-EXPENSE 7th Period'!Y45+' 11-EXPENSE 8th Period'!Y45+' 12-EXPENSE 9th Period'!Y45+' 13-EXPENSE 10th Period'!Y45+' 14-EXPENSE 11th Period'!Y45+' 15-EXPENSE 12th Period'!Z45</f>
        <v>0</v>
      </c>
      <c r="AC33" s="781">
        <f>'4-EXPENSE 1st Period'!Z45+' 5-EXPENSE 2nd Period'!Z45+'6-EXPENSE 3rd Period'!Z45+' 7-EXPENSE 4th Period'!Z45+' 8-EXPENSE 5th Period'!Z45+' 9-EXPENSE 6th Period'!Z45+' 10-EXPENSE 7th Period'!Z45+' 11-EXPENSE 8th Period'!Z45+' 12-EXPENSE 9th Period'!Z45+' 13-EXPENSE 10th Period'!Z45+' 14-EXPENSE 11th Period'!Z45+' 15-EXPENSE 12th Period'!AA45</f>
        <v>0</v>
      </c>
      <c r="AD33" s="781">
        <f>'4-EXPENSE 1st Period'!AA45+' 5-EXPENSE 2nd Period'!AA45+'6-EXPENSE 3rd Period'!AA45+' 7-EXPENSE 4th Period'!AA45+' 8-EXPENSE 5th Period'!AA45+' 9-EXPENSE 6th Period'!AA45+' 10-EXPENSE 7th Period'!AA45+' 11-EXPENSE 8th Period'!AA45+' 12-EXPENSE 9th Period'!AA45+' 13-EXPENSE 10th Period'!AA45+' 14-EXPENSE 11th Period'!AA45+' 15-EXPENSE 12th Period'!AB45</f>
        <v>0</v>
      </c>
      <c r="AE33" s="781">
        <f>'4-EXPENSE 1st Period'!AB45+' 5-EXPENSE 2nd Period'!AB45+'6-EXPENSE 3rd Period'!AB45+' 7-EXPENSE 4th Period'!AB45+' 8-EXPENSE 5th Period'!AB45+' 9-EXPENSE 6th Period'!AB45+' 10-EXPENSE 7th Period'!AB45+' 11-EXPENSE 8th Period'!AB45+' 12-EXPENSE 9th Period'!AB45+' 13-EXPENSE 10th Period'!AB45+' 14-EXPENSE 11th Period'!AB45+' 15-EXPENSE 12th Period'!AC45</f>
        <v>0</v>
      </c>
      <c r="AF33" s="781">
        <f>'4-EXPENSE 1st Period'!AC45+' 5-EXPENSE 2nd Period'!AC45+'6-EXPENSE 3rd Period'!AC45+' 7-EXPENSE 4th Period'!AC45+' 8-EXPENSE 5th Period'!AC45+' 9-EXPENSE 6th Period'!AC45+' 10-EXPENSE 7th Period'!AC45+' 11-EXPENSE 8th Period'!AC45+' 12-EXPENSE 9th Period'!AC45+' 13-EXPENSE 10th Period'!AC45+' 14-EXPENSE 11th Period'!AC45+' 15-EXPENSE 12th Period'!AD45</f>
        <v>0</v>
      </c>
      <c r="AG33" s="767">
        <f>'4-EXPENSE 1st Period'!AD45+' 5-EXPENSE 2nd Period'!AD45+'6-EXPENSE 3rd Period'!AD45+' 7-EXPENSE 4th Period'!AD45+' 8-EXPENSE 5th Period'!AD45+' 9-EXPENSE 6th Period'!AD45+' 10-EXPENSE 7th Period'!AD45+' 11-EXPENSE 8th Period'!AD45+' 12-EXPENSE 9th Period'!AD45+' 13-EXPENSE 10th Period'!AD45+' 14-EXPENSE 11th Period'!AD45+' 15-EXPENSE 12th Period'!AE45</f>
        <v>0</v>
      </c>
      <c r="AH33" s="776">
        <f t="shared" si="6"/>
        <v>0</v>
      </c>
      <c r="AI33" s="769"/>
      <c r="AJ33" s="778">
        <f t="shared" si="7"/>
        <v>0</v>
      </c>
      <c r="AK33" s="781">
        <f t="shared" si="8"/>
        <v>0</v>
      </c>
      <c r="AL33" s="781">
        <f t="shared" si="9"/>
        <v>0</v>
      </c>
      <c r="AM33" s="781">
        <f t="shared" si="10"/>
        <v>0</v>
      </c>
      <c r="AN33" s="781">
        <f t="shared" si="11"/>
        <v>0</v>
      </c>
      <c r="AO33" s="781">
        <f t="shared" si="12"/>
        <v>0</v>
      </c>
      <c r="AP33" s="781">
        <f t="shared" si="13"/>
        <v>0</v>
      </c>
      <c r="AQ33" s="781">
        <f t="shared" si="14"/>
        <v>0</v>
      </c>
      <c r="AR33" s="781">
        <f t="shared" si="15"/>
        <v>0</v>
      </c>
      <c r="AS33" s="781">
        <f t="shared" si="16"/>
        <v>0</v>
      </c>
      <c r="AT33" s="781">
        <f t="shared" si="17"/>
        <v>0</v>
      </c>
      <c r="AU33" s="781">
        <f t="shared" si="18"/>
        <v>0</v>
      </c>
      <c r="AV33" s="781">
        <f t="shared" si="19"/>
        <v>0</v>
      </c>
      <c r="AW33" s="781">
        <f t="shared" si="20"/>
        <v>0</v>
      </c>
      <c r="AX33" s="767">
        <f t="shared" si="21"/>
        <v>0</v>
      </c>
      <c r="AY33" s="776">
        <f t="shared" si="22"/>
        <v>0</v>
      </c>
    </row>
    <row r="34" spans="1:51" x14ac:dyDescent="0.25">
      <c r="A34" s="799" t="str">
        <f>IF('2-Budget JUSTIFY'!A36="","",'2-Budget JUSTIFY'!A36)</f>
        <v/>
      </c>
      <c r="B34" s="767">
        <f>'2-Budget JUSTIFY'!D36</f>
        <v>0</v>
      </c>
      <c r="C34" s="781">
        <f>'2-Budget JUSTIFY'!E36</f>
        <v>0</v>
      </c>
      <c r="D34" s="781">
        <f>'2-Budget JUSTIFY'!F36</f>
        <v>0</v>
      </c>
      <c r="E34" s="781">
        <f>'2-Budget JUSTIFY'!G36</f>
        <v>0</v>
      </c>
      <c r="F34" s="781">
        <f>'2-Budget JUSTIFY'!H36</f>
        <v>0</v>
      </c>
      <c r="G34" s="781">
        <f>'2-Budget JUSTIFY'!I36</f>
        <v>0</v>
      </c>
      <c r="H34" s="781">
        <f>'2-Budget JUSTIFY'!J36</f>
        <v>0</v>
      </c>
      <c r="I34" s="781">
        <f>'2-Budget JUSTIFY'!K36</f>
        <v>0</v>
      </c>
      <c r="J34" s="781">
        <f>'2-Budget JUSTIFY'!L36</f>
        <v>0</v>
      </c>
      <c r="K34" s="781">
        <f>'2-Budget JUSTIFY'!M36</f>
        <v>0</v>
      </c>
      <c r="L34" s="781">
        <f>'2-Budget JUSTIFY'!N36</f>
        <v>0</v>
      </c>
      <c r="M34" s="781">
        <f>'2-Budget JUSTIFY'!O36</f>
        <v>0</v>
      </c>
      <c r="N34" s="781">
        <f>'2-Budget JUSTIFY'!P36</f>
        <v>0</v>
      </c>
      <c r="O34" s="781">
        <f>'2-Budget JUSTIFY'!Q36</f>
        <v>0</v>
      </c>
      <c r="P34" s="767">
        <f>'2-Budget JUSTIFY'!R36</f>
        <v>0</v>
      </c>
      <c r="Q34" s="776">
        <f t="shared" si="5"/>
        <v>0</v>
      </c>
      <c r="R34" s="769"/>
      <c r="S34" s="778">
        <f>'4-EXPENSE 1st Period'!P46+' 5-EXPENSE 2nd Period'!P46+'6-EXPENSE 3rd Period'!P46+' 7-EXPENSE 4th Period'!P46+' 8-EXPENSE 5th Period'!P46+' 9-EXPENSE 6th Period'!P46+' 10-EXPENSE 7th Period'!P46+' 11-EXPENSE 8th Period'!P46+' 12-EXPENSE 9th Period'!P46+' 13-EXPENSE 10th Period'!P46+' 14-EXPENSE 11th Period'!P46+' 15-EXPENSE 12th Period'!Q46</f>
        <v>0</v>
      </c>
      <c r="T34" s="781">
        <f>'4-EXPENSE 1st Period'!Q46+' 5-EXPENSE 2nd Period'!Q46+'6-EXPENSE 3rd Period'!Q46+' 7-EXPENSE 4th Period'!Q46+' 8-EXPENSE 5th Period'!Q46+' 9-EXPENSE 6th Period'!Q46+' 10-EXPENSE 7th Period'!Q46+' 11-EXPENSE 8th Period'!Q46+' 12-EXPENSE 9th Period'!Q46+' 13-EXPENSE 10th Period'!Q46+' 14-EXPENSE 11th Period'!Q46+' 15-EXPENSE 12th Period'!R46</f>
        <v>0</v>
      </c>
      <c r="U34" s="781">
        <f>'4-EXPENSE 1st Period'!R46+' 5-EXPENSE 2nd Period'!R46+'6-EXPENSE 3rd Period'!R46+' 7-EXPENSE 4th Period'!R46+' 8-EXPENSE 5th Period'!R46+' 9-EXPENSE 6th Period'!R46+' 10-EXPENSE 7th Period'!R46+' 11-EXPENSE 8th Period'!R46+' 12-EXPENSE 9th Period'!R46+' 13-EXPENSE 10th Period'!R46+' 14-EXPENSE 11th Period'!R46+' 15-EXPENSE 12th Period'!S46</f>
        <v>0</v>
      </c>
      <c r="V34" s="781">
        <f>'4-EXPENSE 1st Period'!S46+' 5-EXPENSE 2nd Period'!S46+'6-EXPENSE 3rd Period'!S46+' 7-EXPENSE 4th Period'!S46+' 8-EXPENSE 5th Period'!S46+' 9-EXPENSE 6th Period'!S46+' 10-EXPENSE 7th Period'!S46+' 11-EXPENSE 8th Period'!S46+' 12-EXPENSE 9th Period'!S46+' 13-EXPENSE 10th Period'!S46+' 14-EXPENSE 11th Period'!S46+' 15-EXPENSE 12th Period'!T46</f>
        <v>0</v>
      </c>
      <c r="W34" s="781">
        <f>'4-EXPENSE 1st Period'!T46+' 5-EXPENSE 2nd Period'!T46+'6-EXPENSE 3rd Period'!T46+' 7-EXPENSE 4th Period'!T46+' 8-EXPENSE 5th Period'!T46+' 9-EXPENSE 6th Period'!T46+' 10-EXPENSE 7th Period'!T46+' 11-EXPENSE 8th Period'!T46+' 12-EXPENSE 9th Period'!T46+' 13-EXPENSE 10th Period'!T46+' 14-EXPENSE 11th Period'!T46+' 15-EXPENSE 12th Period'!U46</f>
        <v>0</v>
      </c>
      <c r="X34" s="781">
        <f>'4-EXPENSE 1st Period'!U46+' 5-EXPENSE 2nd Period'!U46+'6-EXPENSE 3rd Period'!U46+' 7-EXPENSE 4th Period'!U46+' 8-EXPENSE 5th Period'!U46+' 9-EXPENSE 6th Period'!U46+' 10-EXPENSE 7th Period'!U46+' 11-EXPENSE 8th Period'!U46+' 12-EXPENSE 9th Period'!U46+' 13-EXPENSE 10th Period'!U46+' 14-EXPENSE 11th Period'!U46+' 15-EXPENSE 12th Period'!V46</f>
        <v>0</v>
      </c>
      <c r="Y34" s="781">
        <f>'4-EXPENSE 1st Period'!V46+' 5-EXPENSE 2nd Period'!V46+'6-EXPENSE 3rd Period'!V46+' 7-EXPENSE 4th Period'!V46+' 8-EXPENSE 5th Period'!V46+' 9-EXPENSE 6th Period'!V46+' 10-EXPENSE 7th Period'!V46+' 11-EXPENSE 8th Period'!V46+' 12-EXPENSE 9th Period'!V46+' 13-EXPENSE 10th Period'!V46+' 14-EXPENSE 11th Period'!V46+' 15-EXPENSE 12th Period'!W46</f>
        <v>0</v>
      </c>
      <c r="Z34" s="781">
        <f>'4-EXPENSE 1st Period'!W46+' 5-EXPENSE 2nd Period'!W46+'6-EXPENSE 3rd Period'!W46+' 7-EXPENSE 4th Period'!W46+' 8-EXPENSE 5th Period'!W46+' 9-EXPENSE 6th Period'!W46+' 10-EXPENSE 7th Period'!W46+' 11-EXPENSE 8th Period'!W46+' 12-EXPENSE 9th Period'!W46+' 13-EXPENSE 10th Period'!W46+' 14-EXPENSE 11th Period'!W46+' 15-EXPENSE 12th Period'!X46</f>
        <v>0</v>
      </c>
      <c r="AA34" s="781">
        <f>'4-EXPENSE 1st Period'!X46+' 5-EXPENSE 2nd Period'!X46+'6-EXPENSE 3rd Period'!X46+' 7-EXPENSE 4th Period'!X46+' 8-EXPENSE 5th Period'!X46+' 9-EXPENSE 6th Period'!X46+' 10-EXPENSE 7th Period'!X46+' 11-EXPENSE 8th Period'!X46+' 12-EXPENSE 9th Period'!X46+' 13-EXPENSE 10th Period'!X46+' 14-EXPENSE 11th Period'!X46+' 15-EXPENSE 12th Period'!Y46</f>
        <v>0</v>
      </c>
      <c r="AB34" s="781">
        <f>'4-EXPENSE 1st Period'!Y46+' 5-EXPENSE 2nd Period'!Y46+'6-EXPENSE 3rd Period'!Y46+' 7-EXPENSE 4th Period'!Y46+' 8-EXPENSE 5th Period'!Y46+' 9-EXPENSE 6th Period'!Y46+' 10-EXPENSE 7th Period'!Y46+' 11-EXPENSE 8th Period'!Y46+' 12-EXPENSE 9th Period'!Y46+' 13-EXPENSE 10th Period'!Y46+' 14-EXPENSE 11th Period'!Y46+' 15-EXPENSE 12th Period'!Z46</f>
        <v>0</v>
      </c>
      <c r="AC34" s="781">
        <f>'4-EXPENSE 1st Period'!Z46+' 5-EXPENSE 2nd Period'!Z46+'6-EXPENSE 3rd Period'!Z46+' 7-EXPENSE 4th Period'!Z46+' 8-EXPENSE 5th Period'!Z46+' 9-EXPENSE 6th Period'!Z46+' 10-EXPENSE 7th Period'!Z46+' 11-EXPENSE 8th Period'!Z46+' 12-EXPENSE 9th Period'!Z46+' 13-EXPENSE 10th Period'!Z46+' 14-EXPENSE 11th Period'!Z46+' 15-EXPENSE 12th Period'!AA46</f>
        <v>0</v>
      </c>
      <c r="AD34" s="781">
        <f>'4-EXPENSE 1st Period'!AA46+' 5-EXPENSE 2nd Period'!AA46+'6-EXPENSE 3rd Period'!AA46+' 7-EXPENSE 4th Period'!AA46+' 8-EXPENSE 5th Period'!AA46+' 9-EXPENSE 6th Period'!AA46+' 10-EXPENSE 7th Period'!AA46+' 11-EXPENSE 8th Period'!AA46+' 12-EXPENSE 9th Period'!AA46+' 13-EXPENSE 10th Period'!AA46+' 14-EXPENSE 11th Period'!AA46+' 15-EXPENSE 12th Period'!AB46</f>
        <v>0</v>
      </c>
      <c r="AE34" s="781">
        <f>'4-EXPENSE 1st Period'!AB46+' 5-EXPENSE 2nd Period'!AB46+'6-EXPENSE 3rd Period'!AB46+' 7-EXPENSE 4th Period'!AB46+' 8-EXPENSE 5th Period'!AB46+' 9-EXPENSE 6th Period'!AB46+' 10-EXPENSE 7th Period'!AB46+' 11-EXPENSE 8th Period'!AB46+' 12-EXPENSE 9th Period'!AB46+' 13-EXPENSE 10th Period'!AB46+' 14-EXPENSE 11th Period'!AB46+' 15-EXPENSE 12th Period'!AC46</f>
        <v>0</v>
      </c>
      <c r="AF34" s="781">
        <f>'4-EXPENSE 1st Period'!AC46+' 5-EXPENSE 2nd Period'!AC46+'6-EXPENSE 3rd Period'!AC46+' 7-EXPENSE 4th Period'!AC46+' 8-EXPENSE 5th Period'!AC46+' 9-EXPENSE 6th Period'!AC46+' 10-EXPENSE 7th Period'!AC46+' 11-EXPENSE 8th Period'!AC46+' 12-EXPENSE 9th Period'!AC46+' 13-EXPENSE 10th Period'!AC46+' 14-EXPENSE 11th Period'!AC46+' 15-EXPENSE 12th Period'!AD46</f>
        <v>0</v>
      </c>
      <c r="AG34" s="767">
        <f>'4-EXPENSE 1st Period'!AD46+' 5-EXPENSE 2nd Period'!AD46+'6-EXPENSE 3rd Period'!AD46+' 7-EXPENSE 4th Period'!AD46+' 8-EXPENSE 5th Period'!AD46+' 9-EXPENSE 6th Period'!AD46+' 10-EXPENSE 7th Period'!AD46+' 11-EXPENSE 8th Period'!AD46+' 12-EXPENSE 9th Period'!AD46+' 13-EXPENSE 10th Period'!AD46+' 14-EXPENSE 11th Period'!AD46+' 15-EXPENSE 12th Period'!AE46</f>
        <v>0</v>
      </c>
      <c r="AH34" s="776">
        <f t="shared" si="6"/>
        <v>0</v>
      </c>
      <c r="AI34" s="769"/>
      <c r="AJ34" s="778">
        <f t="shared" si="7"/>
        <v>0</v>
      </c>
      <c r="AK34" s="781">
        <f t="shared" si="8"/>
        <v>0</v>
      </c>
      <c r="AL34" s="781">
        <f t="shared" si="9"/>
        <v>0</v>
      </c>
      <c r="AM34" s="781">
        <f t="shared" si="10"/>
        <v>0</v>
      </c>
      <c r="AN34" s="781">
        <f t="shared" si="11"/>
        <v>0</v>
      </c>
      <c r="AO34" s="781">
        <f t="shared" si="12"/>
        <v>0</v>
      </c>
      <c r="AP34" s="781">
        <f t="shared" si="13"/>
        <v>0</v>
      </c>
      <c r="AQ34" s="781">
        <f t="shared" si="14"/>
        <v>0</v>
      </c>
      <c r="AR34" s="781">
        <f t="shared" si="15"/>
        <v>0</v>
      </c>
      <c r="AS34" s="781">
        <f t="shared" si="16"/>
        <v>0</v>
      </c>
      <c r="AT34" s="781">
        <f t="shared" si="17"/>
        <v>0</v>
      </c>
      <c r="AU34" s="781">
        <f t="shared" si="18"/>
        <v>0</v>
      </c>
      <c r="AV34" s="781">
        <f t="shared" si="19"/>
        <v>0</v>
      </c>
      <c r="AW34" s="781">
        <f t="shared" si="20"/>
        <v>0</v>
      </c>
      <c r="AX34" s="767">
        <f t="shared" si="21"/>
        <v>0</v>
      </c>
      <c r="AY34" s="776">
        <f t="shared" si="22"/>
        <v>0</v>
      </c>
    </row>
    <row r="35" spans="1:51" x14ac:dyDescent="0.25">
      <c r="A35" s="799" t="str">
        <f>IF('2-Budget JUSTIFY'!A37="","",'2-Budget JUSTIFY'!A37)</f>
        <v/>
      </c>
      <c r="B35" s="767">
        <f>'2-Budget JUSTIFY'!D37</f>
        <v>0</v>
      </c>
      <c r="C35" s="781">
        <f>'2-Budget JUSTIFY'!E37</f>
        <v>0</v>
      </c>
      <c r="D35" s="781">
        <f>'2-Budget JUSTIFY'!F37</f>
        <v>0</v>
      </c>
      <c r="E35" s="781">
        <f>'2-Budget JUSTIFY'!G37</f>
        <v>0</v>
      </c>
      <c r="F35" s="781">
        <f>'2-Budget JUSTIFY'!H37</f>
        <v>0</v>
      </c>
      <c r="G35" s="781">
        <f>'2-Budget JUSTIFY'!I37</f>
        <v>0</v>
      </c>
      <c r="H35" s="781">
        <f>'2-Budget JUSTIFY'!J37</f>
        <v>0</v>
      </c>
      <c r="I35" s="781">
        <f>'2-Budget JUSTIFY'!K37</f>
        <v>0</v>
      </c>
      <c r="J35" s="781">
        <f>'2-Budget JUSTIFY'!L37</f>
        <v>0</v>
      </c>
      <c r="K35" s="781">
        <f>'2-Budget JUSTIFY'!M37</f>
        <v>0</v>
      </c>
      <c r="L35" s="781">
        <f>'2-Budget JUSTIFY'!N37</f>
        <v>0</v>
      </c>
      <c r="M35" s="781">
        <f>'2-Budget JUSTIFY'!O37</f>
        <v>0</v>
      </c>
      <c r="N35" s="781">
        <f>'2-Budget JUSTIFY'!P37</f>
        <v>0</v>
      </c>
      <c r="O35" s="781">
        <f>'2-Budget JUSTIFY'!Q37</f>
        <v>0</v>
      </c>
      <c r="P35" s="767">
        <f>'2-Budget JUSTIFY'!R37</f>
        <v>0</v>
      </c>
      <c r="Q35" s="776">
        <f t="shared" si="5"/>
        <v>0</v>
      </c>
      <c r="R35" s="769"/>
      <c r="S35" s="778">
        <f>'4-EXPENSE 1st Period'!P47+' 5-EXPENSE 2nd Period'!P47+'6-EXPENSE 3rd Period'!P47+' 7-EXPENSE 4th Period'!P47+' 8-EXPENSE 5th Period'!P47+' 9-EXPENSE 6th Period'!P47+' 10-EXPENSE 7th Period'!P47+' 11-EXPENSE 8th Period'!P47+' 12-EXPENSE 9th Period'!P47+' 13-EXPENSE 10th Period'!P47+' 14-EXPENSE 11th Period'!P47+' 15-EXPENSE 12th Period'!Q47</f>
        <v>0</v>
      </c>
      <c r="T35" s="781">
        <f>'4-EXPENSE 1st Period'!Q47+' 5-EXPENSE 2nd Period'!Q47+'6-EXPENSE 3rd Period'!Q47+' 7-EXPENSE 4th Period'!Q47+' 8-EXPENSE 5th Period'!Q47+' 9-EXPENSE 6th Period'!Q47+' 10-EXPENSE 7th Period'!Q47+' 11-EXPENSE 8th Period'!Q47+' 12-EXPENSE 9th Period'!Q47+' 13-EXPENSE 10th Period'!Q47+' 14-EXPENSE 11th Period'!Q47+' 15-EXPENSE 12th Period'!R47</f>
        <v>0</v>
      </c>
      <c r="U35" s="781">
        <f>'4-EXPENSE 1st Period'!R47+' 5-EXPENSE 2nd Period'!R47+'6-EXPENSE 3rd Period'!R47+' 7-EXPENSE 4th Period'!R47+' 8-EXPENSE 5th Period'!R47+' 9-EXPENSE 6th Period'!R47+' 10-EXPENSE 7th Period'!R47+' 11-EXPENSE 8th Period'!R47+' 12-EXPENSE 9th Period'!R47+' 13-EXPENSE 10th Period'!R47+' 14-EXPENSE 11th Period'!R47+' 15-EXPENSE 12th Period'!S47</f>
        <v>0</v>
      </c>
      <c r="V35" s="781">
        <f>'4-EXPENSE 1st Period'!S47+' 5-EXPENSE 2nd Period'!S47+'6-EXPENSE 3rd Period'!S47+' 7-EXPENSE 4th Period'!S47+' 8-EXPENSE 5th Period'!S47+' 9-EXPENSE 6th Period'!S47+' 10-EXPENSE 7th Period'!S47+' 11-EXPENSE 8th Period'!S47+' 12-EXPENSE 9th Period'!S47+' 13-EXPENSE 10th Period'!S47+' 14-EXPENSE 11th Period'!S47+' 15-EXPENSE 12th Period'!T47</f>
        <v>0</v>
      </c>
      <c r="W35" s="781">
        <f>'4-EXPENSE 1st Period'!T47+' 5-EXPENSE 2nd Period'!T47+'6-EXPENSE 3rd Period'!T47+' 7-EXPENSE 4th Period'!T47+' 8-EXPENSE 5th Period'!T47+' 9-EXPENSE 6th Period'!T47+' 10-EXPENSE 7th Period'!T47+' 11-EXPENSE 8th Period'!T47+' 12-EXPENSE 9th Period'!T47+' 13-EXPENSE 10th Period'!T47+' 14-EXPENSE 11th Period'!T47+' 15-EXPENSE 12th Period'!U47</f>
        <v>0</v>
      </c>
      <c r="X35" s="781">
        <f>'4-EXPENSE 1st Period'!U47+' 5-EXPENSE 2nd Period'!U47+'6-EXPENSE 3rd Period'!U47+' 7-EXPENSE 4th Period'!U47+' 8-EXPENSE 5th Period'!U47+' 9-EXPENSE 6th Period'!U47+' 10-EXPENSE 7th Period'!U47+' 11-EXPENSE 8th Period'!U47+' 12-EXPENSE 9th Period'!U47+' 13-EXPENSE 10th Period'!U47+' 14-EXPENSE 11th Period'!U47+' 15-EXPENSE 12th Period'!V47</f>
        <v>0</v>
      </c>
      <c r="Y35" s="781">
        <f>'4-EXPENSE 1st Period'!V47+' 5-EXPENSE 2nd Period'!V47+'6-EXPENSE 3rd Period'!V47+' 7-EXPENSE 4th Period'!V47+' 8-EXPENSE 5th Period'!V47+' 9-EXPENSE 6th Period'!V47+' 10-EXPENSE 7th Period'!V47+' 11-EXPENSE 8th Period'!V47+' 12-EXPENSE 9th Period'!V47+' 13-EXPENSE 10th Period'!V47+' 14-EXPENSE 11th Period'!V47+' 15-EXPENSE 12th Period'!W47</f>
        <v>0</v>
      </c>
      <c r="Z35" s="781">
        <f>'4-EXPENSE 1st Period'!W47+' 5-EXPENSE 2nd Period'!W47+'6-EXPENSE 3rd Period'!W47+' 7-EXPENSE 4th Period'!W47+' 8-EXPENSE 5th Period'!W47+' 9-EXPENSE 6th Period'!W47+' 10-EXPENSE 7th Period'!W47+' 11-EXPENSE 8th Period'!W47+' 12-EXPENSE 9th Period'!W47+' 13-EXPENSE 10th Period'!W47+' 14-EXPENSE 11th Period'!W47+' 15-EXPENSE 12th Period'!X47</f>
        <v>0</v>
      </c>
      <c r="AA35" s="781">
        <f>'4-EXPENSE 1st Period'!X47+' 5-EXPENSE 2nd Period'!X47+'6-EXPENSE 3rd Period'!X47+' 7-EXPENSE 4th Period'!X47+' 8-EXPENSE 5th Period'!X47+' 9-EXPENSE 6th Period'!X47+' 10-EXPENSE 7th Period'!X47+' 11-EXPENSE 8th Period'!X47+' 12-EXPENSE 9th Period'!X47+' 13-EXPENSE 10th Period'!X47+' 14-EXPENSE 11th Period'!X47+' 15-EXPENSE 12th Period'!Y47</f>
        <v>0</v>
      </c>
      <c r="AB35" s="781">
        <f>'4-EXPENSE 1st Period'!Y47+' 5-EXPENSE 2nd Period'!Y47+'6-EXPENSE 3rd Period'!Y47+' 7-EXPENSE 4th Period'!Y47+' 8-EXPENSE 5th Period'!Y47+' 9-EXPENSE 6th Period'!Y47+' 10-EXPENSE 7th Period'!Y47+' 11-EXPENSE 8th Period'!Y47+' 12-EXPENSE 9th Period'!Y47+' 13-EXPENSE 10th Period'!Y47+' 14-EXPENSE 11th Period'!Y47+' 15-EXPENSE 12th Period'!Z47</f>
        <v>0</v>
      </c>
      <c r="AC35" s="781">
        <f>'4-EXPENSE 1st Period'!Z47+' 5-EXPENSE 2nd Period'!Z47+'6-EXPENSE 3rd Period'!Z47+' 7-EXPENSE 4th Period'!Z47+' 8-EXPENSE 5th Period'!Z47+' 9-EXPENSE 6th Period'!Z47+' 10-EXPENSE 7th Period'!Z47+' 11-EXPENSE 8th Period'!Z47+' 12-EXPENSE 9th Period'!Z47+' 13-EXPENSE 10th Period'!Z47+' 14-EXPENSE 11th Period'!Z47+' 15-EXPENSE 12th Period'!AA47</f>
        <v>0</v>
      </c>
      <c r="AD35" s="781">
        <f>'4-EXPENSE 1st Period'!AA47+' 5-EXPENSE 2nd Period'!AA47+'6-EXPENSE 3rd Period'!AA47+' 7-EXPENSE 4th Period'!AA47+' 8-EXPENSE 5th Period'!AA47+' 9-EXPENSE 6th Period'!AA47+' 10-EXPENSE 7th Period'!AA47+' 11-EXPENSE 8th Period'!AA47+' 12-EXPENSE 9th Period'!AA47+' 13-EXPENSE 10th Period'!AA47+' 14-EXPENSE 11th Period'!AA47+' 15-EXPENSE 12th Period'!AB47</f>
        <v>0</v>
      </c>
      <c r="AE35" s="781">
        <f>'4-EXPENSE 1st Period'!AB47+' 5-EXPENSE 2nd Period'!AB47+'6-EXPENSE 3rd Period'!AB47+' 7-EXPENSE 4th Period'!AB47+' 8-EXPENSE 5th Period'!AB47+' 9-EXPENSE 6th Period'!AB47+' 10-EXPENSE 7th Period'!AB47+' 11-EXPENSE 8th Period'!AB47+' 12-EXPENSE 9th Period'!AB47+' 13-EXPENSE 10th Period'!AB47+' 14-EXPENSE 11th Period'!AB47+' 15-EXPENSE 12th Period'!AC47</f>
        <v>0</v>
      </c>
      <c r="AF35" s="781">
        <f>'4-EXPENSE 1st Period'!AC47+' 5-EXPENSE 2nd Period'!AC47+'6-EXPENSE 3rd Period'!AC47+' 7-EXPENSE 4th Period'!AC47+' 8-EXPENSE 5th Period'!AC47+' 9-EXPENSE 6th Period'!AC47+' 10-EXPENSE 7th Period'!AC47+' 11-EXPENSE 8th Period'!AC47+' 12-EXPENSE 9th Period'!AC47+' 13-EXPENSE 10th Period'!AC47+' 14-EXPENSE 11th Period'!AC47+' 15-EXPENSE 12th Period'!AD47</f>
        <v>0</v>
      </c>
      <c r="AG35" s="767">
        <f>'4-EXPENSE 1st Period'!AD47+' 5-EXPENSE 2nd Period'!AD47+'6-EXPENSE 3rd Period'!AD47+' 7-EXPENSE 4th Period'!AD47+' 8-EXPENSE 5th Period'!AD47+' 9-EXPENSE 6th Period'!AD47+' 10-EXPENSE 7th Period'!AD47+' 11-EXPENSE 8th Period'!AD47+' 12-EXPENSE 9th Period'!AD47+' 13-EXPENSE 10th Period'!AD47+' 14-EXPENSE 11th Period'!AD47+' 15-EXPENSE 12th Period'!AE47</f>
        <v>0</v>
      </c>
      <c r="AH35" s="776">
        <f t="shared" si="6"/>
        <v>0</v>
      </c>
      <c r="AI35" s="769"/>
      <c r="AJ35" s="778">
        <f t="shared" si="7"/>
        <v>0</v>
      </c>
      <c r="AK35" s="781">
        <f t="shared" si="8"/>
        <v>0</v>
      </c>
      <c r="AL35" s="781">
        <f t="shared" si="9"/>
        <v>0</v>
      </c>
      <c r="AM35" s="781">
        <f t="shared" si="10"/>
        <v>0</v>
      </c>
      <c r="AN35" s="781">
        <f t="shared" si="11"/>
        <v>0</v>
      </c>
      <c r="AO35" s="781">
        <f t="shared" si="12"/>
        <v>0</v>
      </c>
      <c r="AP35" s="781">
        <f t="shared" si="13"/>
        <v>0</v>
      </c>
      <c r="AQ35" s="781">
        <f t="shared" si="14"/>
        <v>0</v>
      </c>
      <c r="AR35" s="781">
        <f t="shared" si="15"/>
        <v>0</v>
      </c>
      <c r="AS35" s="781">
        <f t="shared" si="16"/>
        <v>0</v>
      </c>
      <c r="AT35" s="781">
        <f t="shared" si="17"/>
        <v>0</v>
      </c>
      <c r="AU35" s="781">
        <f t="shared" si="18"/>
        <v>0</v>
      </c>
      <c r="AV35" s="781">
        <f t="shared" si="19"/>
        <v>0</v>
      </c>
      <c r="AW35" s="781">
        <f t="shared" si="20"/>
        <v>0</v>
      </c>
      <c r="AX35" s="767">
        <f t="shared" si="21"/>
        <v>0</v>
      </c>
      <c r="AY35" s="776">
        <f t="shared" si="22"/>
        <v>0</v>
      </c>
    </row>
    <row r="36" spans="1:51" x14ac:dyDescent="0.25">
      <c r="A36" s="799" t="str">
        <f>IF('2-Budget JUSTIFY'!A38="","",'2-Budget JUSTIFY'!A38)</f>
        <v/>
      </c>
      <c r="B36" s="767">
        <f>'2-Budget JUSTIFY'!D38</f>
        <v>0</v>
      </c>
      <c r="C36" s="781">
        <f>'2-Budget JUSTIFY'!E38</f>
        <v>0</v>
      </c>
      <c r="D36" s="781">
        <f>'2-Budget JUSTIFY'!F38</f>
        <v>0</v>
      </c>
      <c r="E36" s="781">
        <f>'2-Budget JUSTIFY'!G38</f>
        <v>0</v>
      </c>
      <c r="F36" s="781">
        <f>'2-Budget JUSTIFY'!H38</f>
        <v>0</v>
      </c>
      <c r="G36" s="781">
        <f>'2-Budget JUSTIFY'!I38</f>
        <v>0</v>
      </c>
      <c r="H36" s="781">
        <f>'2-Budget JUSTIFY'!J38</f>
        <v>0</v>
      </c>
      <c r="I36" s="781">
        <f>'2-Budget JUSTIFY'!K38</f>
        <v>0</v>
      </c>
      <c r="J36" s="781">
        <f>'2-Budget JUSTIFY'!L38</f>
        <v>0</v>
      </c>
      <c r="K36" s="781">
        <f>'2-Budget JUSTIFY'!M38</f>
        <v>0</v>
      </c>
      <c r="L36" s="781">
        <f>'2-Budget JUSTIFY'!N38</f>
        <v>0</v>
      </c>
      <c r="M36" s="781">
        <f>'2-Budget JUSTIFY'!O38</f>
        <v>0</v>
      </c>
      <c r="N36" s="781">
        <f>'2-Budget JUSTIFY'!P38</f>
        <v>0</v>
      </c>
      <c r="O36" s="781">
        <f>'2-Budget JUSTIFY'!Q38</f>
        <v>0</v>
      </c>
      <c r="P36" s="767">
        <f>'2-Budget JUSTIFY'!R38</f>
        <v>0</v>
      </c>
      <c r="Q36" s="776">
        <f t="shared" si="5"/>
        <v>0</v>
      </c>
      <c r="R36" s="769"/>
      <c r="S36" s="778">
        <f>'4-EXPENSE 1st Period'!P48+' 5-EXPENSE 2nd Period'!P48+'6-EXPENSE 3rd Period'!P48+' 7-EXPENSE 4th Period'!P48+' 8-EXPENSE 5th Period'!P48+' 9-EXPENSE 6th Period'!P48+' 10-EXPENSE 7th Period'!P48+' 11-EXPENSE 8th Period'!P48+' 12-EXPENSE 9th Period'!P48+' 13-EXPENSE 10th Period'!P48+' 14-EXPENSE 11th Period'!P48+' 15-EXPENSE 12th Period'!Q48</f>
        <v>0</v>
      </c>
      <c r="T36" s="781">
        <f>'4-EXPENSE 1st Period'!Q48+' 5-EXPENSE 2nd Period'!Q48+'6-EXPENSE 3rd Period'!Q48+' 7-EXPENSE 4th Period'!Q48+' 8-EXPENSE 5th Period'!Q48+' 9-EXPENSE 6th Period'!Q48+' 10-EXPENSE 7th Period'!Q48+' 11-EXPENSE 8th Period'!Q48+' 12-EXPENSE 9th Period'!Q48+' 13-EXPENSE 10th Period'!Q48+' 14-EXPENSE 11th Period'!Q48+' 15-EXPENSE 12th Period'!R48</f>
        <v>0</v>
      </c>
      <c r="U36" s="781">
        <f>'4-EXPENSE 1st Period'!R48+' 5-EXPENSE 2nd Period'!R48+'6-EXPENSE 3rd Period'!R48+' 7-EXPENSE 4th Period'!R48+' 8-EXPENSE 5th Period'!R48+' 9-EXPENSE 6th Period'!R48+' 10-EXPENSE 7th Period'!R48+' 11-EXPENSE 8th Period'!R48+' 12-EXPENSE 9th Period'!R48+' 13-EXPENSE 10th Period'!R48+' 14-EXPENSE 11th Period'!R48+' 15-EXPENSE 12th Period'!S48</f>
        <v>0</v>
      </c>
      <c r="V36" s="781">
        <f>'4-EXPENSE 1st Period'!S48+' 5-EXPENSE 2nd Period'!S48+'6-EXPENSE 3rd Period'!S48+' 7-EXPENSE 4th Period'!S48+' 8-EXPENSE 5th Period'!S48+' 9-EXPENSE 6th Period'!S48+' 10-EXPENSE 7th Period'!S48+' 11-EXPENSE 8th Period'!S48+' 12-EXPENSE 9th Period'!S48+' 13-EXPENSE 10th Period'!S48+' 14-EXPENSE 11th Period'!S48+' 15-EXPENSE 12th Period'!T48</f>
        <v>0</v>
      </c>
      <c r="W36" s="781">
        <f>'4-EXPENSE 1st Period'!T48+' 5-EXPENSE 2nd Period'!T48+'6-EXPENSE 3rd Period'!T48+' 7-EXPENSE 4th Period'!T48+' 8-EXPENSE 5th Period'!T48+' 9-EXPENSE 6th Period'!T48+' 10-EXPENSE 7th Period'!T48+' 11-EXPENSE 8th Period'!T48+' 12-EXPENSE 9th Period'!T48+' 13-EXPENSE 10th Period'!T48+' 14-EXPENSE 11th Period'!T48+' 15-EXPENSE 12th Period'!U48</f>
        <v>0</v>
      </c>
      <c r="X36" s="781">
        <f>'4-EXPENSE 1st Period'!U48+' 5-EXPENSE 2nd Period'!U48+'6-EXPENSE 3rd Period'!U48+' 7-EXPENSE 4th Period'!U48+' 8-EXPENSE 5th Period'!U48+' 9-EXPENSE 6th Period'!U48+' 10-EXPENSE 7th Period'!U48+' 11-EXPENSE 8th Period'!U48+' 12-EXPENSE 9th Period'!U48+' 13-EXPENSE 10th Period'!U48+' 14-EXPENSE 11th Period'!U48+' 15-EXPENSE 12th Period'!V48</f>
        <v>0</v>
      </c>
      <c r="Y36" s="781">
        <f>'4-EXPENSE 1st Period'!V48+' 5-EXPENSE 2nd Period'!V48+'6-EXPENSE 3rd Period'!V48+' 7-EXPENSE 4th Period'!V48+' 8-EXPENSE 5th Period'!V48+' 9-EXPENSE 6th Period'!V48+' 10-EXPENSE 7th Period'!V48+' 11-EXPENSE 8th Period'!V48+' 12-EXPENSE 9th Period'!V48+' 13-EXPENSE 10th Period'!V48+' 14-EXPENSE 11th Period'!V48+' 15-EXPENSE 12th Period'!W48</f>
        <v>0</v>
      </c>
      <c r="Z36" s="781">
        <f>'4-EXPENSE 1st Period'!W48+' 5-EXPENSE 2nd Period'!W48+'6-EXPENSE 3rd Period'!W48+' 7-EXPENSE 4th Period'!W48+' 8-EXPENSE 5th Period'!W48+' 9-EXPENSE 6th Period'!W48+' 10-EXPENSE 7th Period'!W48+' 11-EXPENSE 8th Period'!W48+' 12-EXPENSE 9th Period'!W48+' 13-EXPENSE 10th Period'!W48+' 14-EXPENSE 11th Period'!W48+' 15-EXPENSE 12th Period'!X48</f>
        <v>0</v>
      </c>
      <c r="AA36" s="781">
        <f>'4-EXPENSE 1st Period'!X48+' 5-EXPENSE 2nd Period'!X48+'6-EXPENSE 3rd Period'!X48+' 7-EXPENSE 4th Period'!X48+' 8-EXPENSE 5th Period'!X48+' 9-EXPENSE 6th Period'!X48+' 10-EXPENSE 7th Period'!X48+' 11-EXPENSE 8th Period'!X48+' 12-EXPENSE 9th Period'!X48+' 13-EXPENSE 10th Period'!X48+' 14-EXPENSE 11th Period'!X48+' 15-EXPENSE 12th Period'!Y48</f>
        <v>0</v>
      </c>
      <c r="AB36" s="781">
        <f>'4-EXPENSE 1st Period'!Y48+' 5-EXPENSE 2nd Period'!Y48+'6-EXPENSE 3rd Period'!Y48+' 7-EXPENSE 4th Period'!Y48+' 8-EXPENSE 5th Period'!Y48+' 9-EXPENSE 6th Period'!Y48+' 10-EXPENSE 7th Period'!Y48+' 11-EXPENSE 8th Period'!Y48+' 12-EXPENSE 9th Period'!Y48+' 13-EXPENSE 10th Period'!Y48+' 14-EXPENSE 11th Period'!Y48+' 15-EXPENSE 12th Period'!Z48</f>
        <v>0</v>
      </c>
      <c r="AC36" s="781">
        <f>'4-EXPENSE 1st Period'!Z48+' 5-EXPENSE 2nd Period'!Z48+'6-EXPENSE 3rd Period'!Z48+' 7-EXPENSE 4th Period'!Z48+' 8-EXPENSE 5th Period'!Z48+' 9-EXPENSE 6th Period'!Z48+' 10-EXPENSE 7th Period'!Z48+' 11-EXPENSE 8th Period'!Z48+' 12-EXPENSE 9th Period'!Z48+' 13-EXPENSE 10th Period'!Z48+' 14-EXPENSE 11th Period'!Z48+' 15-EXPENSE 12th Period'!AA48</f>
        <v>0</v>
      </c>
      <c r="AD36" s="781">
        <f>'4-EXPENSE 1st Period'!AA48+' 5-EXPENSE 2nd Period'!AA48+'6-EXPENSE 3rd Period'!AA48+' 7-EXPENSE 4th Period'!AA48+' 8-EXPENSE 5th Period'!AA48+' 9-EXPENSE 6th Period'!AA48+' 10-EXPENSE 7th Period'!AA48+' 11-EXPENSE 8th Period'!AA48+' 12-EXPENSE 9th Period'!AA48+' 13-EXPENSE 10th Period'!AA48+' 14-EXPENSE 11th Period'!AA48+' 15-EXPENSE 12th Period'!AB48</f>
        <v>0</v>
      </c>
      <c r="AE36" s="781">
        <f>'4-EXPENSE 1st Period'!AB48+' 5-EXPENSE 2nd Period'!AB48+'6-EXPENSE 3rd Period'!AB48+' 7-EXPENSE 4th Period'!AB48+' 8-EXPENSE 5th Period'!AB48+' 9-EXPENSE 6th Period'!AB48+' 10-EXPENSE 7th Period'!AB48+' 11-EXPENSE 8th Period'!AB48+' 12-EXPENSE 9th Period'!AB48+' 13-EXPENSE 10th Period'!AB48+' 14-EXPENSE 11th Period'!AB48+' 15-EXPENSE 12th Period'!AC48</f>
        <v>0</v>
      </c>
      <c r="AF36" s="781">
        <f>'4-EXPENSE 1st Period'!AC48+' 5-EXPENSE 2nd Period'!AC48+'6-EXPENSE 3rd Period'!AC48+' 7-EXPENSE 4th Period'!AC48+' 8-EXPENSE 5th Period'!AC48+' 9-EXPENSE 6th Period'!AC48+' 10-EXPENSE 7th Period'!AC48+' 11-EXPENSE 8th Period'!AC48+' 12-EXPENSE 9th Period'!AC48+' 13-EXPENSE 10th Period'!AC48+' 14-EXPENSE 11th Period'!AC48+' 15-EXPENSE 12th Period'!AD48</f>
        <v>0</v>
      </c>
      <c r="AG36" s="767">
        <f>'4-EXPENSE 1st Period'!AD48+' 5-EXPENSE 2nd Period'!AD48+'6-EXPENSE 3rd Period'!AD48+' 7-EXPENSE 4th Period'!AD48+' 8-EXPENSE 5th Period'!AD48+' 9-EXPENSE 6th Period'!AD48+' 10-EXPENSE 7th Period'!AD48+' 11-EXPENSE 8th Period'!AD48+' 12-EXPENSE 9th Period'!AD48+' 13-EXPENSE 10th Period'!AD48+' 14-EXPENSE 11th Period'!AD48+' 15-EXPENSE 12th Period'!AE48</f>
        <v>0</v>
      </c>
      <c r="AH36" s="776">
        <f t="shared" si="6"/>
        <v>0</v>
      </c>
      <c r="AI36" s="769"/>
      <c r="AJ36" s="778">
        <f t="shared" si="7"/>
        <v>0</v>
      </c>
      <c r="AK36" s="781">
        <f t="shared" si="8"/>
        <v>0</v>
      </c>
      <c r="AL36" s="781">
        <f t="shared" si="9"/>
        <v>0</v>
      </c>
      <c r="AM36" s="781">
        <f t="shared" si="10"/>
        <v>0</v>
      </c>
      <c r="AN36" s="781">
        <f t="shared" si="11"/>
        <v>0</v>
      </c>
      <c r="AO36" s="781">
        <f t="shared" si="12"/>
        <v>0</v>
      </c>
      <c r="AP36" s="781">
        <f t="shared" si="13"/>
        <v>0</v>
      </c>
      <c r="AQ36" s="781">
        <f t="shared" si="14"/>
        <v>0</v>
      </c>
      <c r="AR36" s="781">
        <f t="shared" si="15"/>
        <v>0</v>
      </c>
      <c r="AS36" s="781">
        <f t="shared" si="16"/>
        <v>0</v>
      </c>
      <c r="AT36" s="781">
        <f t="shared" si="17"/>
        <v>0</v>
      </c>
      <c r="AU36" s="781">
        <f t="shared" si="18"/>
        <v>0</v>
      </c>
      <c r="AV36" s="781">
        <f t="shared" si="19"/>
        <v>0</v>
      </c>
      <c r="AW36" s="781">
        <f t="shared" si="20"/>
        <v>0</v>
      </c>
      <c r="AX36" s="767">
        <f t="shared" si="21"/>
        <v>0</v>
      </c>
      <c r="AY36" s="776">
        <f t="shared" si="22"/>
        <v>0</v>
      </c>
    </row>
    <row r="37" spans="1:51" x14ac:dyDescent="0.25">
      <c r="A37" s="799" t="str">
        <f>IF('2-Budget JUSTIFY'!A39="","",'2-Budget JUSTIFY'!A39)</f>
        <v/>
      </c>
      <c r="B37" s="767">
        <f>'2-Budget JUSTIFY'!D39</f>
        <v>0</v>
      </c>
      <c r="C37" s="781">
        <f>'2-Budget JUSTIFY'!E39</f>
        <v>0</v>
      </c>
      <c r="D37" s="781">
        <f>'2-Budget JUSTIFY'!F39</f>
        <v>0</v>
      </c>
      <c r="E37" s="781">
        <f>'2-Budget JUSTIFY'!G39</f>
        <v>0</v>
      </c>
      <c r="F37" s="781">
        <f>'2-Budget JUSTIFY'!H39</f>
        <v>0</v>
      </c>
      <c r="G37" s="781">
        <f>'2-Budget JUSTIFY'!I39</f>
        <v>0</v>
      </c>
      <c r="H37" s="781">
        <f>'2-Budget JUSTIFY'!J39</f>
        <v>0</v>
      </c>
      <c r="I37" s="781">
        <f>'2-Budget JUSTIFY'!K39</f>
        <v>0</v>
      </c>
      <c r="J37" s="781">
        <f>'2-Budget JUSTIFY'!L39</f>
        <v>0</v>
      </c>
      <c r="K37" s="781">
        <f>'2-Budget JUSTIFY'!M39</f>
        <v>0</v>
      </c>
      <c r="L37" s="781">
        <f>'2-Budget JUSTIFY'!N39</f>
        <v>0</v>
      </c>
      <c r="M37" s="781">
        <f>'2-Budget JUSTIFY'!O39</f>
        <v>0</v>
      </c>
      <c r="N37" s="781">
        <f>'2-Budget JUSTIFY'!P39</f>
        <v>0</v>
      </c>
      <c r="O37" s="781">
        <f>'2-Budget JUSTIFY'!Q39</f>
        <v>0</v>
      </c>
      <c r="P37" s="767">
        <f>'2-Budget JUSTIFY'!R39</f>
        <v>0</v>
      </c>
      <c r="Q37" s="776">
        <f t="shared" si="5"/>
        <v>0</v>
      </c>
      <c r="R37" s="769"/>
      <c r="S37" s="778">
        <f>'4-EXPENSE 1st Period'!P49+' 5-EXPENSE 2nd Period'!P49+'6-EXPENSE 3rd Period'!P49+' 7-EXPENSE 4th Period'!P49+' 8-EXPENSE 5th Period'!P49+' 9-EXPENSE 6th Period'!P49+' 10-EXPENSE 7th Period'!P49+' 11-EXPENSE 8th Period'!P49+' 12-EXPENSE 9th Period'!P49+' 13-EXPENSE 10th Period'!P49+' 14-EXPENSE 11th Period'!P49+' 15-EXPENSE 12th Period'!Q49</f>
        <v>0</v>
      </c>
      <c r="T37" s="781">
        <f>'4-EXPENSE 1st Period'!Q49+' 5-EXPENSE 2nd Period'!Q49+'6-EXPENSE 3rd Period'!Q49+' 7-EXPENSE 4th Period'!Q49+' 8-EXPENSE 5th Period'!Q49+' 9-EXPENSE 6th Period'!Q49+' 10-EXPENSE 7th Period'!Q49+' 11-EXPENSE 8th Period'!Q49+' 12-EXPENSE 9th Period'!Q49+' 13-EXPENSE 10th Period'!Q49+' 14-EXPENSE 11th Period'!Q49+' 15-EXPENSE 12th Period'!R49</f>
        <v>0</v>
      </c>
      <c r="U37" s="781">
        <f>'4-EXPENSE 1st Period'!R49+' 5-EXPENSE 2nd Period'!R49+'6-EXPENSE 3rd Period'!R49+' 7-EXPENSE 4th Period'!R49+' 8-EXPENSE 5th Period'!R49+' 9-EXPENSE 6th Period'!R49+' 10-EXPENSE 7th Period'!R49+' 11-EXPENSE 8th Period'!R49+' 12-EXPENSE 9th Period'!R49+' 13-EXPENSE 10th Period'!R49+' 14-EXPENSE 11th Period'!R49+' 15-EXPENSE 12th Period'!S49</f>
        <v>0</v>
      </c>
      <c r="V37" s="781">
        <f>'4-EXPENSE 1st Period'!S49+' 5-EXPENSE 2nd Period'!S49+'6-EXPENSE 3rd Period'!S49+' 7-EXPENSE 4th Period'!S49+' 8-EXPENSE 5th Period'!S49+' 9-EXPENSE 6th Period'!S49+' 10-EXPENSE 7th Period'!S49+' 11-EXPENSE 8th Period'!S49+' 12-EXPENSE 9th Period'!S49+' 13-EXPENSE 10th Period'!S49+' 14-EXPENSE 11th Period'!S49+' 15-EXPENSE 12th Period'!T49</f>
        <v>0</v>
      </c>
      <c r="W37" s="781">
        <f>'4-EXPENSE 1st Period'!T49+' 5-EXPENSE 2nd Period'!T49+'6-EXPENSE 3rd Period'!T49+' 7-EXPENSE 4th Period'!T49+' 8-EXPENSE 5th Period'!T49+' 9-EXPENSE 6th Period'!T49+' 10-EXPENSE 7th Period'!T49+' 11-EXPENSE 8th Period'!T49+' 12-EXPENSE 9th Period'!T49+' 13-EXPENSE 10th Period'!T49+' 14-EXPENSE 11th Period'!T49+' 15-EXPENSE 12th Period'!U49</f>
        <v>0</v>
      </c>
      <c r="X37" s="781">
        <f>'4-EXPENSE 1st Period'!U49+' 5-EXPENSE 2nd Period'!U49+'6-EXPENSE 3rd Period'!U49+' 7-EXPENSE 4th Period'!U49+' 8-EXPENSE 5th Period'!U49+' 9-EXPENSE 6th Period'!U49+' 10-EXPENSE 7th Period'!U49+' 11-EXPENSE 8th Period'!U49+' 12-EXPENSE 9th Period'!U49+' 13-EXPENSE 10th Period'!U49+' 14-EXPENSE 11th Period'!U49+' 15-EXPENSE 12th Period'!V49</f>
        <v>0</v>
      </c>
      <c r="Y37" s="781">
        <f>'4-EXPENSE 1st Period'!V49+' 5-EXPENSE 2nd Period'!V49+'6-EXPENSE 3rd Period'!V49+' 7-EXPENSE 4th Period'!V49+' 8-EXPENSE 5th Period'!V49+' 9-EXPENSE 6th Period'!V49+' 10-EXPENSE 7th Period'!V49+' 11-EXPENSE 8th Period'!V49+' 12-EXPENSE 9th Period'!V49+' 13-EXPENSE 10th Period'!V49+' 14-EXPENSE 11th Period'!V49+' 15-EXPENSE 12th Period'!W49</f>
        <v>0</v>
      </c>
      <c r="Z37" s="781">
        <f>'4-EXPENSE 1st Period'!W49+' 5-EXPENSE 2nd Period'!W49+'6-EXPENSE 3rd Period'!W49+' 7-EXPENSE 4th Period'!W49+' 8-EXPENSE 5th Period'!W49+' 9-EXPENSE 6th Period'!W49+' 10-EXPENSE 7th Period'!W49+' 11-EXPENSE 8th Period'!W49+' 12-EXPENSE 9th Period'!W49+' 13-EXPENSE 10th Period'!W49+' 14-EXPENSE 11th Period'!W49+' 15-EXPENSE 12th Period'!X49</f>
        <v>0</v>
      </c>
      <c r="AA37" s="781">
        <f>'4-EXPENSE 1st Period'!X49+' 5-EXPENSE 2nd Period'!X49+'6-EXPENSE 3rd Period'!X49+' 7-EXPENSE 4th Period'!X49+' 8-EXPENSE 5th Period'!X49+' 9-EXPENSE 6th Period'!X49+' 10-EXPENSE 7th Period'!X49+' 11-EXPENSE 8th Period'!X49+' 12-EXPENSE 9th Period'!X49+' 13-EXPENSE 10th Period'!X49+' 14-EXPENSE 11th Period'!X49+' 15-EXPENSE 12th Period'!Y49</f>
        <v>0</v>
      </c>
      <c r="AB37" s="781">
        <f>'4-EXPENSE 1st Period'!Y49+' 5-EXPENSE 2nd Period'!Y49+'6-EXPENSE 3rd Period'!Y49+' 7-EXPENSE 4th Period'!Y49+' 8-EXPENSE 5th Period'!Y49+' 9-EXPENSE 6th Period'!Y49+' 10-EXPENSE 7th Period'!Y49+' 11-EXPENSE 8th Period'!Y49+' 12-EXPENSE 9th Period'!Y49+' 13-EXPENSE 10th Period'!Y49+' 14-EXPENSE 11th Period'!Y49+' 15-EXPENSE 12th Period'!Z49</f>
        <v>0</v>
      </c>
      <c r="AC37" s="781">
        <f>'4-EXPENSE 1st Period'!Z49+' 5-EXPENSE 2nd Period'!Z49+'6-EXPENSE 3rd Period'!Z49+' 7-EXPENSE 4th Period'!Z49+' 8-EXPENSE 5th Period'!Z49+' 9-EXPENSE 6th Period'!Z49+' 10-EXPENSE 7th Period'!Z49+' 11-EXPENSE 8th Period'!Z49+' 12-EXPENSE 9th Period'!Z49+' 13-EXPENSE 10th Period'!Z49+' 14-EXPENSE 11th Period'!Z49+' 15-EXPENSE 12th Period'!AA49</f>
        <v>0</v>
      </c>
      <c r="AD37" s="781">
        <f>'4-EXPENSE 1st Period'!AA49+' 5-EXPENSE 2nd Period'!AA49+'6-EXPENSE 3rd Period'!AA49+' 7-EXPENSE 4th Period'!AA49+' 8-EXPENSE 5th Period'!AA49+' 9-EXPENSE 6th Period'!AA49+' 10-EXPENSE 7th Period'!AA49+' 11-EXPENSE 8th Period'!AA49+' 12-EXPENSE 9th Period'!AA49+' 13-EXPENSE 10th Period'!AA49+' 14-EXPENSE 11th Period'!AA49+' 15-EXPENSE 12th Period'!AB49</f>
        <v>0</v>
      </c>
      <c r="AE37" s="781">
        <f>'4-EXPENSE 1st Period'!AB49+' 5-EXPENSE 2nd Period'!AB49+'6-EXPENSE 3rd Period'!AB49+' 7-EXPENSE 4th Period'!AB49+' 8-EXPENSE 5th Period'!AB49+' 9-EXPENSE 6th Period'!AB49+' 10-EXPENSE 7th Period'!AB49+' 11-EXPENSE 8th Period'!AB49+' 12-EXPENSE 9th Period'!AB49+' 13-EXPENSE 10th Period'!AB49+' 14-EXPENSE 11th Period'!AB49+' 15-EXPENSE 12th Period'!AC49</f>
        <v>0</v>
      </c>
      <c r="AF37" s="781">
        <f>'4-EXPENSE 1st Period'!AC49+' 5-EXPENSE 2nd Period'!AC49+'6-EXPENSE 3rd Period'!AC49+' 7-EXPENSE 4th Period'!AC49+' 8-EXPENSE 5th Period'!AC49+' 9-EXPENSE 6th Period'!AC49+' 10-EXPENSE 7th Period'!AC49+' 11-EXPENSE 8th Period'!AC49+' 12-EXPENSE 9th Period'!AC49+' 13-EXPENSE 10th Period'!AC49+' 14-EXPENSE 11th Period'!AC49+' 15-EXPENSE 12th Period'!AD49</f>
        <v>0</v>
      </c>
      <c r="AG37" s="767">
        <f>'4-EXPENSE 1st Period'!AD49+' 5-EXPENSE 2nd Period'!AD49+'6-EXPENSE 3rd Period'!AD49+' 7-EXPENSE 4th Period'!AD49+' 8-EXPENSE 5th Period'!AD49+' 9-EXPENSE 6th Period'!AD49+' 10-EXPENSE 7th Period'!AD49+' 11-EXPENSE 8th Period'!AD49+' 12-EXPENSE 9th Period'!AD49+' 13-EXPENSE 10th Period'!AD49+' 14-EXPENSE 11th Period'!AD49+' 15-EXPENSE 12th Period'!AE49</f>
        <v>0</v>
      </c>
      <c r="AH37" s="776">
        <f t="shared" si="6"/>
        <v>0</v>
      </c>
      <c r="AI37" s="769"/>
      <c r="AJ37" s="778">
        <f t="shared" si="7"/>
        <v>0</v>
      </c>
      <c r="AK37" s="781">
        <f t="shared" si="8"/>
        <v>0</v>
      </c>
      <c r="AL37" s="781">
        <f t="shared" si="9"/>
        <v>0</v>
      </c>
      <c r="AM37" s="781">
        <f t="shared" si="10"/>
        <v>0</v>
      </c>
      <c r="AN37" s="781">
        <f t="shared" si="11"/>
        <v>0</v>
      </c>
      <c r="AO37" s="781">
        <f t="shared" si="12"/>
        <v>0</v>
      </c>
      <c r="AP37" s="781">
        <f t="shared" si="13"/>
        <v>0</v>
      </c>
      <c r="AQ37" s="781">
        <f t="shared" si="14"/>
        <v>0</v>
      </c>
      <c r="AR37" s="781">
        <f t="shared" si="15"/>
        <v>0</v>
      </c>
      <c r="AS37" s="781">
        <f t="shared" si="16"/>
        <v>0</v>
      </c>
      <c r="AT37" s="781">
        <f t="shared" si="17"/>
        <v>0</v>
      </c>
      <c r="AU37" s="781">
        <f t="shared" si="18"/>
        <v>0</v>
      </c>
      <c r="AV37" s="781">
        <f t="shared" si="19"/>
        <v>0</v>
      </c>
      <c r="AW37" s="781">
        <f t="shared" si="20"/>
        <v>0</v>
      </c>
      <c r="AX37" s="767">
        <f t="shared" si="21"/>
        <v>0</v>
      </c>
      <c r="AY37" s="776">
        <f t="shared" si="22"/>
        <v>0</v>
      </c>
    </row>
    <row r="38" spans="1:51" x14ac:dyDescent="0.25">
      <c r="A38" s="799" t="str">
        <f>IF('2-Budget JUSTIFY'!A40="","",'2-Budget JUSTIFY'!A40)</f>
        <v/>
      </c>
      <c r="B38" s="767">
        <f>'2-Budget JUSTIFY'!D40</f>
        <v>0</v>
      </c>
      <c r="C38" s="781">
        <f>'2-Budget JUSTIFY'!E40</f>
        <v>0</v>
      </c>
      <c r="D38" s="781">
        <f>'2-Budget JUSTIFY'!F40</f>
        <v>0</v>
      </c>
      <c r="E38" s="781">
        <f>'2-Budget JUSTIFY'!G40</f>
        <v>0</v>
      </c>
      <c r="F38" s="781">
        <f>'2-Budget JUSTIFY'!H40</f>
        <v>0</v>
      </c>
      <c r="G38" s="781">
        <f>'2-Budget JUSTIFY'!I40</f>
        <v>0</v>
      </c>
      <c r="H38" s="781">
        <f>'2-Budget JUSTIFY'!J40</f>
        <v>0</v>
      </c>
      <c r="I38" s="781">
        <f>'2-Budget JUSTIFY'!K40</f>
        <v>0</v>
      </c>
      <c r="J38" s="781">
        <f>'2-Budget JUSTIFY'!L40</f>
        <v>0</v>
      </c>
      <c r="K38" s="781">
        <f>'2-Budget JUSTIFY'!M40</f>
        <v>0</v>
      </c>
      <c r="L38" s="781">
        <f>'2-Budget JUSTIFY'!N40</f>
        <v>0</v>
      </c>
      <c r="M38" s="781">
        <f>'2-Budget JUSTIFY'!O40</f>
        <v>0</v>
      </c>
      <c r="N38" s="781">
        <f>'2-Budget JUSTIFY'!P40</f>
        <v>0</v>
      </c>
      <c r="O38" s="781">
        <f>'2-Budget JUSTIFY'!Q40</f>
        <v>0</v>
      </c>
      <c r="P38" s="767">
        <f>'2-Budget JUSTIFY'!R40</f>
        <v>0</v>
      </c>
      <c r="Q38" s="776">
        <f t="shared" si="5"/>
        <v>0</v>
      </c>
      <c r="R38" s="769"/>
      <c r="S38" s="778">
        <f>'4-EXPENSE 1st Period'!P50+' 5-EXPENSE 2nd Period'!P50+'6-EXPENSE 3rd Period'!P50+' 7-EXPENSE 4th Period'!P50+' 8-EXPENSE 5th Period'!P50+' 9-EXPENSE 6th Period'!P50+' 10-EXPENSE 7th Period'!P50+' 11-EXPENSE 8th Period'!P50+' 12-EXPENSE 9th Period'!P50+' 13-EXPENSE 10th Period'!P50+' 14-EXPENSE 11th Period'!P50+' 15-EXPENSE 12th Period'!Q50</f>
        <v>0</v>
      </c>
      <c r="T38" s="781">
        <f>'4-EXPENSE 1st Period'!Q50+' 5-EXPENSE 2nd Period'!Q50+'6-EXPENSE 3rd Period'!Q50+' 7-EXPENSE 4th Period'!Q50+' 8-EXPENSE 5th Period'!Q50+' 9-EXPENSE 6th Period'!Q50+' 10-EXPENSE 7th Period'!Q50+' 11-EXPENSE 8th Period'!Q50+' 12-EXPENSE 9th Period'!Q50+' 13-EXPENSE 10th Period'!Q50+' 14-EXPENSE 11th Period'!Q50+' 15-EXPENSE 12th Period'!R50</f>
        <v>0</v>
      </c>
      <c r="U38" s="781">
        <f>'4-EXPENSE 1st Period'!R50+' 5-EXPENSE 2nd Period'!R50+'6-EXPENSE 3rd Period'!R50+' 7-EXPENSE 4th Period'!R50+' 8-EXPENSE 5th Period'!R50+' 9-EXPENSE 6th Period'!R50+' 10-EXPENSE 7th Period'!R50+' 11-EXPENSE 8th Period'!R50+' 12-EXPENSE 9th Period'!R50+' 13-EXPENSE 10th Period'!R50+' 14-EXPENSE 11th Period'!R50+' 15-EXPENSE 12th Period'!S50</f>
        <v>0</v>
      </c>
      <c r="V38" s="781">
        <f>'4-EXPENSE 1st Period'!S50+' 5-EXPENSE 2nd Period'!S50+'6-EXPENSE 3rd Period'!S50+' 7-EXPENSE 4th Period'!S50+' 8-EXPENSE 5th Period'!S50+' 9-EXPENSE 6th Period'!S50+' 10-EXPENSE 7th Period'!S50+' 11-EXPENSE 8th Period'!S50+' 12-EXPENSE 9th Period'!S50+' 13-EXPENSE 10th Period'!S50+' 14-EXPENSE 11th Period'!S50+' 15-EXPENSE 12th Period'!T50</f>
        <v>0</v>
      </c>
      <c r="W38" s="781">
        <f>'4-EXPENSE 1st Period'!T50+' 5-EXPENSE 2nd Period'!T50+'6-EXPENSE 3rd Period'!T50+' 7-EXPENSE 4th Period'!T50+' 8-EXPENSE 5th Period'!T50+' 9-EXPENSE 6th Period'!T50+' 10-EXPENSE 7th Period'!T50+' 11-EXPENSE 8th Period'!T50+' 12-EXPENSE 9th Period'!T50+' 13-EXPENSE 10th Period'!T50+' 14-EXPENSE 11th Period'!T50+' 15-EXPENSE 12th Period'!U50</f>
        <v>0</v>
      </c>
      <c r="X38" s="781">
        <f>'4-EXPENSE 1st Period'!U50+' 5-EXPENSE 2nd Period'!U50+'6-EXPENSE 3rd Period'!U50+' 7-EXPENSE 4th Period'!U50+' 8-EXPENSE 5th Period'!U50+' 9-EXPENSE 6th Period'!U50+' 10-EXPENSE 7th Period'!U50+' 11-EXPENSE 8th Period'!U50+' 12-EXPENSE 9th Period'!U50+' 13-EXPENSE 10th Period'!U50+' 14-EXPENSE 11th Period'!U50+' 15-EXPENSE 12th Period'!V50</f>
        <v>0</v>
      </c>
      <c r="Y38" s="781">
        <f>'4-EXPENSE 1st Period'!V50+' 5-EXPENSE 2nd Period'!V50+'6-EXPENSE 3rd Period'!V50+' 7-EXPENSE 4th Period'!V50+' 8-EXPENSE 5th Period'!V50+' 9-EXPENSE 6th Period'!V50+' 10-EXPENSE 7th Period'!V50+' 11-EXPENSE 8th Period'!V50+' 12-EXPENSE 9th Period'!V50+' 13-EXPENSE 10th Period'!V50+' 14-EXPENSE 11th Period'!V50+' 15-EXPENSE 12th Period'!W50</f>
        <v>0</v>
      </c>
      <c r="Z38" s="781">
        <f>'4-EXPENSE 1st Period'!W50+' 5-EXPENSE 2nd Period'!W50+'6-EXPENSE 3rd Period'!W50+' 7-EXPENSE 4th Period'!W50+' 8-EXPENSE 5th Period'!W50+' 9-EXPENSE 6th Period'!W50+' 10-EXPENSE 7th Period'!W50+' 11-EXPENSE 8th Period'!W50+' 12-EXPENSE 9th Period'!W50+' 13-EXPENSE 10th Period'!W50+' 14-EXPENSE 11th Period'!W50+' 15-EXPENSE 12th Period'!X50</f>
        <v>0</v>
      </c>
      <c r="AA38" s="781">
        <f>'4-EXPENSE 1st Period'!X50+' 5-EXPENSE 2nd Period'!X50+'6-EXPENSE 3rd Period'!X50+' 7-EXPENSE 4th Period'!X50+' 8-EXPENSE 5th Period'!X50+' 9-EXPENSE 6th Period'!X50+' 10-EXPENSE 7th Period'!X50+' 11-EXPENSE 8th Period'!X50+' 12-EXPENSE 9th Period'!X50+' 13-EXPENSE 10th Period'!X50+' 14-EXPENSE 11th Period'!X50+' 15-EXPENSE 12th Period'!Y50</f>
        <v>0</v>
      </c>
      <c r="AB38" s="781">
        <f>'4-EXPENSE 1st Period'!Y50+' 5-EXPENSE 2nd Period'!Y50+'6-EXPENSE 3rd Period'!Y50+' 7-EXPENSE 4th Period'!Y50+' 8-EXPENSE 5th Period'!Y50+' 9-EXPENSE 6th Period'!Y50+' 10-EXPENSE 7th Period'!Y50+' 11-EXPENSE 8th Period'!Y50+' 12-EXPENSE 9th Period'!Y50+' 13-EXPENSE 10th Period'!Y50+' 14-EXPENSE 11th Period'!Y50+' 15-EXPENSE 12th Period'!Z50</f>
        <v>0</v>
      </c>
      <c r="AC38" s="781">
        <f>'4-EXPENSE 1st Period'!Z50+' 5-EXPENSE 2nd Period'!Z50+'6-EXPENSE 3rd Period'!Z50+' 7-EXPENSE 4th Period'!Z50+' 8-EXPENSE 5th Period'!Z50+' 9-EXPENSE 6th Period'!Z50+' 10-EXPENSE 7th Period'!Z50+' 11-EXPENSE 8th Period'!Z50+' 12-EXPENSE 9th Period'!Z50+' 13-EXPENSE 10th Period'!Z50+' 14-EXPENSE 11th Period'!Z50+' 15-EXPENSE 12th Period'!AA50</f>
        <v>0</v>
      </c>
      <c r="AD38" s="781">
        <f>'4-EXPENSE 1st Period'!AA50+' 5-EXPENSE 2nd Period'!AA50+'6-EXPENSE 3rd Period'!AA50+' 7-EXPENSE 4th Period'!AA50+' 8-EXPENSE 5th Period'!AA50+' 9-EXPENSE 6th Period'!AA50+' 10-EXPENSE 7th Period'!AA50+' 11-EXPENSE 8th Period'!AA50+' 12-EXPENSE 9th Period'!AA50+' 13-EXPENSE 10th Period'!AA50+' 14-EXPENSE 11th Period'!AA50+' 15-EXPENSE 12th Period'!AB50</f>
        <v>0</v>
      </c>
      <c r="AE38" s="781">
        <f>'4-EXPENSE 1st Period'!AB50+' 5-EXPENSE 2nd Period'!AB50+'6-EXPENSE 3rd Period'!AB50+' 7-EXPENSE 4th Period'!AB50+' 8-EXPENSE 5th Period'!AB50+' 9-EXPENSE 6th Period'!AB50+' 10-EXPENSE 7th Period'!AB50+' 11-EXPENSE 8th Period'!AB50+' 12-EXPENSE 9th Period'!AB50+' 13-EXPENSE 10th Period'!AB50+' 14-EXPENSE 11th Period'!AB50+' 15-EXPENSE 12th Period'!AC50</f>
        <v>0</v>
      </c>
      <c r="AF38" s="781">
        <f>'4-EXPENSE 1st Period'!AC50+' 5-EXPENSE 2nd Period'!AC50+'6-EXPENSE 3rd Period'!AC50+' 7-EXPENSE 4th Period'!AC50+' 8-EXPENSE 5th Period'!AC50+' 9-EXPENSE 6th Period'!AC50+' 10-EXPENSE 7th Period'!AC50+' 11-EXPENSE 8th Period'!AC50+' 12-EXPENSE 9th Period'!AC50+' 13-EXPENSE 10th Period'!AC50+' 14-EXPENSE 11th Period'!AC50+' 15-EXPENSE 12th Period'!AD50</f>
        <v>0</v>
      </c>
      <c r="AG38" s="767">
        <f>'4-EXPENSE 1st Period'!AD50+' 5-EXPENSE 2nd Period'!AD50+'6-EXPENSE 3rd Period'!AD50+' 7-EXPENSE 4th Period'!AD50+' 8-EXPENSE 5th Period'!AD50+' 9-EXPENSE 6th Period'!AD50+' 10-EXPENSE 7th Period'!AD50+' 11-EXPENSE 8th Period'!AD50+' 12-EXPENSE 9th Period'!AD50+' 13-EXPENSE 10th Period'!AD50+' 14-EXPENSE 11th Period'!AD50+' 15-EXPENSE 12th Period'!AE50</f>
        <v>0</v>
      </c>
      <c r="AH38" s="776">
        <f t="shared" si="6"/>
        <v>0</v>
      </c>
      <c r="AI38" s="769"/>
      <c r="AJ38" s="778">
        <f t="shared" si="7"/>
        <v>0</v>
      </c>
      <c r="AK38" s="781">
        <f t="shared" si="8"/>
        <v>0</v>
      </c>
      <c r="AL38" s="781">
        <f t="shared" si="9"/>
        <v>0</v>
      </c>
      <c r="AM38" s="781">
        <f t="shared" si="10"/>
        <v>0</v>
      </c>
      <c r="AN38" s="781">
        <f t="shared" si="11"/>
        <v>0</v>
      </c>
      <c r="AO38" s="781">
        <f t="shared" si="12"/>
        <v>0</v>
      </c>
      <c r="AP38" s="781">
        <f t="shared" si="13"/>
        <v>0</v>
      </c>
      <c r="AQ38" s="781">
        <f t="shared" si="14"/>
        <v>0</v>
      </c>
      <c r="AR38" s="781">
        <f t="shared" si="15"/>
        <v>0</v>
      </c>
      <c r="AS38" s="781">
        <f t="shared" si="16"/>
        <v>0</v>
      </c>
      <c r="AT38" s="781">
        <f t="shared" si="17"/>
        <v>0</v>
      </c>
      <c r="AU38" s="781">
        <f t="shared" si="18"/>
        <v>0</v>
      </c>
      <c r="AV38" s="781">
        <f t="shared" si="19"/>
        <v>0</v>
      </c>
      <c r="AW38" s="781">
        <f t="shared" si="20"/>
        <v>0</v>
      </c>
      <c r="AX38" s="767">
        <f t="shared" si="21"/>
        <v>0</v>
      </c>
      <c r="AY38" s="776">
        <f t="shared" si="22"/>
        <v>0</v>
      </c>
    </row>
    <row r="39" spans="1:51" x14ac:dyDescent="0.25">
      <c r="A39" s="799" t="str">
        <f>IF('2-Budget JUSTIFY'!A41="","",'2-Budget JUSTIFY'!A41)</f>
        <v/>
      </c>
      <c r="B39" s="767">
        <f>'2-Budget JUSTIFY'!D41</f>
        <v>0</v>
      </c>
      <c r="C39" s="781">
        <f>'2-Budget JUSTIFY'!E41</f>
        <v>0</v>
      </c>
      <c r="D39" s="781">
        <f>'2-Budget JUSTIFY'!F41</f>
        <v>0</v>
      </c>
      <c r="E39" s="781">
        <f>'2-Budget JUSTIFY'!G41</f>
        <v>0</v>
      </c>
      <c r="F39" s="781">
        <f>'2-Budget JUSTIFY'!H41</f>
        <v>0</v>
      </c>
      <c r="G39" s="781">
        <f>'2-Budget JUSTIFY'!I41</f>
        <v>0</v>
      </c>
      <c r="H39" s="781">
        <f>'2-Budget JUSTIFY'!J41</f>
        <v>0</v>
      </c>
      <c r="I39" s="781">
        <f>'2-Budget JUSTIFY'!K41</f>
        <v>0</v>
      </c>
      <c r="J39" s="781">
        <f>'2-Budget JUSTIFY'!L41</f>
        <v>0</v>
      </c>
      <c r="K39" s="781">
        <f>'2-Budget JUSTIFY'!M41</f>
        <v>0</v>
      </c>
      <c r="L39" s="781">
        <f>'2-Budget JUSTIFY'!N41</f>
        <v>0</v>
      </c>
      <c r="M39" s="781">
        <f>'2-Budget JUSTIFY'!O41</f>
        <v>0</v>
      </c>
      <c r="N39" s="781">
        <f>'2-Budget JUSTIFY'!P41</f>
        <v>0</v>
      </c>
      <c r="O39" s="781">
        <f>'2-Budget JUSTIFY'!Q41</f>
        <v>0</v>
      </c>
      <c r="P39" s="767">
        <f>'2-Budget JUSTIFY'!R41</f>
        <v>0</v>
      </c>
      <c r="Q39" s="776">
        <f t="shared" si="5"/>
        <v>0</v>
      </c>
      <c r="R39" s="769"/>
      <c r="S39" s="778">
        <f>'4-EXPENSE 1st Period'!P51+' 5-EXPENSE 2nd Period'!P51+'6-EXPENSE 3rd Period'!P51+' 7-EXPENSE 4th Period'!P51+' 8-EXPENSE 5th Period'!P51+' 9-EXPENSE 6th Period'!P51+' 10-EXPENSE 7th Period'!P51+' 11-EXPENSE 8th Period'!P51+' 12-EXPENSE 9th Period'!P51+' 13-EXPENSE 10th Period'!P51+' 14-EXPENSE 11th Period'!P51+' 15-EXPENSE 12th Period'!Q51</f>
        <v>0</v>
      </c>
      <c r="T39" s="781">
        <f>'4-EXPENSE 1st Period'!Q51+' 5-EXPENSE 2nd Period'!Q51+'6-EXPENSE 3rd Period'!Q51+' 7-EXPENSE 4th Period'!Q51+' 8-EXPENSE 5th Period'!Q51+' 9-EXPENSE 6th Period'!Q51+' 10-EXPENSE 7th Period'!Q51+' 11-EXPENSE 8th Period'!Q51+' 12-EXPENSE 9th Period'!Q51+' 13-EXPENSE 10th Period'!Q51+' 14-EXPENSE 11th Period'!Q51+' 15-EXPENSE 12th Period'!R51</f>
        <v>0</v>
      </c>
      <c r="U39" s="781">
        <f>'4-EXPENSE 1st Period'!R51+' 5-EXPENSE 2nd Period'!R51+'6-EXPENSE 3rd Period'!R51+' 7-EXPENSE 4th Period'!R51+' 8-EXPENSE 5th Period'!R51+' 9-EXPENSE 6th Period'!R51+' 10-EXPENSE 7th Period'!R51+' 11-EXPENSE 8th Period'!R51+' 12-EXPENSE 9th Period'!R51+' 13-EXPENSE 10th Period'!R51+' 14-EXPENSE 11th Period'!R51+' 15-EXPENSE 12th Period'!S51</f>
        <v>0</v>
      </c>
      <c r="V39" s="781">
        <f>'4-EXPENSE 1st Period'!S51+' 5-EXPENSE 2nd Period'!S51+'6-EXPENSE 3rd Period'!S51+' 7-EXPENSE 4th Period'!S51+' 8-EXPENSE 5th Period'!S51+' 9-EXPENSE 6th Period'!S51+' 10-EXPENSE 7th Period'!S51+' 11-EXPENSE 8th Period'!S51+' 12-EXPENSE 9th Period'!S51+' 13-EXPENSE 10th Period'!S51+' 14-EXPENSE 11th Period'!S51+' 15-EXPENSE 12th Period'!T51</f>
        <v>0</v>
      </c>
      <c r="W39" s="781">
        <f>'4-EXPENSE 1st Period'!T51+' 5-EXPENSE 2nd Period'!T51+'6-EXPENSE 3rd Period'!T51+' 7-EXPENSE 4th Period'!T51+' 8-EXPENSE 5th Period'!T51+' 9-EXPENSE 6th Period'!T51+' 10-EXPENSE 7th Period'!T51+' 11-EXPENSE 8th Period'!T51+' 12-EXPENSE 9th Period'!T51+' 13-EXPENSE 10th Period'!T51+' 14-EXPENSE 11th Period'!T51+' 15-EXPENSE 12th Period'!U51</f>
        <v>0</v>
      </c>
      <c r="X39" s="781">
        <f>'4-EXPENSE 1st Period'!U51+' 5-EXPENSE 2nd Period'!U51+'6-EXPENSE 3rd Period'!U51+' 7-EXPENSE 4th Period'!U51+' 8-EXPENSE 5th Period'!U51+' 9-EXPENSE 6th Period'!U51+' 10-EXPENSE 7th Period'!U51+' 11-EXPENSE 8th Period'!U51+' 12-EXPENSE 9th Period'!U51+' 13-EXPENSE 10th Period'!U51+' 14-EXPENSE 11th Period'!U51+' 15-EXPENSE 12th Period'!V51</f>
        <v>0</v>
      </c>
      <c r="Y39" s="781">
        <f>'4-EXPENSE 1st Period'!V51+' 5-EXPENSE 2nd Period'!V51+'6-EXPENSE 3rd Period'!V51+' 7-EXPENSE 4th Period'!V51+' 8-EXPENSE 5th Period'!V51+' 9-EXPENSE 6th Period'!V51+' 10-EXPENSE 7th Period'!V51+' 11-EXPENSE 8th Period'!V51+' 12-EXPENSE 9th Period'!V51+' 13-EXPENSE 10th Period'!V51+' 14-EXPENSE 11th Period'!V51+' 15-EXPENSE 12th Period'!W51</f>
        <v>0</v>
      </c>
      <c r="Z39" s="781">
        <f>'4-EXPENSE 1st Period'!W51+' 5-EXPENSE 2nd Period'!W51+'6-EXPENSE 3rd Period'!W51+' 7-EXPENSE 4th Period'!W51+' 8-EXPENSE 5th Period'!W51+' 9-EXPENSE 6th Period'!W51+' 10-EXPENSE 7th Period'!W51+' 11-EXPENSE 8th Period'!W51+' 12-EXPENSE 9th Period'!W51+' 13-EXPENSE 10th Period'!W51+' 14-EXPENSE 11th Period'!W51+' 15-EXPENSE 12th Period'!X51</f>
        <v>0</v>
      </c>
      <c r="AA39" s="781">
        <f>'4-EXPENSE 1st Period'!X51+' 5-EXPENSE 2nd Period'!X51+'6-EXPENSE 3rd Period'!X51+' 7-EXPENSE 4th Period'!X51+' 8-EXPENSE 5th Period'!X51+' 9-EXPENSE 6th Period'!X51+' 10-EXPENSE 7th Period'!X51+' 11-EXPENSE 8th Period'!X51+' 12-EXPENSE 9th Period'!X51+' 13-EXPENSE 10th Period'!X51+' 14-EXPENSE 11th Period'!X51+' 15-EXPENSE 12th Period'!Y51</f>
        <v>0</v>
      </c>
      <c r="AB39" s="781">
        <f>'4-EXPENSE 1st Period'!Y51+' 5-EXPENSE 2nd Period'!Y51+'6-EXPENSE 3rd Period'!Y51+' 7-EXPENSE 4th Period'!Y51+' 8-EXPENSE 5th Period'!Y51+' 9-EXPENSE 6th Period'!Y51+' 10-EXPENSE 7th Period'!Y51+' 11-EXPENSE 8th Period'!Y51+' 12-EXPENSE 9th Period'!Y51+' 13-EXPENSE 10th Period'!Y51+' 14-EXPENSE 11th Period'!Y51+' 15-EXPENSE 12th Period'!Z51</f>
        <v>0</v>
      </c>
      <c r="AC39" s="781">
        <f>'4-EXPENSE 1st Period'!Z51+' 5-EXPENSE 2nd Period'!Z51+'6-EXPENSE 3rd Period'!Z51+' 7-EXPENSE 4th Period'!Z51+' 8-EXPENSE 5th Period'!Z51+' 9-EXPENSE 6th Period'!Z51+' 10-EXPENSE 7th Period'!Z51+' 11-EXPENSE 8th Period'!Z51+' 12-EXPENSE 9th Period'!Z51+' 13-EXPENSE 10th Period'!Z51+' 14-EXPENSE 11th Period'!Z51+' 15-EXPENSE 12th Period'!AA51</f>
        <v>0</v>
      </c>
      <c r="AD39" s="781">
        <f>'4-EXPENSE 1st Period'!AA51+' 5-EXPENSE 2nd Period'!AA51+'6-EXPENSE 3rd Period'!AA51+' 7-EXPENSE 4th Period'!AA51+' 8-EXPENSE 5th Period'!AA51+' 9-EXPENSE 6th Period'!AA51+' 10-EXPENSE 7th Period'!AA51+' 11-EXPENSE 8th Period'!AA51+' 12-EXPENSE 9th Period'!AA51+' 13-EXPENSE 10th Period'!AA51+' 14-EXPENSE 11th Period'!AA51+' 15-EXPENSE 12th Period'!AB51</f>
        <v>0</v>
      </c>
      <c r="AE39" s="781">
        <f>'4-EXPENSE 1st Period'!AB51+' 5-EXPENSE 2nd Period'!AB51+'6-EXPENSE 3rd Period'!AB51+' 7-EXPENSE 4th Period'!AB51+' 8-EXPENSE 5th Period'!AB51+' 9-EXPENSE 6th Period'!AB51+' 10-EXPENSE 7th Period'!AB51+' 11-EXPENSE 8th Period'!AB51+' 12-EXPENSE 9th Period'!AB51+' 13-EXPENSE 10th Period'!AB51+' 14-EXPENSE 11th Period'!AB51+' 15-EXPENSE 12th Period'!AC51</f>
        <v>0</v>
      </c>
      <c r="AF39" s="781">
        <f>'4-EXPENSE 1st Period'!AC51+' 5-EXPENSE 2nd Period'!AC51+'6-EXPENSE 3rd Period'!AC51+' 7-EXPENSE 4th Period'!AC51+' 8-EXPENSE 5th Period'!AC51+' 9-EXPENSE 6th Period'!AC51+' 10-EXPENSE 7th Period'!AC51+' 11-EXPENSE 8th Period'!AC51+' 12-EXPENSE 9th Period'!AC51+' 13-EXPENSE 10th Period'!AC51+' 14-EXPENSE 11th Period'!AC51+' 15-EXPENSE 12th Period'!AD51</f>
        <v>0</v>
      </c>
      <c r="AG39" s="767">
        <f>'4-EXPENSE 1st Period'!AD51+' 5-EXPENSE 2nd Period'!AD51+'6-EXPENSE 3rd Period'!AD51+' 7-EXPENSE 4th Period'!AD51+' 8-EXPENSE 5th Period'!AD51+' 9-EXPENSE 6th Period'!AD51+' 10-EXPENSE 7th Period'!AD51+' 11-EXPENSE 8th Period'!AD51+' 12-EXPENSE 9th Period'!AD51+' 13-EXPENSE 10th Period'!AD51+' 14-EXPENSE 11th Period'!AD51+' 15-EXPENSE 12th Period'!AE51</f>
        <v>0</v>
      </c>
      <c r="AH39" s="776">
        <f t="shared" si="6"/>
        <v>0</v>
      </c>
      <c r="AI39" s="769"/>
      <c r="AJ39" s="778">
        <f t="shared" si="7"/>
        <v>0</v>
      </c>
      <c r="AK39" s="781">
        <f t="shared" si="8"/>
        <v>0</v>
      </c>
      <c r="AL39" s="781">
        <f t="shared" si="9"/>
        <v>0</v>
      </c>
      <c r="AM39" s="781">
        <f t="shared" si="10"/>
        <v>0</v>
      </c>
      <c r="AN39" s="781">
        <f t="shared" si="11"/>
        <v>0</v>
      </c>
      <c r="AO39" s="781">
        <f t="shared" si="12"/>
        <v>0</v>
      </c>
      <c r="AP39" s="781">
        <f t="shared" si="13"/>
        <v>0</v>
      </c>
      <c r="AQ39" s="781">
        <f t="shared" si="14"/>
        <v>0</v>
      </c>
      <c r="AR39" s="781">
        <f t="shared" si="15"/>
        <v>0</v>
      </c>
      <c r="AS39" s="781">
        <f t="shared" si="16"/>
        <v>0</v>
      </c>
      <c r="AT39" s="781">
        <f t="shared" si="17"/>
        <v>0</v>
      </c>
      <c r="AU39" s="781">
        <f t="shared" si="18"/>
        <v>0</v>
      </c>
      <c r="AV39" s="781">
        <f t="shared" si="19"/>
        <v>0</v>
      </c>
      <c r="AW39" s="781">
        <f t="shared" si="20"/>
        <v>0</v>
      </c>
      <c r="AX39" s="767">
        <f t="shared" si="21"/>
        <v>0</v>
      </c>
      <c r="AY39" s="776">
        <f t="shared" si="22"/>
        <v>0</v>
      </c>
    </row>
    <row r="40" spans="1:51" x14ac:dyDescent="0.25">
      <c r="A40" s="799" t="str">
        <f>IF('2-Budget JUSTIFY'!A42="","",'2-Budget JUSTIFY'!A42)</f>
        <v/>
      </c>
      <c r="B40" s="767">
        <f>'2-Budget JUSTIFY'!D42</f>
        <v>0</v>
      </c>
      <c r="C40" s="781">
        <f>'2-Budget JUSTIFY'!E42</f>
        <v>0</v>
      </c>
      <c r="D40" s="781">
        <f>'2-Budget JUSTIFY'!F42</f>
        <v>0</v>
      </c>
      <c r="E40" s="781">
        <f>'2-Budget JUSTIFY'!G42</f>
        <v>0</v>
      </c>
      <c r="F40" s="781">
        <f>'2-Budget JUSTIFY'!H42</f>
        <v>0</v>
      </c>
      <c r="G40" s="781">
        <f>'2-Budget JUSTIFY'!I42</f>
        <v>0</v>
      </c>
      <c r="H40" s="781">
        <f>'2-Budget JUSTIFY'!J42</f>
        <v>0</v>
      </c>
      <c r="I40" s="781">
        <f>'2-Budget JUSTIFY'!K42</f>
        <v>0</v>
      </c>
      <c r="J40" s="781">
        <f>'2-Budget JUSTIFY'!L42</f>
        <v>0</v>
      </c>
      <c r="K40" s="781">
        <f>'2-Budget JUSTIFY'!M42</f>
        <v>0</v>
      </c>
      <c r="L40" s="781">
        <f>'2-Budget JUSTIFY'!N42</f>
        <v>0</v>
      </c>
      <c r="M40" s="781">
        <f>'2-Budget JUSTIFY'!O42</f>
        <v>0</v>
      </c>
      <c r="N40" s="781">
        <f>'2-Budget JUSTIFY'!P42</f>
        <v>0</v>
      </c>
      <c r="O40" s="781">
        <f>'2-Budget JUSTIFY'!Q42</f>
        <v>0</v>
      </c>
      <c r="P40" s="767">
        <f>'2-Budget JUSTIFY'!R42</f>
        <v>0</v>
      </c>
      <c r="Q40" s="776">
        <f t="shared" si="5"/>
        <v>0</v>
      </c>
      <c r="R40" s="769"/>
      <c r="S40" s="778">
        <f>'4-EXPENSE 1st Period'!P52+' 5-EXPENSE 2nd Period'!P52+'6-EXPENSE 3rd Period'!P52+' 7-EXPENSE 4th Period'!P52+' 8-EXPENSE 5th Period'!P52+' 9-EXPENSE 6th Period'!P52+' 10-EXPENSE 7th Period'!P52+' 11-EXPENSE 8th Period'!P52+' 12-EXPENSE 9th Period'!P52+' 13-EXPENSE 10th Period'!P52+' 14-EXPENSE 11th Period'!P52+' 15-EXPENSE 12th Period'!Q52</f>
        <v>0</v>
      </c>
      <c r="T40" s="781">
        <f>'4-EXPENSE 1st Period'!Q52+' 5-EXPENSE 2nd Period'!Q52+'6-EXPENSE 3rd Period'!Q52+' 7-EXPENSE 4th Period'!Q52+' 8-EXPENSE 5th Period'!Q52+' 9-EXPENSE 6th Period'!Q52+' 10-EXPENSE 7th Period'!Q52+' 11-EXPENSE 8th Period'!Q52+' 12-EXPENSE 9th Period'!Q52+' 13-EXPENSE 10th Period'!Q52+' 14-EXPENSE 11th Period'!Q52+' 15-EXPENSE 12th Period'!R52</f>
        <v>0</v>
      </c>
      <c r="U40" s="781">
        <f>'4-EXPENSE 1st Period'!R52+' 5-EXPENSE 2nd Period'!R52+'6-EXPENSE 3rd Period'!R52+' 7-EXPENSE 4th Period'!R52+' 8-EXPENSE 5th Period'!R52+' 9-EXPENSE 6th Period'!R52+' 10-EXPENSE 7th Period'!R52+' 11-EXPENSE 8th Period'!R52+' 12-EXPENSE 9th Period'!R52+' 13-EXPENSE 10th Period'!R52+' 14-EXPENSE 11th Period'!R52+' 15-EXPENSE 12th Period'!S52</f>
        <v>0</v>
      </c>
      <c r="V40" s="781">
        <f>'4-EXPENSE 1st Period'!S52+' 5-EXPENSE 2nd Period'!S52+'6-EXPENSE 3rd Period'!S52+' 7-EXPENSE 4th Period'!S52+' 8-EXPENSE 5th Period'!S52+' 9-EXPENSE 6th Period'!S52+' 10-EXPENSE 7th Period'!S52+' 11-EXPENSE 8th Period'!S52+' 12-EXPENSE 9th Period'!S52+' 13-EXPENSE 10th Period'!S52+' 14-EXPENSE 11th Period'!S52+' 15-EXPENSE 12th Period'!T52</f>
        <v>0</v>
      </c>
      <c r="W40" s="781">
        <f>'4-EXPENSE 1st Period'!T52+' 5-EXPENSE 2nd Period'!T52+'6-EXPENSE 3rd Period'!T52+' 7-EXPENSE 4th Period'!T52+' 8-EXPENSE 5th Period'!T52+' 9-EXPENSE 6th Period'!T52+' 10-EXPENSE 7th Period'!T52+' 11-EXPENSE 8th Period'!T52+' 12-EXPENSE 9th Period'!T52+' 13-EXPENSE 10th Period'!T52+' 14-EXPENSE 11th Period'!T52+' 15-EXPENSE 12th Period'!U52</f>
        <v>0</v>
      </c>
      <c r="X40" s="781">
        <f>'4-EXPENSE 1st Period'!U52+' 5-EXPENSE 2nd Period'!U52+'6-EXPENSE 3rd Period'!U52+' 7-EXPENSE 4th Period'!U52+' 8-EXPENSE 5th Period'!U52+' 9-EXPENSE 6th Period'!U52+' 10-EXPENSE 7th Period'!U52+' 11-EXPENSE 8th Period'!U52+' 12-EXPENSE 9th Period'!U52+' 13-EXPENSE 10th Period'!U52+' 14-EXPENSE 11th Period'!U52+' 15-EXPENSE 12th Period'!V52</f>
        <v>0</v>
      </c>
      <c r="Y40" s="781">
        <f>'4-EXPENSE 1st Period'!V52+' 5-EXPENSE 2nd Period'!V52+'6-EXPENSE 3rd Period'!V52+' 7-EXPENSE 4th Period'!V52+' 8-EXPENSE 5th Period'!V52+' 9-EXPENSE 6th Period'!V52+' 10-EXPENSE 7th Period'!V52+' 11-EXPENSE 8th Period'!V52+' 12-EXPENSE 9th Period'!V52+' 13-EXPENSE 10th Period'!V52+' 14-EXPENSE 11th Period'!V52+' 15-EXPENSE 12th Period'!W52</f>
        <v>0</v>
      </c>
      <c r="Z40" s="781">
        <f>'4-EXPENSE 1st Period'!W52+' 5-EXPENSE 2nd Period'!W52+'6-EXPENSE 3rd Period'!W52+' 7-EXPENSE 4th Period'!W52+' 8-EXPENSE 5th Period'!W52+' 9-EXPENSE 6th Period'!W52+' 10-EXPENSE 7th Period'!W52+' 11-EXPENSE 8th Period'!W52+' 12-EXPENSE 9th Period'!W52+' 13-EXPENSE 10th Period'!W52+' 14-EXPENSE 11th Period'!W52+' 15-EXPENSE 12th Period'!X52</f>
        <v>0</v>
      </c>
      <c r="AA40" s="781">
        <f>'4-EXPENSE 1st Period'!X52+' 5-EXPENSE 2nd Period'!X52+'6-EXPENSE 3rd Period'!X52+' 7-EXPENSE 4th Period'!X52+' 8-EXPENSE 5th Period'!X52+' 9-EXPENSE 6th Period'!X52+' 10-EXPENSE 7th Period'!X52+' 11-EXPENSE 8th Period'!X52+' 12-EXPENSE 9th Period'!X52+' 13-EXPENSE 10th Period'!X52+' 14-EXPENSE 11th Period'!X52+' 15-EXPENSE 12th Period'!Y52</f>
        <v>0</v>
      </c>
      <c r="AB40" s="781">
        <f>'4-EXPENSE 1st Period'!Y52+' 5-EXPENSE 2nd Period'!Y52+'6-EXPENSE 3rd Period'!Y52+' 7-EXPENSE 4th Period'!Y52+' 8-EXPENSE 5th Period'!Y52+' 9-EXPENSE 6th Period'!Y52+' 10-EXPENSE 7th Period'!Y52+' 11-EXPENSE 8th Period'!Y52+' 12-EXPENSE 9th Period'!Y52+' 13-EXPENSE 10th Period'!Y52+' 14-EXPENSE 11th Period'!Y52+' 15-EXPENSE 12th Period'!Z52</f>
        <v>0</v>
      </c>
      <c r="AC40" s="781">
        <f>'4-EXPENSE 1st Period'!Z52+' 5-EXPENSE 2nd Period'!Z52+'6-EXPENSE 3rd Period'!Z52+' 7-EXPENSE 4th Period'!Z52+' 8-EXPENSE 5th Period'!Z52+' 9-EXPENSE 6th Period'!Z52+' 10-EXPENSE 7th Period'!Z52+' 11-EXPENSE 8th Period'!Z52+' 12-EXPENSE 9th Period'!Z52+' 13-EXPENSE 10th Period'!Z52+' 14-EXPENSE 11th Period'!Z52+' 15-EXPENSE 12th Period'!AA52</f>
        <v>0</v>
      </c>
      <c r="AD40" s="781">
        <f>'4-EXPENSE 1st Period'!AA52+' 5-EXPENSE 2nd Period'!AA52+'6-EXPENSE 3rd Period'!AA52+' 7-EXPENSE 4th Period'!AA52+' 8-EXPENSE 5th Period'!AA52+' 9-EXPENSE 6th Period'!AA52+' 10-EXPENSE 7th Period'!AA52+' 11-EXPENSE 8th Period'!AA52+' 12-EXPENSE 9th Period'!AA52+' 13-EXPENSE 10th Period'!AA52+' 14-EXPENSE 11th Period'!AA52+' 15-EXPENSE 12th Period'!AB52</f>
        <v>0</v>
      </c>
      <c r="AE40" s="781">
        <f>'4-EXPENSE 1st Period'!AB52+' 5-EXPENSE 2nd Period'!AB52+'6-EXPENSE 3rd Period'!AB52+' 7-EXPENSE 4th Period'!AB52+' 8-EXPENSE 5th Period'!AB52+' 9-EXPENSE 6th Period'!AB52+' 10-EXPENSE 7th Period'!AB52+' 11-EXPENSE 8th Period'!AB52+' 12-EXPENSE 9th Period'!AB52+' 13-EXPENSE 10th Period'!AB52+' 14-EXPENSE 11th Period'!AB52+' 15-EXPENSE 12th Period'!AC52</f>
        <v>0</v>
      </c>
      <c r="AF40" s="781">
        <f>'4-EXPENSE 1st Period'!AC52+' 5-EXPENSE 2nd Period'!AC52+'6-EXPENSE 3rd Period'!AC52+' 7-EXPENSE 4th Period'!AC52+' 8-EXPENSE 5th Period'!AC52+' 9-EXPENSE 6th Period'!AC52+' 10-EXPENSE 7th Period'!AC52+' 11-EXPENSE 8th Period'!AC52+' 12-EXPENSE 9th Period'!AC52+' 13-EXPENSE 10th Period'!AC52+' 14-EXPENSE 11th Period'!AC52+' 15-EXPENSE 12th Period'!AD52</f>
        <v>0</v>
      </c>
      <c r="AG40" s="767">
        <f>'4-EXPENSE 1st Period'!AD52+' 5-EXPENSE 2nd Period'!AD52+'6-EXPENSE 3rd Period'!AD52+' 7-EXPENSE 4th Period'!AD52+' 8-EXPENSE 5th Period'!AD52+' 9-EXPENSE 6th Period'!AD52+' 10-EXPENSE 7th Period'!AD52+' 11-EXPENSE 8th Period'!AD52+' 12-EXPENSE 9th Period'!AD52+' 13-EXPENSE 10th Period'!AD52+' 14-EXPENSE 11th Period'!AD52+' 15-EXPENSE 12th Period'!AE52</f>
        <v>0</v>
      </c>
      <c r="AH40" s="776">
        <f t="shared" si="6"/>
        <v>0</v>
      </c>
      <c r="AI40" s="769"/>
      <c r="AJ40" s="778">
        <f t="shared" si="7"/>
        <v>0</v>
      </c>
      <c r="AK40" s="781">
        <f t="shared" si="8"/>
        <v>0</v>
      </c>
      <c r="AL40" s="781">
        <f t="shared" si="9"/>
        <v>0</v>
      </c>
      <c r="AM40" s="781">
        <f t="shared" si="10"/>
        <v>0</v>
      </c>
      <c r="AN40" s="781">
        <f t="shared" si="11"/>
        <v>0</v>
      </c>
      <c r="AO40" s="781">
        <f t="shared" si="12"/>
        <v>0</v>
      </c>
      <c r="AP40" s="781">
        <f t="shared" si="13"/>
        <v>0</v>
      </c>
      <c r="AQ40" s="781">
        <f t="shared" si="14"/>
        <v>0</v>
      </c>
      <c r="AR40" s="781">
        <f t="shared" si="15"/>
        <v>0</v>
      </c>
      <c r="AS40" s="781">
        <f t="shared" si="16"/>
        <v>0</v>
      </c>
      <c r="AT40" s="781">
        <f t="shared" si="17"/>
        <v>0</v>
      </c>
      <c r="AU40" s="781">
        <f t="shared" si="18"/>
        <v>0</v>
      </c>
      <c r="AV40" s="781">
        <f t="shared" si="19"/>
        <v>0</v>
      </c>
      <c r="AW40" s="781">
        <f t="shared" si="20"/>
        <v>0</v>
      </c>
      <c r="AX40" s="767">
        <f t="shared" si="21"/>
        <v>0</v>
      </c>
      <c r="AY40" s="776">
        <f t="shared" si="22"/>
        <v>0</v>
      </c>
    </row>
    <row r="41" spans="1:51" x14ac:dyDescent="0.25">
      <c r="A41" s="799" t="str">
        <f>IF('2-Budget JUSTIFY'!A43="","",'2-Budget JUSTIFY'!A43)</f>
        <v/>
      </c>
      <c r="B41" s="767">
        <f>'2-Budget JUSTIFY'!D43</f>
        <v>0</v>
      </c>
      <c r="C41" s="781">
        <f>'2-Budget JUSTIFY'!E43</f>
        <v>0</v>
      </c>
      <c r="D41" s="781">
        <f>'2-Budget JUSTIFY'!F43</f>
        <v>0</v>
      </c>
      <c r="E41" s="781">
        <f>'2-Budget JUSTIFY'!G43</f>
        <v>0</v>
      </c>
      <c r="F41" s="781">
        <f>'2-Budget JUSTIFY'!H43</f>
        <v>0</v>
      </c>
      <c r="G41" s="781">
        <f>'2-Budget JUSTIFY'!I43</f>
        <v>0</v>
      </c>
      <c r="H41" s="781">
        <f>'2-Budget JUSTIFY'!J43</f>
        <v>0</v>
      </c>
      <c r="I41" s="781">
        <f>'2-Budget JUSTIFY'!K43</f>
        <v>0</v>
      </c>
      <c r="J41" s="781">
        <f>'2-Budget JUSTIFY'!L43</f>
        <v>0</v>
      </c>
      <c r="K41" s="781">
        <f>'2-Budget JUSTIFY'!M43</f>
        <v>0</v>
      </c>
      <c r="L41" s="781">
        <f>'2-Budget JUSTIFY'!N43</f>
        <v>0</v>
      </c>
      <c r="M41" s="781">
        <f>'2-Budget JUSTIFY'!O43</f>
        <v>0</v>
      </c>
      <c r="N41" s="781">
        <f>'2-Budget JUSTIFY'!P43</f>
        <v>0</v>
      </c>
      <c r="O41" s="781">
        <f>'2-Budget JUSTIFY'!Q43</f>
        <v>0</v>
      </c>
      <c r="P41" s="767">
        <f>'2-Budget JUSTIFY'!R43</f>
        <v>0</v>
      </c>
      <c r="Q41" s="776">
        <f t="shared" si="5"/>
        <v>0</v>
      </c>
      <c r="R41" s="769"/>
      <c r="S41" s="778">
        <f>'4-EXPENSE 1st Period'!P53+' 5-EXPENSE 2nd Period'!P53+'6-EXPENSE 3rd Period'!P53+' 7-EXPENSE 4th Period'!P53+' 8-EXPENSE 5th Period'!P53+' 9-EXPENSE 6th Period'!P53+' 10-EXPENSE 7th Period'!P53+' 11-EXPENSE 8th Period'!P53+' 12-EXPENSE 9th Period'!P53+' 13-EXPENSE 10th Period'!P53+' 14-EXPENSE 11th Period'!P53+' 15-EXPENSE 12th Period'!Q53</f>
        <v>0</v>
      </c>
      <c r="T41" s="781">
        <f>'4-EXPENSE 1st Period'!Q53+' 5-EXPENSE 2nd Period'!Q53+'6-EXPENSE 3rd Period'!Q53+' 7-EXPENSE 4th Period'!Q53+' 8-EXPENSE 5th Period'!Q53+' 9-EXPENSE 6th Period'!Q53+' 10-EXPENSE 7th Period'!Q53+' 11-EXPENSE 8th Period'!Q53+' 12-EXPENSE 9th Period'!Q53+' 13-EXPENSE 10th Period'!Q53+' 14-EXPENSE 11th Period'!Q53+' 15-EXPENSE 12th Period'!R53</f>
        <v>0</v>
      </c>
      <c r="U41" s="781">
        <f>'4-EXPENSE 1st Period'!R53+' 5-EXPENSE 2nd Period'!R53+'6-EXPENSE 3rd Period'!R53+' 7-EXPENSE 4th Period'!R53+' 8-EXPENSE 5th Period'!R53+' 9-EXPENSE 6th Period'!R53+' 10-EXPENSE 7th Period'!R53+' 11-EXPENSE 8th Period'!R53+' 12-EXPENSE 9th Period'!R53+' 13-EXPENSE 10th Period'!R53+' 14-EXPENSE 11th Period'!R53+' 15-EXPENSE 12th Period'!S53</f>
        <v>0</v>
      </c>
      <c r="V41" s="781">
        <f>'4-EXPENSE 1st Period'!S53+' 5-EXPENSE 2nd Period'!S53+'6-EXPENSE 3rd Period'!S53+' 7-EXPENSE 4th Period'!S53+' 8-EXPENSE 5th Period'!S53+' 9-EXPENSE 6th Period'!S53+' 10-EXPENSE 7th Period'!S53+' 11-EXPENSE 8th Period'!S53+' 12-EXPENSE 9th Period'!S53+' 13-EXPENSE 10th Period'!S53+' 14-EXPENSE 11th Period'!S53+' 15-EXPENSE 12th Period'!T53</f>
        <v>0</v>
      </c>
      <c r="W41" s="781">
        <f>'4-EXPENSE 1st Period'!T53+' 5-EXPENSE 2nd Period'!T53+'6-EXPENSE 3rd Period'!T53+' 7-EXPENSE 4th Period'!T53+' 8-EXPENSE 5th Period'!T53+' 9-EXPENSE 6th Period'!T53+' 10-EXPENSE 7th Period'!T53+' 11-EXPENSE 8th Period'!T53+' 12-EXPENSE 9th Period'!T53+' 13-EXPENSE 10th Period'!T53+' 14-EXPENSE 11th Period'!T53+' 15-EXPENSE 12th Period'!U53</f>
        <v>0</v>
      </c>
      <c r="X41" s="781">
        <f>'4-EXPENSE 1st Period'!U53+' 5-EXPENSE 2nd Period'!U53+'6-EXPENSE 3rd Period'!U53+' 7-EXPENSE 4th Period'!U53+' 8-EXPENSE 5th Period'!U53+' 9-EXPENSE 6th Period'!U53+' 10-EXPENSE 7th Period'!U53+' 11-EXPENSE 8th Period'!U53+' 12-EXPENSE 9th Period'!U53+' 13-EXPENSE 10th Period'!U53+' 14-EXPENSE 11th Period'!U53+' 15-EXPENSE 12th Period'!V53</f>
        <v>0</v>
      </c>
      <c r="Y41" s="781">
        <f>'4-EXPENSE 1st Period'!V53+' 5-EXPENSE 2nd Period'!V53+'6-EXPENSE 3rd Period'!V53+' 7-EXPENSE 4th Period'!V53+' 8-EXPENSE 5th Period'!V53+' 9-EXPENSE 6th Period'!V53+' 10-EXPENSE 7th Period'!V53+' 11-EXPENSE 8th Period'!V53+' 12-EXPENSE 9th Period'!V53+' 13-EXPENSE 10th Period'!V53+' 14-EXPENSE 11th Period'!V53+' 15-EXPENSE 12th Period'!W53</f>
        <v>0</v>
      </c>
      <c r="Z41" s="781">
        <f>'4-EXPENSE 1st Period'!W53+' 5-EXPENSE 2nd Period'!W53+'6-EXPENSE 3rd Period'!W53+' 7-EXPENSE 4th Period'!W53+' 8-EXPENSE 5th Period'!W53+' 9-EXPENSE 6th Period'!W53+' 10-EXPENSE 7th Period'!W53+' 11-EXPENSE 8th Period'!W53+' 12-EXPENSE 9th Period'!W53+' 13-EXPENSE 10th Period'!W53+' 14-EXPENSE 11th Period'!W53+' 15-EXPENSE 12th Period'!X53</f>
        <v>0</v>
      </c>
      <c r="AA41" s="781">
        <f>'4-EXPENSE 1st Period'!X53+' 5-EXPENSE 2nd Period'!X53+'6-EXPENSE 3rd Period'!X53+' 7-EXPENSE 4th Period'!X53+' 8-EXPENSE 5th Period'!X53+' 9-EXPENSE 6th Period'!X53+' 10-EXPENSE 7th Period'!X53+' 11-EXPENSE 8th Period'!X53+' 12-EXPENSE 9th Period'!X53+' 13-EXPENSE 10th Period'!X53+' 14-EXPENSE 11th Period'!X53+' 15-EXPENSE 12th Period'!Y53</f>
        <v>0</v>
      </c>
      <c r="AB41" s="781">
        <f>'4-EXPENSE 1st Period'!Y53+' 5-EXPENSE 2nd Period'!Y53+'6-EXPENSE 3rd Period'!Y53+' 7-EXPENSE 4th Period'!Y53+' 8-EXPENSE 5th Period'!Y53+' 9-EXPENSE 6th Period'!Y53+' 10-EXPENSE 7th Period'!Y53+' 11-EXPENSE 8th Period'!Y53+' 12-EXPENSE 9th Period'!Y53+' 13-EXPENSE 10th Period'!Y53+' 14-EXPENSE 11th Period'!Y53+' 15-EXPENSE 12th Period'!Z53</f>
        <v>0</v>
      </c>
      <c r="AC41" s="781">
        <f>'4-EXPENSE 1st Period'!Z53+' 5-EXPENSE 2nd Period'!Z53+'6-EXPENSE 3rd Period'!Z53+' 7-EXPENSE 4th Period'!Z53+' 8-EXPENSE 5th Period'!Z53+' 9-EXPENSE 6th Period'!Z53+' 10-EXPENSE 7th Period'!Z53+' 11-EXPENSE 8th Period'!Z53+' 12-EXPENSE 9th Period'!Z53+' 13-EXPENSE 10th Period'!Z53+' 14-EXPENSE 11th Period'!Z53+' 15-EXPENSE 12th Period'!AA53</f>
        <v>0</v>
      </c>
      <c r="AD41" s="781">
        <f>'4-EXPENSE 1st Period'!AA53+' 5-EXPENSE 2nd Period'!AA53+'6-EXPENSE 3rd Period'!AA53+' 7-EXPENSE 4th Period'!AA53+' 8-EXPENSE 5th Period'!AA53+' 9-EXPENSE 6th Period'!AA53+' 10-EXPENSE 7th Period'!AA53+' 11-EXPENSE 8th Period'!AA53+' 12-EXPENSE 9th Period'!AA53+' 13-EXPENSE 10th Period'!AA53+' 14-EXPENSE 11th Period'!AA53+' 15-EXPENSE 12th Period'!AB53</f>
        <v>0</v>
      </c>
      <c r="AE41" s="781">
        <f>'4-EXPENSE 1st Period'!AB53+' 5-EXPENSE 2nd Period'!AB53+'6-EXPENSE 3rd Period'!AB53+' 7-EXPENSE 4th Period'!AB53+' 8-EXPENSE 5th Period'!AB53+' 9-EXPENSE 6th Period'!AB53+' 10-EXPENSE 7th Period'!AB53+' 11-EXPENSE 8th Period'!AB53+' 12-EXPENSE 9th Period'!AB53+' 13-EXPENSE 10th Period'!AB53+' 14-EXPENSE 11th Period'!AB53+' 15-EXPENSE 12th Period'!AC53</f>
        <v>0</v>
      </c>
      <c r="AF41" s="781">
        <f>'4-EXPENSE 1st Period'!AC53+' 5-EXPENSE 2nd Period'!AC53+'6-EXPENSE 3rd Period'!AC53+' 7-EXPENSE 4th Period'!AC53+' 8-EXPENSE 5th Period'!AC53+' 9-EXPENSE 6th Period'!AC53+' 10-EXPENSE 7th Period'!AC53+' 11-EXPENSE 8th Period'!AC53+' 12-EXPENSE 9th Period'!AC53+' 13-EXPENSE 10th Period'!AC53+' 14-EXPENSE 11th Period'!AC53+' 15-EXPENSE 12th Period'!AD53</f>
        <v>0</v>
      </c>
      <c r="AG41" s="767">
        <f>'4-EXPENSE 1st Period'!AD53+' 5-EXPENSE 2nd Period'!AD53+'6-EXPENSE 3rd Period'!AD53+' 7-EXPENSE 4th Period'!AD53+' 8-EXPENSE 5th Period'!AD53+' 9-EXPENSE 6th Period'!AD53+' 10-EXPENSE 7th Period'!AD53+' 11-EXPENSE 8th Period'!AD53+' 12-EXPENSE 9th Period'!AD53+' 13-EXPENSE 10th Period'!AD53+' 14-EXPENSE 11th Period'!AD53+' 15-EXPENSE 12th Period'!AE53</f>
        <v>0</v>
      </c>
      <c r="AH41" s="776">
        <f t="shared" si="6"/>
        <v>0</v>
      </c>
      <c r="AI41" s="769"/>
      <c r="AJ41" s="778">
        <f t="shared" si="7"/>
        <v>0</v>
      </c>
      <c r="AK41" s="781">
        <f t="shared" si="8"/>
        <v>0</v>
      </c>
      <c r="AL41" s="781">
        <f t="shared" si="9"/>
        <v>0</v>
      </c>
      <c r="AM41" s="781">
        <f t="shared" si="10"/>
        <v>0</v>
      </c>
      <c r="AN41" s="781">
        <f t="shared" si="11"/>
        <v>0</v>
      </c>
      <c r="AO41" s="781">
        <f t="shared" si="12"/>
        <v>0</v>
      </c>
      <c r="AP41" s="781">
        <f t="shared" si="13"/>
        <v>0</v>
      </c>
      <c r="AQ41" s="781">
        <f t="shared" si="14"/>
        <v>0</v>
      </c>
      <c r="AR41" s="781">
        <f t="shared" si="15"/>
        <v>0</v>
      </c>
      <c r="AS41" s="781">
        <f t="shared" si="16"/>
        <v>0</v>
      </c>
      <c r="AT41" s="781">
        <f t="shared" si="17"/>
        <v>0</v>
      </c>
      <c r="AU41" s="781">
        <f t="shared" si="18"/>
        <v>0</v>
      </c>
      <c r="AV41" s="781">
        <f t="shared" si="19"/>
        <v>0</v>
      </c>
      <c r="AW41" s="781">
        <f t="shared" si="20"/>
        <v>0</v>
      </c>
      <c r="AX41" s="767">
        <f t="shared" si="21"/>
        <v>0</v>
      </c>
      <c r="AY41" s="776">
        <f t="shared" si="22"/>
        <v>0</v>
      </c>
    </row>
    <row r="42" spans="1:51" x14ac:dyDescent="0.25">
      <c r="A42" s="799" t="str">
        <f>IF('2-Budget JUSTIFY'!A44="","",'2-Budget JUSTIFY'!A44)</f>
        <v/>
      </c>
      <c r="B42" s="767">
        <f>'2-Budget JUSTIFY'!D44</f>
        <v>0</v>
      </c>
      <c r="C42" s="781">
        <f>'2-Budget JUSTIFY'!E44</f>
        <v>0</v>
      </c>
      <c r="D42" s="781">
        <f>'2-Budget JUSTIFY'!F44</f>
        <v>0</v>
      </c>
      <c r="E42" s="781">
        <f>'2-Budget JUSTIFY'!G44</f>
        <v>0</v>
      </c>
      <c r="F42" s="781">
        <f>'2-Budget JUSTIFY'!H44</f>
        <v>0</v>
      </c>
      <c r="G42" s="781">
        <f>'2-Budget JUSTIFY'!I44</f>
        <v>0</v>
      </c>
      <c r="H42" s="781">
        <f>'2-Budget JUSTIFY'!J44</f>
        <v>0</v>
      </c>
      <c r="I42" s="781">
        <f>'2-Budget JUSTIFY'!K44</f>
        <v>0</v>
      </c>
      <c r="J42" s="781">
        <f>'2-Budget JUSTIFY'!L44</f>
        <v>0</v>
      </c>
      <c r="K42" s="781">
        <f>'2-Budget JUSTIFY'!M44</f>
        <v>0</v>
      </c>
      <c r="L42" s="781">
        <f>'2-Budget JUSTIFY'!N44</f>
        <v>0</v>
      </c>
      <c r="M42" s="781">
        <f>'2-Budget JUSTIFY'!O44</f>
        <v>0</v>
      </c>
      <c r="N42" s="781">
        <f>'2-Budget JUSTIFY'!P44</f>
        <v>0</v>
      </c>
      <c r="O42" s="781">
        <f>'2-Budget JUSTIFY'!Q44</f>
        <v>0</v>
      </c>
      <c r="P42" s="767">
        <f>'2-Budget JUSTIFY'!R44</f>
        <v>0</v>
      </c>
      <c r="Q42" s="776">
        <f t="shared" si="5"/>
        <v>0</v>
      </c>
      <c r="R42" s="769"/>
      <c r="S42" s="778">
        <f>'4-EXPENSE 1st Period'!P54+' 5-EXPENSE 2nd Period'!P54+'6-EXPENSE 3rd Period'!P54+' 7-EXPENSE 4th Period'!P54+' 8-EXPENSE 5th Period'!P54+' 9-EXPENSE 6th Period'!P54+' 10-EXPENSE 7th Period'!P54+' 11-EXPENSE 8th Period'!P54+' 12-EXPENSE 9th Period'!P54+' 13-EXPENSE 10th Period'!P54+' 14-EXPENSE 11th Period'!P54+' 15-EXPENSE 12th Period'!Q54</f>
        <v>0</v>
      </c>
      <c r="T42" s="781">
        <f>'4-EXPENSE 1st Period'!Q54+' 5-EXPENSE 2nd Period'!Q54+'6-EXPENSE 3rd Period'!Q54+' 7-EXPENSE 4th Period'!Q54+' 8-EXPENSE 5th Period'!Q54+' 9-EXPENSE 6th Period'!Q54+' 10-EXPENSE 7th Period'!Q54+' 11-EXPENSE 8th Period'!Q54+' 12-EXPENSE 9th Period'!Q54+' 13-EXPENSE 10th Period'!Q54+' 14-EXPENSE 11th Period'!Q54+' 15-EXPENSE 12th Period'!R54</f>
        <v>0</v>
      </c>
      <c r="U42" s="781">
        <f>'4-EXPENSE 1st Period'!R54+' 5-EXPENSE 2nd Period'!R54+'6-EXPENSE 3rd Period'!R54+' 7-EXPENSE 4th Period'!R54+' 8-EXPENSE 5th Period'!R54+' 9-EXPENSE 6th Period'!R54+' 10-EXPENSE 7th Period'!R54+' 11-EXPENSE 8th Period'!R54+' 12-EXPENSE 9th Period'!R54+' 13-EXPENSE 10th Period'!R54+' 14-EXPENSE 11th Period'!R54+' 15-EXPENSE 12th Period'!S54</f>
        <v>0</v>
      </c>
      <c r="V42" s="781">
        <f>'4-EXPENSE 1st Period'!S54+' 5-EXPENSE 2nd Period'!S54+'6-EXPENSE 3rd Period'!S54+' 7-EXPENSE 4th Period'!S54+' 8-EXPENSE 5th Period'!S54+' 9-EXPENSE 6th Period'!S54+' 10-EXPENSE 7th Period'!S54+' 11-EXPENSE 8th Period'!S54+' 12-EXPENSE 9th Period'!S54+' 13-EXPENSE 10th Period'!S54+' 14-EXPENSE 11th Period'!S54+' 15-EXPENSE 12th Period'!T54</f>
        <v>0</v>
      </c>
      <c r="W42" s="781">
        <f>'4-EXPENSE 1st Period'!T54+' 5-EXPENSE 2nd Period'!T54+'6-EXPENSE 3rd Period'!T54+' 7-EXPENSE 4th Period'!T54+' 8-EXPENSE 5th Period'!T54+' 9-EXPENSE 6th Period'!T54+' 10-EXPENSE 7th Period'!T54+' 11-EXPENSE 8th Period'!T54+' 12-EXPENSE 9th Period'!T54+' 13-EXPENSE 10th Period'!T54+' 14-EXPENSE 11th Period'!T54+' 15-EXPENSE 12th Period'!U54</f>
        <v>0</v>
      </c>
      <c r="X42" s="781">
        <f>'4-EXPENSE 1st Period'!U54+' 5-EXPENSE 2nd Period'!U54+'6-EXPENSE 3rd Period'!U54+' 7-EXPENSE 4th Period'!U54+' 8-EXPENSE 5th Period'!U54+' 9-EXPENSE 6th Period'!U54+' 10-EXPENSE 7th Period'!U54+' 11-EXPENSE 8th Period'!U54+' 12-EXPENSE 9th Period'!U54+' 13-EXPENSE 10th Period'!U54+' 14-EXPENSE 11th Period'!U54+' 15-EXPENSE 12th Period'!V54</f>
        <v>0</v>
      </c>
      <c r="Y42" s="781">
        <f>'4-EXPENSE 1st Period'!V54+' 5-EXPENSE 2nd Period'!V54+'6-EXPENSE 3rd Period'!V54+' 7-EXPENSE 4th Period'!V54+' 8-EXPENSE 5th Period'!V54+' 9-EXPENSE 6th Period'!V54+' 10-EXPENSE 7th Period'!V54+' 11-EXPENSE 8th Period'!V54+' 12-EXPENSE 9th Period'!V54+' 13-EXPENSE 10th Period'!V54+' 14-EXPENSE 11th Period'!V54+' 15-EXPENSE 12th Period'!W54</f>
        <v>0</v>
      </c>
      <c r="Z42" s="781">
        <f>'4-EXPENSE 1st Period'!W54+' 5-EXPENSE 2nd Period'!W54+'6-EXPENSE 3rd Period'!W54+' 7-EXPENSE 4th Period'!W54+' 8-EXPENSE 5th Period'!W54+' 9-EXPENSE 6th Period'!W54+' 10-EXPENSE 7th Period'!W54+' 11-EXPENSE 8th Period'!W54+' 12-EXPENSE 9th Period'!W54+' 13-EXPENSE 10th Period'!W54+' 14-EXPENSE 11th Period'!W54+' 15-EXPENSE 12th Period'!X54</f>
        <v>0</v>
      </c>
      <c r="AA42" s="781">
        <f>'4-EXPENSE 1st Period'!X54+' 5-EXPENSE 2nd Period'!X54+'6-EXPENSE 3rd Period'!X54+' 7-EXPENSE 4th Period'!X54+' 8-EXPENSE 5th Period'!X54+' 9-EXPENSE 6th Period'!X54+' 10-EXPENSE 7th Period'!X54+' 11-EXPENSE 8th Period'!X54+' 12-EXPENSE 9th Period'!X54+' 13-EXPENSE 10th Period'!X54+' 14-EXPENSE 11th Period'!X54+' 15-EXPENSE 12th Period'!Y54</f>
        <v>0</v>
      </c>
      <c r="AB42" s="781">
        <f>'4-EXPENSE 1st Period'!Y54+' 5-EXPENSE 2nd Period'!Y54+'6-EXPENSE 3rd Period'!Y54+' 7-EXPENSE 4th Period'!Y54+' 8-EXPENSE 5th Period'!Y54+' 9-EXPENSE 6th Period'!Y54+' 10-EXPENSE 7th Period'!Y54+' 11-EXPENSE 8th Period'!Y54+' 12-EXPENSE 9th Period'!Y54+' 13-EXPENSE 10th Period'!Y54+' 14-EXPENSE 11th Period'!Y54+' 15-EXPENSE 12th Period'!Z54</f>
        <v>0</v>
      </c>
      <c r="AC42" s="781">
        <f>'4-EXPENSE 1st Period'!Z54+' 5-EXPENSE 2nd Period'!Z54+'6-EXPENSE 3rd Period'!Z54+' 7-EXPENSE 4th Period'!Z54+' 8-EXPENSE 5th Period'!Z54+' 9-EXPENSE 6th Period'!Z54+' 10-EXPENSE 7th Period'!Z54+' 11-EXPENSE 8th Period'!Z54+' 12-EXPENSE 9th Period'!Z54+' 13-EXPENSE 10th Period'!Z54+' 14-EXPENSE 11th Period'!Z54+' 15-EXPENSE 12th Period'!AA54</f>
        <v>0</v>
      </c>
      <c r="AD42" s="781">
        <f>'4-EXPENSE 1st Period'!AA54+' 5-EXPENSE 2nd Period'!AA54+'6-EXPENSE 3rd Period'!AA54+' 7-EXPENSE 4th Period'!AA54+' 8-EXPENSE 5th Period'!AA54+' 9-EXPENSE 6th Period'!AA54+' 10-EXPENSE 7th Period'!AA54+' 11-EXPENSE 8th Period'!AA54+' 12-EXPENSE 9th Period'!AA54+' 13-EXPENSE 10th Period'!AA54+' 14-EXPENSE 11th Period'!AA54+' 15-EXPENSE 12th Period'!AB54</f>
        <v>0</v>
      </c>
      <c r="AE42" s="781">
        <f>'4-EXPENSE 1st Period'!AB54+' 5-EXPENSE 2nd Period'!AB54+'6-EXPENSE 3rd Period'!AB54+' 7-EXPENSE 4th Period'!AB54+' 8-EXPENSE 5th Period'!AB54+' 9-EXPENSE 6th Period'!AB54+' 10-EXPENSE 7th Period'!AB54+' 11-EXPENSE 8th Period'!AB54+' 12-EXPENSE 9th Period'!AB54+' 13-EXPENSE 10th Period'!AB54+' 14-EXPENSE 11th Period'!AB54+' 15-EXPENSE 12th Period'!AC54</f>
        <v>0</v>
      </c>
      <c r="AF42" s="781">
        <f>'4-EXPENSE 1st Period'!AC54+' 5-EXPENSE 2nd Period'!AC54+'6-EXPENSE 3rd Period'!AC54+' 7-EXPENSE 4th Period'!AC54+' 8-EXPENSE 5th Period'!AC54+' 9-EXPENSE 6th Period'!AC54+' 10-EXPENSE 7th Period'!AC54+' 11-EXPENSE 8th Period'!AC54+' 12-EXPENSE 9th Period'!AC54+' 13-EXPENSE 10th Period'!AC54+' 14-EXPENSE 11th Period'!AC54+' 15-EXPENSE 12th Period'!AD54</f>
        <v>0</v>
      </c>
      <c r="AG42" s="767">
        <f>'4-EXPENSE 1st Period'!AD54+' 5-EXPENSE 2nd Period'!AD54+'6-EXPENSE 3rd Period'!AD54+' 7-EXPENSE 4th Period'!AD54+' 8-EXPENSE 5th Period'!AD54+' 9-EXPENSE 6th Period'!AD54+' 10-EXPENSE 7th Period'!AD54+' 11-EXPENSE 8th Period'!AD54+' 12-EXPENSE 9th Period'!AD54+' 13-EXPENSE 10th Period'!AD54+' 14-EXPENSE 11th Period'!AD54+' 15-EXPENSE 12th Period'!AE54</f>
        <v>0</v>
      </c>
      <c r="AH42" s="776">
        <f t="shared" si="6"/>
        <v>0</v>
      </c>
      <c r="AI42" s="769"/>
      <c r="AJ42" s="778">
        <f t="shared" si="7"/>
        <v>0</v>
      </c>
      <c r="AK42" s="781">
        <f t="shared" si="8"/>
        <v>0</v>
      </c>
      <c r="AL42" s="781">
        <f t="shared" si="9"/>
        <v>0</v>
      </c>
      <c r="AM42" s="781">
        <f t="shared" si="10"/>
        <v>0</v>
      </c>
      <c r="AN42" s="781">
        <f t="shared" si="11"/>
        <v>0</v>
      </c>
      <c r="AO42" s="781">
        <f t="shared" si="12"/>
        <v>0</v>
      </c>
      <c r="AP42" s="781">
        <f t="shared" si="13"/>
        <v>0</v>
      </c>
      <c r="AQ42" s="781">
        <f t="shared" si="14"/>
        <v>0</v>
      </c>
      <c r="AR42" s="781">
        <f t="shared" si="15"/>
        <v>0</v>
      </c>
      <c r="AS42" s="781">
        <f t="shared" si="16"/>
        <v>0</v>
      </c>
      <c r="AT42" s="781">
        <f t="shared" si="17"/>
        <v>0</v>
      </c>
      <c r="AU42" s="781">
        <f t="shared" si="18"/>
        <v>0</v>
      </c>
      <c r="AV42" s="781">
        <f t="shared" si="19"/>
        <v>0</v>
      </c>
      <c r="AW42" s="781">
        <f t="shared" si="20"/>
        <v>0</v>
      </c>
      <c r="AX42" s="767">
        <f t="shared" si="21"/>
        <v>0</v>
      </c>
      <c r="AY42" s="776">
        <f t="shared" si="22"/>
        <v>0</v>
      </c>
    </row>
    <row r="43" spans="1:51" x14ac:dyDescent="0.25">
      <c r="A43" s="799" t="str">
        <f>IF('2-Budget JUSTIFY'!A45="","",'2-Budget JUSTIFY'!A45)</f>
        <v/>
      </c>
      <c r="B43" s="767">
        <f>'2-Budget JUSTIFY'!D45</f>
        <v>0</v>
      </c>
      <c r="C43" s="781">
        <f>'2-Budget JUSTIFY'!E45</f>
        <v>0</v>
      </c>
      <c r="D43" s="781">
        <f>'2-Budget JUSTIFY'!F45</f>
        <v>0</v>
      </c>
      <c r="E43" s="781">
        <f>'2-Budget JUSTIFY'!G45</f>
        <v>0</v>
      </c>
      <c r="F43" s="781">
        <f>'2-Budget JUSTIFY'!H45</f>
        <v>0</v>
      </c>
      <c r="G43" s="781">
        <f>'2-Budget JUSTIFY'!I45</f>
        <v>0</v>
      </c>
      <c r="H43" s="781">
        <f>'2-Budget JUSTIFY'!J45</f>
        <v>0</v>
      </c>
      <c r="I43" s="781">
        <f>'2-Budget JUSTIFY'!K45</f>
        <v>0</v>
      </c>
      <c r="J43" s="781">
        <f>'2-Budget JUSTIFY'!L45</f>
        <v>0</v>
      </c>
      <c r="K43" s="781">
        <f>'2-Budget JUSTIFY'!M45</f>
        <v>0</v>
      </c>
      <c r="L43" s="781">
        <f>'2-Budget JUSTIFY'!N45</f>
        <v>0</v>
      </c>
      <c r="M43" s="781">
        <f>'2-Budget JUSTIFY'!O45</f>
        <v>0</v>
      </c>
      <c r="N43" s="781">
        <f>'2-Budget JUSTIFY'!P45</f>
        <v>0</v>
      </c>
      <c r="O43" s="781">
        <f>'2-Budget JUSTIFY'!Q45</f>
        <v>0</v>
      </c>
      <c r="P43" s="767">
        <f>'2-Budget JUSTIFY'!R45</f>
        <v>0</v>
      </c>
      <c r="Q43" s="776">
        <f t="shared" si="5"/>
        <v>0</v>
      </c>
      <c r="R43" s="769"/>
      <c r="S43" s="778">
        <f>'4-EXPENSE 1st Period'!P55+' 5-EXPENSE 2nd Period'!P55+'6-EXPENSE 3rd Period'!P55+' 7-EXPENSE 4th Period'!P55+' 8-EXPENSE 5th Period'!P55+' 9-EXPENSE 6th Period'!P55+' 10-EXPENSE 7th Period'!P55+' 11-EXPENSE 8th Period'!P55+' 12-EXPENSE 9th Period'!P55+' 13-EXPENSE 10th Period'!P55+' 14-EXPENSE 11th Period'!P55+' 15-EXPENSE 12th Period'!Q55</f>
        <v>0</v>
      </c>
      <c r="T43" s="781">
        <f>'4-EXPENSE 1st Period'!Q55+' 5-EXPENSE 2nd Period'!Q55+'6-EXPENSE 3rd Period'!Q55+' 7-EXPENSE 4th Period'!Q55+' 8-EXPENSE 5th Period'!Q55+' 9-EXPENSE 6th Period'!Q55+' 10-EXPENSE 7th Period'!Q55+' 11-EXPENSE 8th Period'!Q55+' 12-EXPENSE 9th Period'!Q55+' 13-EXPENSE 10th Period'!Q55+' 14-EXPENSE 11th Period'!Q55+' 15-EXPENSE 12th Period'!R55</f>
        <v>0</v>
      </c>
      <c r="U43" s="781">
        <f>'4-EXPENSE 1st Period'!R55+' 5-EXPENSE 2nd Period'!R55+'6-EXPENSE 3rd Period'!R55+' 7-EXPENSE 4th Period'!R55+' 8-EXPENSE 5th Period'!R55+' 9-EXPENSE 6th Period'!R55+' 10-EXPENSE 7th Period'!R55+' 11-EXPENSE 8th Period'!R55+' 12-EXPENSE 9th Period'!R55+' 13-EXPENSE 10th Period'!R55+' 14-EXPENSE 11th Period'!R55+' 15-EXPENSE 12th Period'!S55</f>
        <v>0</v>
      </c>
      <c r="V43" s="781">
        <f>'4-EXPENSE 1st Period'!S55+' 5-EXPENSE 2nd Period'!S55+'6-EXPENSE 3rd Period'!S55+' 7-EXPENSE 4th Period'!S55+' 8-EXPENSE 5th Period'!S55+' 9-EXPENSE 6th Period'!S55+' 10-EXPENSE 7th Period'!S55+' 11-EXPENSE 8th Period'!S55+' 12-EXPENSE 9th Period'!S55+' 13-EXPENSE 10th Period'!S55+' 14-EXPENSE 11th Period'!S55+' 15-EXPENSE 12th Period'!T55</f>
        <v>0</v>
      </c>
      <c r="W43" s="781">
        <f>'4-EXPENSE 1st Period'!T55+' 5-EXPENSE 2nd Period'!T55+'6-EXPENSE 3rd Period'!T55+' 7-EXPENSE 4th Period'!T55+' 8-EXPENSE 5th Period'!T55+' 9-EXPENSE 6th Period'!T55+' 10-EXPENSE 7th Period'!T55+' 11-EXPENSE 8th Period'!T55+' 12-EXPENSE 9th Period'!T55+' 13-EXPENSE 10th Period'!T55+' 14-EXPENSE 11th Period'!T55+' 15-EXPENSE 12th Period'!U55</f>
        <v>0</v>
      </c>
      <c r="X43" s="781">
        <f>'4-EXPENSE 1st Period'!U55+' 5-EXPENSE 2nd Period'!U55+'6-EXPENSE 3rd Period'!U55+' 7-EXPENSE 4th Period'!U55+' 8-EXPENSE 5th Period'!U55+' 9-EXPENSE 6th Period'!U55+' 10-EXPENSE 7th Period'!U55+' 11-EXPENSE 8th Period'!U55+' 12-EXPENSE 9th Period'!U55+' 13-EXPENSE 10th Period'!U55+' 14-EXPENSE 11th Period'!U55+' 15-EXPENSE 12th Period'!V55</f>
        <v>0</v>
      </c>
      <c r="Y43" s="781">
        <f>'4-EXPENSE 1st Period'!V55+' 5-EXPENSE 2nd Period'!V55+'6-EXPENSE 3rd Period'!V55+' 7-EXPENSE 4th Period'!V55+' 8-EXPENSE 5th Period'!V55+' 9-EXPENSE 6th Period'!V55+' 10-EXPENSE 7th Period'!V55+' 11-EXPENSE 8th Period'!V55+' 12-EXPENSE 9th Period'!V55+' 13-EXPENSE 10th Period'!V55+' 14-EXPENSE 11th Period'!V55+' 15-EXPENSE 12th Period'!W55</f>
        <v>0</v>
      </c>
      <c r="Z43" s="781">
        <f>'4-EXPENSE 1st Period'!W55+' 5-EXPENSE 2nd Period'!W55+'6-EXPENSE 3rd Period'!W55+' 7-EXPENSE 4th Period'!W55+' 8-EXPENSE 5th Period'!W55+' 9-EXPENSE 6th Period'!W55+' 10-EXPENSE 7th Period'!W55+' 11-EXPENSE 8th Period'!W55+' 12-EXPENSE 9th Period'!W55+' 13-EXPENSE 10th Period'!W55+' 14-EXPENSE 11th Period'!W55+' 15-EXPENSE 12th Period'!X55</f>
        <v>0</v>
      </c>
      <c r="AA43" s="781">
        <f>'4-EXPENSE 1st Period'!X55+' 5-EXPENSE 2nd Period'!X55+'6-EXPENSE 3rd Period'!X55+' 7-EXPENSE 4th Period'!X55+' 8-EXPENSE 5th Period'!X55+' 9-EXPENSE 6th Period'!X55+' 10-EXPENSE 7th Period'!X55+' 11-EXPENSE 8th Period'!X55+' 12-EXPENSE 9th Period'!X55+' 13-EXPENSE 10th Period'!X55+' 14-EXPENSE 11th Period'!X55+' 15-EXPENSE 12th Period'!Y55</f>
        <v>0</v>
      </c>
      <c r="AB43" s="781">
        <f>'4-EXPENSE 1st Period'!Y55+' 5-EXPENSE 2nd Period'!Y55+'6-EXPENSE 3rd Period'!Y55+' 7-EXPENSE 4th Period'!Y55+' 8-EXPENSE 5th Period'!Y55+' 9-EXPENSE 6th Period'!Y55+' 10-EXPENSE 7th Period'!Y55+' 11-EXPENSE 8th Period'!Y55+' 12-EXPENSE 9th Period'!Y55+' 13-EXPENSE 10th Period'!Y55+' 14-EXPENSE 11th Period'!Y55+' 15-EXPENSE 12th Period'!Z55</f>
        <v>0</v>
      </c>
      <c r="AC43" s="781">
        <f>'4-EXPENSE 1st Period'!Z55+' 5-EXPENSE 2nd Period'!Z55+'6-EXPENSE 3rd Period'!Z55+' 7-EXPENSE 4th Period'!Z55+' 8-EXPENSE 5th Period'!Z55+' 9-EXPENSE 6th Period'!Z55+' 10-EXPENSE 7th Period'!Z55+' 11-EXPENSE 8th Period'!Z55+' 12-EXPENSE 9th Period'!Z55+' 13-EXPENSE 10th Period'!Z55+' 14-EXPENSE 11th Period'!Z55+' 15-EXPENSE 12th Period'!AA55</f>
        <v>0</v>
      </c>
      <c r="AD43" s="781">
        <f>'4-EXPENSE 1st Period'!AA55+' 5-EXPENSE 2nd Period'!AA55+'6-EXPENSE 3rd Period'!AA55+' 7-EXPENSE 4th Period'!AA55+' 8-EXPENSE 5th Period'!AA55+' 9-EXPENSE 6th Period'!AA55+' 10-EXPENSE 7th Period'!AA55+' 11-EXPENSE 8th Period'!AA55+' 12-EXPENSE 9th Period'!AA55+' 13-EXPENSE 10th Period'!AA55+' 14-EXPENSE 11th Period'!AA55+' 15-EXPENSE 12th Period'!AB55</f>
        <v>0</v>
      </c>
      <c r="AE43" s="781">
        <f>'4-EXPENSE 1st Period'!AB55+' 5-EXPENSE 2nd Period'!AB55+'6-EXPENSE 3rd Period'!AB55+' 7-EXPENSE 4th Period'!AB55+' 8-EXPENSE 5th Period'!AB55+' 9-EXPENSE 6th Period'!AB55+' 10-EXPENSE 7th Period'!AB55+' 11-EXPENSE 8th Period'!AB55+' 12-EXPENSE 9th Period'!AB55+' 13-EXPENSE 10th Period'!AB55+' 14-EXPENSE 11th Period'!AB55+' 15-EXPENSE 12th Period'!AC55</f>
        <v>0</v>
      </c>
      <c r="AF43" s="781">
        <f>'4-EXPENSE 1st Period'!AC55+' 5-EXPENSE 2nd Period'!AC55+'6-EXPENSE 3rd Period'!AC55+' 7-EXPENSE 4th Period'!AC55+' 8-EXPENSE 5th Period'!AC55+' 9-EXPENSE 6th Period'!AC55+' 10-EXPENSE 7th Period'!AC55+' 11-EXPENSE 8th Period'!AC55+' 12-EXPENSE 9th Period'!AC55+' 13-EXPENSE 10th Period'!AC55+' 14-EXPENSE 11th Period'!AC55+' 15-EXPENSE 12th Period'!AD55</f>
        <v>0</v>
      </c>
      <c r="AG43" s="767">
        <f>'4-EXPENSE 1st Period'!AD55+' 5-EXPENSE 2nd Period'!AD55+'6-EXPENSE 3rd Period'!AD55+' 7-EXPENSE 4th Period'!AD55+' 8-EXPENSE 5th Period'!AD55+' 9-EXPENSE 6th Period'!AD55+' 10-EXPENSE 7th Period'!AD55+' 11-EXPENSE 8th Period'!AD55+' 12-EXPENSE 9th Period'!AD55+' 13-EXPENSE 10th Period'!AD55+' 14-EXPENSE 11th Period'!AD55+' 15-EXPENSE 12th Period'!AE55</f>
        <v>0</v>
      </c>
      <c r="AH43" s="776">
        <f t="shared" si="6"/>
        <v>0</v>
      </c>
      <c r="AI43" s="769"/>
      <c r="AJ43" s="778">
        <f t="shared" si="7"/>
        <v>0</v>
      </c>
      <c r="AK43" s="781">
        <f t="shared" si="8"/>
        <v>0</v>
      </c>
      <c r="AL43" s="781">
        <f t="shared" si="9"/>
        <v>0</v>
      </c>
      <c r="AM43" s="781">
        <f t="shared" si="10"/>
        <v>0</v>
      </c>
      <c r="AN43" s="781">
        <f t="shared" si="11"/>
        <v>0</v>
      </c>
      <c r="AO43" s="781">
        <f t="shared" si="12"/>
        <v>0</v>
      </c>
      <c r="AP43" s="781">
        <f t="shared" si="13"/>
        <v>0</v>
      </c>
      <c r="AQ43" s="781">
        <f t="shared" si="14"/>
        <v>0</v>
      </c>
      <c r="AR43" s="781">
        <f t="shared" si="15"/>
        <v>0</v>
      </c>
      <c r="AS43" s="781">
        <f t="shared" si="16"/>
        <v>0</v>
      </c>
      <c r="AT43" s="781">
        <f t="shared" si="17"/>
        <v>0</v>
      </c>
      <c r="AU43" s="781">
        <f t="shared" si="18"/>
        <v>0</v>
      </c>
      <c r="AV43" s="781">
        <f t="shared" si="19"/>
        <v>0</v>
      </c>
      <c r="AW43" s="781">
        <f t="shared" si="20"/>
        <v>0</v>
      </c>
      <c r="AX43" s="767">
        <f t="shared" si="21"/>
        <v>0</v>
      </c>
      <c r="AY43" s="776">
        <f t="shared" si="22"/>
        <v>0</v>
      </c>
    </row>
    <row r="44" spans="1:51" x14ac:dyDescent="0.25">
      <c r="A44" s="799" t="str">
        <f>IF('2-Budget JUSTIFY'!A46="","",'2-Budget JUSTIFY'!A46)</f>
        <v/>
      </c>
      <c r="B44" s="767">
        <f>'2-Budget JUSTIFY'!D46</f>
        <v>0</v>
      </c>
      <c r="C44" s="781">
        <f>'2-Budget JUSTIFY'!E46</f>
        <v>0</v>
      </c>
      <c r="D44" s="781">
        <f>'2-Budget JUSTIFY'!F46</f>
        <v>0</v>
      </c>
      <c r="E44" s="781">
        <f>'2-Budget JUSTIFY'!G46</f>
        <v>0</v>
      </c>
      <c r="F44" s="781">
        <f>'2-Budget JUSTIFY'!H46</f>
        <v>0</v>
      </c>
      <c r="G44" s="781">
        <f>'2-Budget JUSTIFY'!I46</f>
        <v>0</v>
      </c>
      <c r="H44" s="781">
        <f>'2-Budget JUSTIFY'!J46</f>
        <v>0</v>
      </c>
      <c r="I44" s="781">
        <f>'2-Budget JUSTIFY'!K46</f>
        <v>0</v>
      </c>
      <c r="J44" s="781">
        <f>'2-Budget JUSTIFY'!L46</f>
        <v>0</v>
      </c>
      <c r="K44" s="781">
        <f>'2-Budget JUSTIFY'!M46</f>
        <v>0</v>
      </c>
      <c r="L44" s="781">
        <f>'2-Budget JUSTIFY'!N46</f>
        <v>0</v>
      </c>
      <c r="M44" s="781">
        <f>'2-Budget JUSTIFY'!O46</f>
        <v>0</v>
      </c>
      <c r="N44" s="781">
        <f>'2-Budget JUSTIFY'!P46</f>
        <v>0</v>
      </c>
      <c r="O44" s="781">
        <f>'2-Budget JUSTIFY'!Q46</f>
        <v>0</v>
      </c>
      <c r="P44" s="767">
        <f>'2-Budget JUSTIFY'!R46</f>
        <v>0</v>
      </c>
      <c r="Q44" s="776">
        <f t="shared" si="5"/>
        <v>0</v>
      </c>
      <c r="R44" s="769"/>
      <c r="S44" s="778">
        <f>'4-EXPENSE 1st Period'!P56+' 5-EXPENSE 2nd Period'!P56+'6-EXPENSE 3rd Period'!P56+' 7-EXPENSE 4th Period'!P56+' 8-EXPENSE 5th Period'!P56+' 9-EXPENSE 6th Period'!P56+' 10-EXPENSE 7th Period'!P56+' 11-EXPENSE 8th Period'!P56+' 12-EXPENSE 9th Period'!P56+' 13-EXPENSE 10th Period'!P56+' 14-EXPENSE 11th Period'!P56+' 15-EXPENSE 12th Period'!Q56</f>
        <v>0</v>
      </c>
      <c r="T44" s="781">
        <f>'4-EXPENSE 1st Period'!Q56+' 5-EXPENSE 2nd Period'!Q56+'6-EXPENSE 3rd Period'!Q56+' 7-EXPENSE 4th Period'!Q56+' 8-EXPENSE 5th Period'!Q56+' 9-EXPENSE 6th Period'!Q56+' 10-EXPENSE 7th Period'!Q56+' 11-EXPENSE 8th Period'!Q56+' 12-EXPENSE 9th Period'!Q56+' 13-EXPENSE 10th Period'!Q56+' 14-EXPENSE 11th Period'!Q56+' 15-EXPENSE 12th Period'!R56</f>
        <v>0</v>
      </c>
      <c r="U44" s="781">
        <f>'4-EXPENSE 1st Period'!R56+' 5-EXPENSE 2nd Period'!R56+'6-EXPENSE 3rd Period'!R56+' 7-EXPENSE 4th Period'!R56+' 8-EXPENSE 5th Period'!R56+' 9-EXPENSE 6th Period'!R56+' 10-EXPENSE 7th Period'!R56+' 11-EXPENSE 8th Period'!R56+' 12-EXPENSE 9th Period'!R56+' 13-EXPENSE 10th Period'!R56+' 14-EXPENSE 11th Period'!R56+' 15-EXPENSE 12th Period'!S56</f>
        <v>0</v>
      </c>
      <c r="V44" s="781">
        <f>'4-EXPENSE 1st Period'!S56+' 5-EXPENSE 2nd Period'!S56+'6-EXPENSE 3rd Period'!S56+' 7-EXPENSE 4th Period'!S56+' 8-EXPENSE 5th Period'!S56+' 9-EXPENSE 6th Period'!S56+' 10-EXPENSE 7th Period'!S56+' 11-EXPENSE 8th Period'!S56+' 12-EXPENSE 9th Period'!S56+' 13-EXPENSE 10th Period'!S56+' 14-EXPENSE 11th Period'!S56+' 15-EXPENSE 12th Period'!T56</f>
        <v>0</v>
      </c>
      <c r="W44" s="781">
        <f>'4-EXPENSE 1st Period'!T56+' 5-EXPENSE 2nd Period'!T56+'6-EXPENSE 3rd Period'!T56+' 7-EXPENSE 4th Period'!T56+' 8-EXPENSE 5th Period'!T56+' 9-EXPENSE 6th Period'!T56+' 10-EXPENSE 7th Period'!T56+' 11-EXPENSE 8th Period'!T56+' 12-EXPENSE 9th Period'!T56+' 13-EXPENSE 10th Period'!T56+' 14-EXPENSE 11th Period'!T56+' 15-EXPENSE 12th Period'!U56</f>
        <v>0</v>
      </c>
      <c r="X44" s="781">
        <f>'4-EXPENSE 1st Period'!U56+' 5-EXPENSE 2nd Period'!U56+'6-EXPENSE 3rd Period'!U56+' 7-EXPENSE 4th Period'!U56+' 8-EXPENSE 5th Period'!U56+' 9-EXPENSE 6th Period'!U56+' 10-EXPENSE 7th Period'!U56+' 11-EXPENSE 8th Period'!U56+' 12-EXPENSE 9th Period'!U56+' 13-EXPENSE 10th Period'!U56+' 14-EXPENSE 11th Period'!U56+' 15-EXPENSE 12th Period'!V56</f>
        <v>0</v>
      </c>
      <c r="Y44" s="781">
        <f>'4-EXPENSE 1st Period'!V56+' 5-EXPENSE 2nd Period'!V56+'6-EXPENSE 3rd Period'!V56+' 7-EXPENSE 4th Period'!V56+' 8-EXPENSE 5th Period'!V56+' 9-EXPENSE 6th Period'!V56+' 10-EXPENSE 7th Period'!V56+' 11-EXPENSE 8th Period'!V56+' 12-EXPENSE 9th Period'!V56+' 13-EXPENSE 10th Period'!V56+' 14-EXPENSE 11th Period'!V56+' 15-EXPENSE 12th Period'!W56</f>
        <v>0</v>
      </c>
      <c r="Z44" s="781">
        <f>'4-EXPENSE 1st Period'!W56+' 5-EXPENSE 2nd Period'!W56+'6-EXPENSE 3rd Period'!W56+' 7-EXPENSE 4th Period'!W56+' 8-EXPENSE 5th Period'!W56+' 9-EXPENSE 6th Period'!W56+' 10-EXPENSE 7th Period'!W56+' 11-EXPENSE 8th Period'!W56+' 12-EXPENSE 9th Period'!W56+' 13-EXPENSE 10th Period'!W56+' 14-EXPENSE 11th Period'!W56+' 15-EXPENSE 12th Period'!X56</f>
        <v>0</v>
      </c>
      <c r="AA44" s="781">
        <f>'4-EXPENSE 1st Period'!X56+' 5-EXPENSE 2nd Period'!X56+'6-EXPENSE 3rd Period'!X56+' 7-EXPENSE 4th Period'!X56+' 8-EXPENSE 5th Period'!X56+' 9-EXPENSE 6th Period'!X56+' 10-EXPENSE 7th Period'!X56+' 11-EXPENSE 8th Period'!X56+' 12-EXPENSE 9th Period'!X56+' 13-EXPENSE 10th Period'!X56+' 14-EXPENSE 11th Period'!X56+' 15-EXPENSE 12th Period'!Y56</f>
        <v>0</v>
      </c>
      <c r="AB44" s="781">
        <f>'4-EXPENSE 1st Period'!Y56+' 5-EXPENSE 2nd Period'!Y56+'6-EXPENSE 3rd Period'!Y56+' 7-EXPENSE 4th Period'!Y56+' 8-EXPENSE 5th Period'!Y56+' 9-EXPENSE 6th Period'!Y56+' 10-EXPENSE 7th Period'!Y56+' 11-EXPENSE 8th Period'!Y56+' 12-EXPENSE 9th Period'!Y56+' 13-EXPENSE 10th Period'!Y56+' 14-EXPENSE 11th Period'!Y56+' 15-EXPENSE 12th Period'!Z56</f>
        <v>0</v>
      </c>
      <c r="AC44" s="781">
        <f>'4-EXPENSE 1st Period'!Z56+' 5-EXPENSE 2nd Period'!Z56+'6-EXPENSE 3rd Period'!Z56+' 7-EXPENSE 4th Period'!Z56+' 8-EXPENSE 5th Period'!Z56+' 9-EXPENSE 6th Period'!Z56+' 10-EXPENSE 7th Period'!Z56+' 11-EXPENSE 8th Period'!Z56+' 12-EXPENSE 9th Period'!Z56+' 13-EXPENSE 10th Period'!Z56+' 14-EXPENSE 11th Period'!Z56+' 15-EXPENSE 12th Period'!AA56</f>
        <v>0</v>
      </c>
      <c r="AD44" s="781">
        <f>'4-EXPENSE 1st Period'!AA56+' 5-EXPENSE 2nd Period'!AA56+'6-EXPENSE 3rd Period'!AA56+' 7-EXPENSE 4th Period'!AA56+' 8-EXPENSE 5th Period'!AA56+' 9-EXPENSE 6th Period'!AA56+' 10-EXPENSE 7th Period'!AA56+' 11-EXPENSE 8th Period'!AA56+' 12-EXPENSE 9th Period'!AA56+' 13-EXPENSE 10th Period'!AA56+' 14-EXPENSE 11th Period'!AA56+' 15-EXPENSE 12th Period'!AB56</f>
        <v>0</v>
      </c>
      <c r="AE44" s="781">
        <f>'4-EXPENSE 1st Period'!AB56+' 5-EXPENSE 2nd Period'!AB56+'6-EXPENSE 3rd Period'!AB56+' 7-EXPENSE 4th Period'!AB56+' 8-EXPENSE 5th Period'!AB56+' 9-EXPENSE 6th Period'!AB56+' 10-EXPENSE 7th Period'!AB56+' 11-EXPENSE 8th Period'!AB56+' 12-EXPENSE 9th Period'!AB56+' 13-EXPENSE 10th Period'!AB56+' 14-EXPENSE 11th Period'!AB56+' 15-EXPENSE 12th Period'!AC56</f>
        <v>0</v>
      </c>
      <c r="AF44" s="781">
        <f>'4-EXPENSE 1st Period'!AC56+' 5-EXPENSE 2nd Period'!AC56+'6-EXPENSE 3rd Period'!AC56+' 7-EXPENSE 4th Period'!AC56+' 8-EXPENSE 5th Period'!AC56+' 9-EXPENSE 6th Period'!AC56+' 10-EXPENSE 7th Period'!AC56+' 11-EXPENSE 8th Period'!AC56+' 12-EXPENSE 9th Period'!AC56+' 13-EXPENSE 10th Period'!AC56+' 14-EXPENSE 11th Period'!AC56+' 15-EXPENSE 12th Period'!AD56</f>
        <v>0</v>
      </c>
      <c r="AG44" s="767">
        <f>'4-EXPENSE 1st Period'!AD56+' 5-EXPENSE 2nd Period'!AD56+'6-EXPENSE 3rd Period'!AD56+' 7-EXPENSE 4th Period'!AD56+' 8-EXPENSE 5th Period'!AD56+' 9-EXPENSE 6th Period'!AD56+' 10-EXPENSE 7th Period'!AD56+' 11-EXPENSE 8th Period'!AD56+' 12-EXPENSE 9th Period'!AD56+' 13-EXPENSE 10th Period'!AD56+' 14-EXPENSE 11th Period'!AD56+' 15-EXPENSE 12th Period'!AE56</f>
        <v>0</v>
      </c>
      <c r="AH44" s="776">
        <f t="shared" si="6"/>
        <v>0</v>
      </c>
      <c r="AI44" s="769"/>
      <c r="AJ44" s="778">
        <f t="shared" si="7"/>
        <v>0</v>
      </c>
      <c r="AK44" s="781">
        <f t="shared" si="8"/>
        <v>0</v>
      </c>
      <c r="AL44" s="781">
        <f t="shared" si="9"/>
        <v>0</v>
      </c>
      <c r="AM44" s="781">
        <f t="shared" si="10"/>
        <v>0</v>
      </c>
      <c r="AN44" s="781">
        <f t="shared" si="11"/>
        <v>0</v>
      </c>
      <c r="AO44" s="781">
        <f t="shared" si="12"/>
        <v>0</v>
      </c>
      <c r="AP44" s="781">
        <f t="shared" si="13"/>
        <v>0</v>
      </c>
      <c r="AQ44" s="781">
        <f t="shared" si="14"/>
        <v>0</v>
      </c>
      <c r="AR44" s="781">
        <f t="shared" si="15"/>
        <v>0</v>
      </c>
      <c r="AS44" s="781">
        <f t="shared" si="16"/>
        <v>0</v>
      </c>
      <c r="AT44" s="781">
        <f t="shared" si="17"/>
        <v>0</v>
      </c>
      <c r="AU44" s="781">
        <f t="shared" si="18"/>
        <v>0</v>
      </c>
      <c r="AV44" s="781">
        <f t="shared" si="19"/>
        <v>0</v>
      </c>
      <c r="AW44" s="781">
        <f t="shared" si="20"/>
        <v>0</v>
      </c>
      <c r="AX44" s="767">
        <f t="shared" si="21"/>
        <v>0</v>
      </c>
      <c r="AY44" s="776">
        <f t="shared" si="22"/>
        <v>0</v>
      </c>
    </row>
    <row r="45" spans="1:51" x14ac:dyDescent="0.25">
      <c r="A45" s="799" t="str">
        <f>IF('2-Budget JUSTIFY'!A47="","",'2-Budget JUSTIFY'!A47)</f>
        <v/>
      </c>
      <c r="B45" s="767">
        <f>'2-Budget JUSTIFY'!D47</f>
        <v>0</v>
      </c>
      <c r="C45" s="781">
        <f>'2-Budget JUSTIFY'!E47</f>
        <v>0</v>
      </c>
      <c r="D45" s="781">
        <f>'2-Budget JUSTIFY'!F47</f>
        <v>0</v>
      </c>
      <c r="E45" s="781">
        <f>'2-Budget JUSTIFY'!G47</f>
        <v>0</v>
      </c>
      <c r="F45" s="781">
        <f>'2-Budget JUSTIFY'!H47</f>
        <v>0</v>
      </c>
      <c r="G45" s="781">
        <f>'2-Budget JUSTIFY'!I47</f>
        <v>0</v>
      </c>
      <c r="H45" s="781">
        <f>'2-Budget JUSTIFY'!J47</f>
        <v>0</v>
      </c>
      <c r="I45" s="781">
        <f>'2-Budget JUSTIFY'!K47</f>
        <v>0</v>
      </c>
      <c r="J45" s="781">
        <f>'2-Budget JUSTIFY'!L47</f>
        <v>0</v>
      </c>
      <c r="K45" s="781">
        <f>'2-Budget JUSTIFY'!M47</f>
        <v>0</v>
      </c>
      <c r="L45" s="781">
        <f>'2-Budget JUSTIFY'!N47</f>
        <v>0</v>
      </c>
      <c r="M45" s="781">
        <f>'2-Budget JUSTIFY'!O47</f>
        <v>0</v>
      </c>
      <c r="N45" s="781">
        <f>'2-Budget JUSTIFY'!P47</f>
        <v>0</v>
      </c>
      <c r="O45" s="781">
        <f>'2-Budget JUSTIFY'!Q47</f>
        <v>0</v>
      </c>
      <c r="P45" s="767">
        <f>'2-Budget JUSTIFY'!R47</f>
        <v>0</v>
      </c>
      <c r="Q45" s="776">
        <f t="shared" si="5"/>
        <v>0</v>
      </c>
      <c r="R45" s="769"/>
      <c r="S45" s="778">
        <f>'4-EXPENSE 1st Period'!P57+' 5-EXPENSE 2nd Period'!P57+'6-EXPENSE 3rd Period'!P57+' 7-EXPENSE 4th Period'!P57+' 8-EXPENSE 5th Period'!P57+' 9-EXPENSE 6th Period'!P57+' 10-EXPENSE 7th Period'!P57+' 11-EXPENSE 8th Period'!P57+' 12-EXPENSE 9th Period'!P57+' 13-EXPENSE 10th Period'!P57+' 14-EXPENSE 11th Period'!P57+' 15-EXPENSE 12th Period'!Q57</f>
        <v>0</v>
      </c>
      <c r="T45" s="781">
        <f>'4-EXPENSE 1st Period'!Q57+' 5-EXPENSE 2nd Period'!Q57+'6-EXPENSE 3rd Period'!Q57+' 7-EXPENSE 4th Period'!Q57+' 8-EXPENSE 5th Period'!Q57+' 9-EXPENSE 6th Period'!Q57+' 10-EXPENSE 7th Period'!Q57+' 11-EXPENSE 8th Period'!Q57+' 12-EXPENSE 9th Period'!Q57+' 13-EXPENSE 10th Period'!Q57+' 14-EXPENSE 11th Period'!Q57+' 15-EXPENSE 12th Period'!R57</f>
        <v>0</v>
      </c>
      <c r="U45" s="781">
        <f>'4-EXPENSE 1st Period'!R57+' 5-EXPENSE 2nd Period'!R57+'6-EXPENSE 3rd Period'!R57+' 7-EXPENSE 4th Period'!R57+' 8-EXPENSE 5th Period'!R57+' 9-EXPENSE 6th Period'!R57+' 10-EXPENSE 7th Period'!R57+' 11-EXPENSE 8th Period'!R57+' 12-EXPENSE 9th Period'!R57+' 13-EXPENSE 10th Period'!R57+' 14-EXPENSE 11th Period'!R57+' 15-EXPENSE 12th Period'!S57</f>
        <v>0</v>
      </c>
      <c r="V45" s="781">
        <f>'4-EXPENSE 1st Period'!S57+' 5-EXPENSE 2nd Period'!S57+'6-EXPENSE 3rd Period'!S57+' 7-EXPENSE 4th Period'!S57+' 8-EXPENSE 5th Period'!S57+' 9-EXPENSE 6th Period'!S57+' 10-EXPENSE 7th Period'!S57+' 11-EXPENSE 8th Period'!S57+' 12-EXPENSE 9th Period'!S57+' 13-EXPENSE 10th Period'!S57+' 14-EXPENSE 11th Period'!S57+' 15-EXPENSE 12th Period'!T57</f>
        <v>0</v>
      </c>
      <c r="W45" s="781">
        <f>'4-EXPENSE 1st Period'!T57+' 5-EXPENSE 2nd Period'!T57+'6-EXPENSE 3rd Period'!T57+' 7-EXPENSE 4th Period'!T57+' 8-EXPENSE 5th Period'!T57+' 9-EXPENSE 6th Period'!T57+' 10-EXPENSE 7th Period'!T57+' 11-EXPENSE 8th Period'!T57+' 12-EXPENSE 9th Period'!T57+' 13-EXPENSE 10th Period'!T57+' 14-EXPENSE 11th Period'!T57+' 15-EXPENSE 12th Period'!U57</f>
        <v>0</v>
      </c>
      <c r="X45" s="781">
        <f>'4-EXPENSE 1st Period'!U57+' 5-EXPENSE 2nd Period'!U57+'6-EXPENSE 3rd Period'!U57+' 7-EXPENSE 4th Period'!U57+' 8-EXPENSE 5th Period'!U57+' 9-EXPENSE 6th Period'!U57+' 10-EXPENSE 7th Period'!U57+' 11-EXPENSE 8th Period'!U57+' 12-EXPENSE 9th Period'!U57+' 13-EXPENSE 10th Period'!U57+' 14-EXPENSE 11th Period'!U57+' 15-EXPENSE 12th Period'!V57</f>
        <v>0</v>
      </c>
      <c r="Y45" s="781">
        <f>'4-EXPENSE 1st Period'!V57+' 5-EXPENSE 2nd Period'!V57+'6-EXPENSE 3rd Period'!V57+' 7-EXPENSE 4th Period'!V57+' 8-EXPENSE 5th Period'!V57+' 9-EXPENSE 6th Period'!V57+' 10-EXPENSE 7th Period'!V57+' 11-EXPENSE 8th Period'!V57+' 12-EXPENSE 9th Period'!V57+' 13-EXPENSE 10th Period'!V57+' 14-EXPENSE 11th Period'!V57+' 15-EXPENSE 12th Period'!W57</f>
        <v>0</v>
      </c>
      <c r="Z45" s="781">
        <f>'4-EXPENSE 1st Period'!W57+' 5-EXPENSE 2nd Period'!W57+'6-EXPENSE 3rd Period'!W57+' 7-EXPENSE 4th Period'!W57+' 8-EXPENSE 5th Period'!W57+' 9-EXPENSE 6th Period'!W57+' 10-EXPENSE 7th Period'!W57+' 11-EXPENSE 8th Period'!W57+' 12-EXPENSE 9th Period'!W57+' 13-EXPENSE 10th Period'!W57+' 14-EXPENSE 11th Period'!W57+' 15-EXPENSE 12th Period'!X57</f>
        <v>0</v>
      </c>
      <c r="AA45" s="781">
        <f>'4-EXPENSE 1st Period'!X57+' 5-EXPENSE 2nd Period'!X57+'6-EXPENSE 3rd Period'!X57+' 7-EXPENSE 4th Period'!X57+' 8-EXPENSE 5th Period'!X57+' 9-EXPENSE 6th Period'!X57+' 10-EXPENSE 7th Period'!X57+' 11-EXPENSE 8th Period'!X57+' 12-EXPENSE 9th Period'!X57+' 13-EXPENSE 10th Period'!X57+' 14-EXPENSE 11th Period'!X57+' 15-EXPENSE 12th Period'!Y57</f>
        <v>0</v>
      </c>
      <c r="AB45" s="781">
        <f>'4-EXPENSE 1st Period'!Y57+' 5-EXPENSE 2nd Period'!Y57+'6-EXPENSE 3rd Period'!Y57+' 7-EXPENSE 4th Period'!Y57+' 8-EXPENSE 5th Period'!Y57+' 9-EXPENSE 6th Period'!Y57+' 10-EXPENSE 7th Period'!Y57+' 11-EXPENSE 8th Period'!Y57+' 12-EXPENSE 9th Period'!Y57+' 13-EXPENSE 10th Period'!Y57+' 14-EXPENSE 11th Period'!Y57+' 15-EXPENSE 12th Period'!Z57</f>
        <v>0</v>
      </c>
      <c r="AC45" s="781">
        <f>'4-EXPENSE 1st Period'!Z57+' 5-EXPENSE 2nd Period'!Z57+'6-EXPENSE 3rd Period'!Z57+' 7-EXPENSE 4th Period'!Z57+' 8-EXPENSE 5th Period'!Z57+' 9-EXPENSE 6th Period'!Z57+' 10-EXPENSE 7th Period'!Z57+' 11-EXPENSE 8th Period'!Z57+' 12-EXPENSE 9th Period'!Z57+' 13-EXPENSE 10th Period'!Z57+' 14-EXPENSE 11th Period'!Z57+' 15-EXPENSE 12th Period'!AA57</f>
        <v>0</v>
      </c>
      <c r="AD45" s="781">
        <f>'4-EXPENSE 1st Period'!AA57+' 5-EXPENSE 2nd Period'!AA57+'6-EXPENSE 3rd Period'!AA57+' 7-EXPENSE 4th Period'!AA57+' 8-EXPENSE 5th Period'!AA57+' 9-EXPENSE 6th Period'!AA57+' 10-EXPENSE 7th Period'!AA57+' 11-EXPENSE 8th Period'!AA57+' 12-EXPENSE 9th Period'!AA57+' 13-EXPENSE 10th Period'!AA57+' 14-EXPENSE 11th Period'!AA57+' 15-EXPENSE 12th Period'!AB57</f>
        <v>0</v>
      </c>
      <c r="AE45" s="781">
        <f>'4-EXPENSE 1st Period'!AB57+' 5-EXPENSE 2nd Period'!AB57+'6-EXPENSE 3rd Period'!AB57+' 7-EXPENSE 4th Period'!AB57+' 8-EXPENSE 5th Period'!AB57+' 9-EXPENSE 6th Period'!AB57+' 10-EXPENSE 7th Period'!AB57+' 11-EXPENSE 8th Period'!AB57+' 12-EXPENSE 9th Period'!AB57+' 13-EXPENSE 10th Period'!AB57+' 14-EXPENSE 11th Period'!AB57+' 15-EXPENSE 12th Period'!AC57</f>
        <v>0</v>
      </c>
      <c r="AF45" s="781">
        <f>'4-EXPENSE 1st Period'!AC57+' 5-EXPENSE 2nd Period'!AC57+'6-EXPENSE 3rd Period'!AC57+' 7-EXPENSE 4th Period'!AC57+' 8-EXPENSE 5th Period'!AC57+' 9-EXPENSE 6th Period'!AC57+' 10-EXPENSE 7th Period'!AC57+' 11-EXPENSE 8th Period'!AC57+' 12-EXPENSE 9th Period'!AC57+' 13-EXPENSE 10th Period'!AC57+' 14-EXPENSE 11th Period'!AC57+' 15-EXPENSE 12th Period'!AD57</f>
        <v>0</v>
      </c>
      <c r="AG45" s="767">
        <f>'4-EXPENSE 1st Period'!AD57+' 5-EXPENSE 2nd Period'!AD57+'6-EXPENSE 3rd Period'!AD57+' 7-EXPENSE 4th Period'!AD57+' 8-EXPENSE 5th Period'!AD57+' 9-EXPENSE 6th Period'!AD57+' 10-EXPENSE 7th Period'!AD57+' 11-EXPENSE 8th Period'!AD57+' 12-EXPENSE 9th Period'!AD57+' 13-EXPENSE 10th Period'!AD57+' 14-EXPENSE 11th Period'!AD57+' 15-EXPENSE 12th Period'!AE57</f>
        <v>0</v>
      </c>
      <c r="AH45" s="776">
        <f t="shared" si="6"/>
        <v>0</v>
      </c>
      <c r="AI45" s="769"/>
      <c r="AJ45" s="778">
        <f t="shared" si="7"/>
        <v>0</v>
      </c>
      <c r="AK45" s="781">
        <f t="shared" si="8"/>
        <v>0</v>
      </c>
      <c r="AL45" s="781">
        <f t="shared" si="9"/>
        <v>0</v>
      </c>
      <c r="AM45" s="781">
        <f t="shared" si="10"/>
        <v>0</v>
      </c>
      <c r="AN45" s="781">
        <f t="shared" si="11"/>
        <v>0</v>
      </c>
      <c r="AO45" s="781">
        <f t="shared" si="12"/>
        <v>0</v>
      </c>
      <c r="AP45" s="781">
        <f t="shared" si="13"/>
        <v>0</v>
      </c>
      <c r="AQ45" s="781">
        <f t="shared" si="14"/>
        <v>0</v>
      </c>
      <c r="AR45" s="781">
        <f t="shared" si="15"/>
        <v>0</v>
      </c>
      <c r="AS45" s="781">
        <f t="shared" si="16"/>
        <v>0</v>
      </c>
      <c r="AT45" s="781">
        <f t="shared" si="17"/>
        <v>0</v>
      </c>
      <c r="AU45" s="781">
        <f t="shared" si="18"/>
        <v>0</v>
      </c>
      <c r="AV45" s="781">
        <f t="shared" si="19"/>
        <v>0</v>
      </c>
      <c r="AW45" s="781">
        <f t="shared" si="20"/>
        <v>0</v>
      </c>
      <c r="AX45" s="767">
        <f t="shared" si="21"/>
        <v>0</v>
      </c>
      <c r="AY45" s="776">
        <f t="shared" si="22"/>
        <v>0</v>
      </c>
    </row>
    <row r="46" spans="1:51" x14ac:dyDescent="0.25">
      <c r="A46" s="799" t="str">
        <f>IF('2-Budget JUSTIFY'!A48="","",'2-Budget JUSTIFY'!A48)</f>
        <v/>
      </c>
      <c r="B46" s="767">
        <f>'2-Budget JUSTIFY'!D48</f>
        <v>0</v>
      </c>
      <c r="C46" s="781">
        <f>'2-Budget JUSTIFY'!E48</f>
        <v>0</v>
      </c>
      <c r="D46" s="781">
        <f>'2-Budget JUSTIFY'!F48</f>
        <v>0</v>
      </c>
      <c r="E46" s="781">
        <f>'2-Budget JUSTIFY'!G48</f>
        <v>0</v>
      </c>
      <c r="F46" s="781">
        <f>'2-Budget JUSTIFY'!H48</f>
        <v>0</v>
      </c>
      <c r="G46" s="781">
        <f>'2-Budget JUSTIFY'!I48</f>
        <v>0</v>
      </c>
      <c r="H46" s="781">
        <f>'2-Budget JUSTIFY'!J48</f>
        <v>0</v>
      </c>
      <c r="I46" s="781">
        <f>'2-Budget JUSTIFY'!K48</f>
        <v>0</v>
      </c>
      <c r="J46" s="781">
        <f>'2-Budget JUSTIFY'!L48</f>
        <v>0</v>
      </c>
      <c r="K46" s="781">
        <f>'2-Budget JUSTIFY'!M48</f>
        <v>0</v>
      </c>
      <c r="L46" s="781">
        <f>'2-Budget JUSTIFY'!N48</f>
        <v>0</v>
      </c>
      <c r="M46" s="781">
        <f>'2-Budget JUSTIFY'!O48</f>
        <v>0</v>
      </c>
      <c r="N46" s="781">
        <f>'2-Budget JUSTIFY'!P48</f>
        <v>0</v>
      </c>
      <c r="O46" s="781">
        <f>'2-Budget JUSTIFY'!Q48</f>
        <v>0</v>
      </c>
      <c r="P46" s="767">
        <f>'2-Budget JUSTIFY'!R48</f>
        <v>0</v>
      </c>
      <c r="Q46" s="776">
        <f t="shared" si="5"/>
        <v>0</v>
      </c>
      <c r="R46" s="769"/>
      <c r="S46" s="778">
        <f>'4-EXPENSE 1st Period'!P58+' 5-EXPENSE 2nd Period'!P58+'6-EXPENSE 3rd Period'!P58+' 7-EXPENSE 4th Period'!P58+' 8-EXPENSE 5th Period'!P58+' 9-EXPENSE 6th Period'!P58+' 10-EXPENSE 7th Period'!P58+' 11-EXPENSE 8th Period'!P58+' 12-EXPENSE 9th Period'!P58+' 13-EXPENSE 10th Period'!P58+' 14-EXPENSE 11th Period'!P58+' 15-EXPENSE 12th Period'!Q58</f>
        <v>0</v>
      </c>
      <c r="T46" s="781">
        <f>'4-EXPENSE 1st Period'!Q58+' 5-EXPENSE 2nd Period'!Q58+'6-EXPENSE 3rd Period'!Q58+' 7-EXPENSE 4th Period'!Q58+' 8-EXPENSE 5th Period'!Q58+' 9-EXPENSE 6th Period'!Q58+' 10-EXPENSE 7th Period'!Q58+' 11-EXPENSE 8th Period'!Q58+' 12-EXPENSE 9th Period'!Q58+' 13-EXPENSE 10th Period'!Q58+' 14-EXPENSE 11th Period'!Q58+' 15-EXPENSE 12th Period'!R58</f>
        <v>0</v>
      </c>
      <c r="U46" s="781">
        <f>'4-EXPENSE 1st Period'!R58+' 5-EXPENSE 2nd Period'!R58+'6-EXPENSE 3rd Period'!R58+' 7-EXPENSE 4th Period'!R58+' 8-EXPENSE 5th Period'!R58+' 9-EXPENSE 6th Period'!R58+' 10-EXPENSE 7th Period'!R58+' 11-EXPENSE 8th Period'!R58+' 12-EXPENSE 9th Period'!R58+' 13-EXPENSE 10th Period'!R58+' 14-EXPENSE 11th Period'!R58+' 15-EXPENSE 12th Period'!S58</f>
        <v>0</v>
      </c>
      <c r="V46" s="781">
        <f>'4-EXPENSE 1st Period'!S58+' 5-EXPENSE 2nd Period'!S58+'6-EXPENSE 3rd Period'!S58+' 7-EXPENSE 4th Period'!S58+' 8-EXPENSE 5th Period'!S58+' 9-EXPENSE 6th Period'!S58+' 10-EXPENSE 7th Period'!S58+' 11-EXPENSE 8th Period'!S58+' 12-EXPENSE 9th Period'!S58+' 13-EXPENSE 10th Period'!S58+' 14-EXPENSE 11th Period'!S58+' 15-EXPENSE 12th Period'!T58</f>
        <v>0</v>
      </c>
      <c r="W46" s="781">
        <f>'4-EXPENSE 1st Period'!T58+' 5-EXPENSE 2nd Period'!T58+'6-EXPENSE 3rd Period'!T58+' 7-EXPENSE 4th Period'!T58+' 8-EXPENSE 5th Period'!T58+' 9-EXPENSE 6th Period'!T58+' 10-EXPENSE 7th Period'!T58+' 11-EXPENSE 8th Period'!T58+' 12-EXPENSE 9th Period'!T58+' 13-EXPENSE 10th Period'!T58+' 14-EXPENSE 11th Period'!T58+' 15-EXPENSE 12th Period'!U58</f>
        <v>0</v>
      </c>
      <c r="X46" s="781">
        <f>'4-EXPENSE 1st Period'!U58+' 5-EXPENSE 2nd Period'!U58+'6-EXPENSE 3rd Period'!U58+' 7-EXPENSE 4th Period'!U58+' 8-EXPENSE 5th Period'!U58+' 9-EXPENSE 6th Period'!U58+' 10-EXPENSE 7th Period'!U58+' 11-EXPENSE 8th Period'!U58+' 12-EXPENSE 9th Period'!U58+' 13-EXPENSE 10th Period'!U58+' 14-EXPENSE 11th Period'!U58+' 15-EXPENSE 12th Period'!V58</f>
        <v>0</v>
      </c>
      <c r="Y46" s="781">
        <f>'4-EXPENSE 1st Period'!V58+' 5-EXPENSE 2nd Period'!V58+'6-EXPENSE 3rd Period'!V58+' 7-EXPENSE 4th Period'!V58+' 8-EXPENSE 5th Period'!V58+' 9-EXPENSE 6th Period'!V58+' 10-EXPENSE 7th Period'!V58+' 11-EXPENSE 8th Period'!V58+' 12-EXPENSE 9th Period'!V58+' 13-EXPENSE 10th Period'!V58+' 14-EXPENSE 11th Period'!V58+' 15-EXPENSE 12th Period'!W58</f>
        <v>0</v>
      </c>
      <c r="Z46" s="781">
        <f>'4-EXPENSE 1st Period'!W58+' 5-EXPENSE 2nd Period'!W58+'6-EXPENSE 3rd Period'!W58+' 7-EXPENSE 4th Period'!W58+' 8-EXPENSE 5th Period'!W58+' 9-EXPENSE 6th Period'!W58+' 10-EXPENSE 7th Period'!W58+' 11-EXPENSE 8th Period'!W58+' 12-EXPENSE 9th Period'!W58+' 13-EXPENSE 10th Period'!W58+' 14-EXPENSE 11th Period'!W58+' 15-EXPENSE 12th Period'!X58</f>
        <v>0</v>
      </c>
      <c r="AA46" s="781">
        <f>'4-EXPENSE 1st Period'!X58+' 5-EXPENSE 2nd Period'!X58+'6-EXPENSE 3rd Period'!X58+' 7-EXPENSE 4th Period'!X58+' 8-EXPENSE 5th Period'!X58+' 9-EXPENSE 6th Period'!X58+' 10-EXPENSE 7th Period'!X58+' 11-EXPENSE 8th Period'!X58+' 12-EXPENSE 9th Period'!X58+' 13-EXPENSE 10th Period'!X58+' 14-EXPENSE 11th Period'!X58+' 15-EXPENSE 12th Period'!Y58</f>
        <v>0</v>
      </c>
      <c r="AB46" s="781">
        <f>'4-EXPENSE 1st Period'!Y58+' 5-EXPENSE 2nd Period'!Y58+'6-EXPENSE 3rd Period'!Y58+' 7-EXPENSE 4th Period'!Y58+' 8-EXPENSE 5th Period'!Y58+' 9-EXPENSE 6th Period'!Y58+' 10-EXPENSE 7th Period'!Y58+' 11-EXPENSE 8th Period'!Y58+' 12-EXPENSE 9th Period'!Y58+' 13-EXPENSE 10th Period'!Y58+' 14-EXPENSE 11th Period'!Y58+' 15-EXPENSE 12th Period'!Z58</f>
        <v>0</v>
      </c>
      <c r="AC46" s="781">
        <f>'4-EXPENSE 1st Period'!Z58+' 5-EXPENSE 2nd Period'!Z58+'6-EXPENSE 3rd Period'!Z58+' 7-EXPENSE 4th Period'!Z58+' 8-EXPENSE 5th Period'!Z58+' 9-EXPENSE 6th Period'!Z58+' 10-EXPENSE 7th Period'!Z58+' 11-EXPENSE 8th Period'!Z58+' 12-EXPENSE 9th Period'!Z58+' 13-EXPENSE 10th Period'!Z58+' 14-EXPENSE 11th Period'!Z58+' 15-EXPENSE 12th Period'!AA58</f>
        <v>0</v>
      </c>
      <c r="AD46" s="781">
        <f>'4-EXPENSE 1st Period'!AA58+' 5-EXPENSE 2nd Period'!AA58+'6-EXPENSE 3rd Period'!AA58+' 7-EXPENSE 4th Period'!AA58+' 8-EXPENSE 5th Period'!AA58+' 9-EXPENSE 6th Period'!AA58+' 10-EXPENSE 7th Period'!AA58+' 11-EXPENSE 8th Period'!AA58+' 12-EXPENSE 9th Period'!AA58+' 13-EXPENSE 10th Period'!AA58+' 14-EXPENSE 11th Period'!AA58+' 15-EXPENSE 12th Period'!AB58</f>
        <v>0</v>
      </c>
      <c r="AE46" s="781">
        <f>'4-EXPENSE 1st Period'!AB58+' 5-EXPENSE 2nd Period'!AB58+'6-EXPENSE 3rd Period'!AB58+' 7-EXPENSE 4th Period'!AB58+' 8-EXPENSE 5th Period'!AB58+' 9-EXPENSE 6th Period'!AB58+' 10-EXPENSE 7th Period'!AB58+' 11-EXPENSE 8th Period'!AB58+' 12-EXPENSE 9th Period'!AB58+' 13-EXPENSE 10th Period'!AB58+' 14-EXPENSE 11th Period'!AB58+' 15-EXPENSE 12th Period'!AC58</f>
        <v>0</v>
      </c>
      <c r="AF46" s="781">
        <f>'4-EXPENSE 1st Period'!AC58+' 5-EXPENSE 2nd Period'!AC58+'6-EXPENSE 3rd Period'!AC58+' 7-EXPENSE 4th Period'!AC58+' 8-EXPENSE 5th Period'!AC58+' 9-EXPENSE 6th Period'!AC58+' 10-EXPENSE 7th Period'!AC58+' 11-EXPENSE 8th Period'!AC58+' 12-EXPENSE 9th Period'!AC58+' 13-EXPENSE 10th Period'!AC58+' 14-EXPENSE 11th Period'!AC58+' 15-EXPENSE 12th Period'!AD58</f>
        <v>0</v>
      </c>
      <c r="AG46" s="767">
        <f>'4-EXPENSE 1st Period'!AD58+' 5-EXPENSE 2nd Period'!AD58+'6-EXPENSE 3rd Period'!AD58+' 7-EXPENSE 4th Period'!AD58+' 8-EXPENSE 5th Period'!AD58+' 9-EXPENSE 6th Period'!AD58+' 10-EXPENSE 7th Period'!AD58+' 11-EXPENSE 8th Period'!AD58+' 12-EXPENSE 9th Period'!AD58+' 13-EXPENSE 10th Period'!AD58+' 14-EXPENSE 11th Period'!AD58+' 15-EXPENSE 12th Period'!AE58</f>
        <v>0</v>
      </c>
      <c r="AH46" s="776">
        <f t="shared" si="6"/>
        <v>0</v>
      </c>
      <c r="AI46" s="769"/>
      <c r="AJ46" s="778">
        <f t="shared" si="7"/>
        <v>0</v>
      </c>
      <c r="AK46" s="781">
        <f t="shared" si="8"/>
        <v>0</v>
      </c>
      <c r="AL46" s="781">
        <f t="shared" si="9"/>
        <v>0</v>
      </c>
      <c r="AM46" s="781">
        <f t="shared" si="10"/>
        <v>0</v>
      </c>
      <c r="AN46" s="781">
        <f t="shared" si="11"/>
        <v>0</v>
      </c>
      <c r="AO46" s="781">
        <f t="shared" si="12"/>
        <v>0</v>
      </c>
      <c r="AP46" s="781">
        <f t="shared" si="13"/>
        <v>0</v>
      </c>
      <c r="AQ46" s="781">
        <f t="shared" si="14"/>
        <v>0</v>
      </c>
      <c r="AR46" s="781">
        <f t="shared" si="15"/>
        <v>0</v>
      </c>
      <c r="AS46" s="781">
        <f t="shared" si="16"/>
        <v>0</v>
      </c>
      <c r="AT46" s="781">
        <f t="shared" si="17"/>
        <v>0</v>
      </c>
      <c r="AU46" s="781">
        <f t="shared" si="18"/>
        <v>0</v>
      </c>
      <c r="AV46" s="781">
        <f t="shared" si="19"/>
        <v>0</v>
      </c>
      <c r="AW46" s="781">
        <f t="shared" si="20"/>
        <v>0</v>
      </c>
      <c r="AX46" s="767">
        <f t="shared" si="21"/>
        <v>0</v>
      </c>
      <c r="AY46" s="776">
        <f t="shared" si="22"/>
        <v>0</v>
      </c>
    </row>
    <row r="47" spans="1:51" x14ac:dyDescent="0.25">
      <c r="A47" s="799" t="str">
        <f>IF('2-Budget JUSTIFY'!A49="","",'2-Budget JUSTIFY'!A49)</f>
        <v/>
      </c>
      <c r="B47" s="767">
        <f>'2-Budget JUSTIFY'!D49</f>
        <v>0</v>
      </c>
      <c r="C47" s="781">
        <f>'2-Budget JUSTIFY'!E49</f>
        <v>0</v>
      </c>
      <c r="D47" s="781">
        <f>'2-Budget JUSTIFY'!F49</f>
        <v>0</v>
      </c>
      <c r="E47" s="781">
        <f>'2-Budget JUSTIFY'!G49</f>
        <v>0</v>
      </c>
      <c r="F47" s="781">
        <f>'2-Budget JUSTIFY'!H49</f>
        <v>0</v>
      </c>
      <c r="G47" s="781">
        <f>'2-Budget JUSTIFY'!I49</f>
        <v>0</v>
      </c>
      <c r="H47" s="781">
        <f>'2-Budget JUSTIFY'!J49</f>
        <v>0</v>
      </c>
      <c r="I47" s="781">
        <f>'2-Budget JUSTIFY'!K49</f>
        <v>0</v>
      </c>
      <c r="J47" s="781">
        <f>'2-Budget JUSTIFY'!L49</f>
        <v>0</v>
      </c>
      <c r="K47" s="781">
        <f>'2-Budget JUSTIFY'!M49</f>
        <v>0</v>
      </c>
      <c r="L47" s="781">
        <f>'2-Budget JUSTIFY'!N49</f>
        <v>0</v>
      </c>
      <c r="M47" s="781">
        <f>'2-Budget JUSTIFY'!O49</f>
        <v>0</v>
      </c>
      <c r="N47" s="781">
        <f>'2-Budget JUSTIFY'!P49</f>
        <v>0</v>
      </c>
      <c r="O47" s="781">
        <f>'2-Budget JUSTIFY'!Q49</f>
        <v>0</v>
      </c>
      <c r="P47" s="767">
        <f>'2-Budget JUSTIFY'!R49</f>
        <v>0</v>
      </c>
      <c r="Q47" s="776">
        <f t="shared" si="5"/>
        <v>0</v>
      </c>
      <c r="R47" s="769"/>
      <c r="S47" s="778">
        <f>'4-EXPENSE 1st Period'!P59+' 5-EXPENSE 2nd Period'!P59+'6-EXPENSE 3rd Period'!P59+' 7-EXPENSE 4th Period'!P59+' 8-EXPENSE 5th Period'!P59+' 9-EXPENSE 6th Period'!P59+' 10-EXPENSE 7th Period'!P59+' 11-EXPENSE 8th Period'!P59+' 12-EXPENSE 9th Period'!P59+' 13-EXPENSE 10th Period'!P59+' 14-EXPENSE 11th Period'!P59+' 15-EXPENSE 12th Period'!Q59</f>
        <v>0</v>
      </c>
      <c r="T47" s="781">
        <f>'4-EXPENSE 1st Period'!Q59+' 5-EXPENSE 2nd Period'!Q59+'6-EXPENSE 3rd Period'!Q59+' 7-EXPENSE 4th Period'!Q59+' 8-EXPENSE 5th Period'!Q59+' 9-EXPENSE 6th Period'!Q59+' 10-EXPENSE 7th Period'!Q59+' 11-EXPENSE 8th Period'!Q59+' 12-EXPENSE 9th Period'!Q59+' 13-EXPENSE 10th Period'!Q59+' 14-EXPENSE 11th Period'!Q59+' 15-EXPENSE 12th Period'!R59</f>
        <v>0</v>
      </c>
      <c r="U47" s="781">
        <f>'4-EXPENSE 1st Period'!R59+' 5-EXPENSE 2nd Period'!R59+'6-EXPENSE 3rd Period'!R59+' 7-EXPENSE 4th Period'!R59+' 8-EXPENSE 5th Period'!R59+' 9-EXPENSE 6th Period'!R59+' 10-EXPENSE 7th Period'!R59+' 11-EXPENSE 8th Period'!R59+' 12-EXPENSE 9th Period'!R59+' 13-EXPENSE 10th Period'!R59+' 14-EXPENSE 11th Period'!R59+' 15-EXPENSE 12th Period'!S59</f>
        <v>0</v>
      </c>
      <c r="V47" s="781">
        <f>'4-EXPENSE 1st Period'!S59+' 5-EXPENSE 2nd Period'!S59+'6-EXPENSE 3rd Period'!S59+' 7-EXPENSE 4th Period'!S59+' 8-EXPENSE 5th Period'!S59+' 9-EXPENSE 6th Period'!S59+' 10-EXPENSE 7th Period'!S59+' 11-EXPENSE 8th Period'!S59+' 12-EXPENSE 9th Period'!S59+' 13-EXPENSE 10th Period'!S59+' 14-EXPENSE 11th Period'!S59+' 15-EXPENSE 12th Period'!T59</f>
        <v>0</v>
      </c>
      <c r="W47" s="781">
        <f>'4-EXPENSE 1st Period'!T59+' 5-EXPENSE 2nd Period'!T59+'6-EXPENSE 3rd Period'!T59+' 7-EXPENSE 4th Period'!T59+' 8-EXPENSE 5th Period'!T59+' 9-EXPENSE 6th Period'!T59+' 10-EXPENSE 7th Period'!T59+' 11-EXPENSE 8th Period'!T59+' 12-EXPENSE 9th Period'!T59+' 13-EXPENSE 10th Period'!T59+' 14-EXPENSE 11th Period'!T59+' 15-EXPENSE 12th Period'!U59</f>
        <v>0</v>
      </c>
      <c r="X47" s="781">
        <f>'4-EXPENSE 1st Period'!U59+' 5-EXPENSE 2nd Period'!U59+'6-EXPENSE 3rd Period'!U59+' 7-EXPENSE 4th Period'!U59+' 8-EXPENSE 5th Period'!U59+' 9-EXPENSE 6th Period'!U59+' 10-EXPENSE 7th Period'!U59+' 11-EXPENSE 8th Period'!U59+' 12-EXPENSE 9th Period'!U59+' 13-EXPENSE 10th Period'!U59+' 14-EXPENSE 11th Period'!U59+' 15-EXPENSE 12th Period'!V59</f>
        <v>0</v>
      </c>
      <c r="Y47" s="781">
        <f>'4-EXPENSE 1st Period'!V59+' 5-EXPENSE 2nd Period'!V59+'6-EXPENSE 3rd Period'!V59+' 7-EXPENSE 4th Period'!V59+' 8-EXPENSE 5th Period'!V59+' 9-EXPENSE 6th Period'!V59+' 10-EXPENSE 7th Period'!V59+' 11-EXPENSE 8th Period'!V59+' 12-EXPENSE 9th Period'!V59+' 13-EXPENSE 10th Period'!V59+' 14-EXPENSE 11th Period'!V59+' 15-EXPENSE 12th Period'!W59</f>
        <v>0</v>
      </c>
      <c r="Z47" s="781">
        <f>'4-EXPENSE 1st Period'!W59+' 5-EXPENSE 2nd Period'!W59+'6-EXPENSE 3rd Period'!W59+' 7-EXPENSE 4th Period'!W59+' 8-EXPENSE 5th Period'!W59+' 9-EXPENSE 6th Period'!W59+' 10-EXPENSE 7th Period'!W59+' 11-EXPENSE 8th Period'!W59+' 12-EXPENSE 9th Period'!W59+' 13-EXPENSE 10th Period'!W59+' 14-EXPENSE 11th Period'!W59+' 15-EXPENSE 12th Period'!X59</f>
        <v>0</v>
      </c>
      <c r="AA47" s="781">
        <f>'4-EXPENSE 1st Period'!X59+' 5-EXPENSE 2nd Period'!X59+'6-EXPENSE 3rd Period'!X59+' 7-EXPENSE 4th Period'!X59+' 8-EXPENSE 5th Period'!X59+' 9-EXPENSE 6th Period'!X59+' 10-EXPENSE 7th Period'!X59+' 11-EXPENSE 8th Period'!X59+' 12-EXPENSE 9th Period'!X59+' 13-EXPENSE 10th Period'!X59+' 14-EXPENSE 11th Period'!X59+' 15-EXPENSE 12th Period'!Y59</f>
        <v>0</v>
      </c>
      <c r="AB47" s="781">
        <f>'4-EXPENSE 1st Period'!Y59+' 5-EXPENSE 2nd Period'!Y59+'6-EXPENSE 3rd Period'!Y59+' 7-EXPENSE 4th Period'!Y59+' 8-EXPENSE 5th Period'!Y59+' 9-EXPENSE 6th Period'!Y59+' 10-EXPENSE 7th Period'!Y59+' 11-EXPENSE 8th Period'!Y59+' 12-EXPENSE 9th Period'!Y59+' 13-EXPENSE 10th Period'!Y59+' 14-EXPENSE 11th Period'!Y59+' 15-EXPENSE 12th Period'!Z59</f>
        <v>0</v>
      </c>
      <c r="AC47" s="781">
        <f>'4-EXPENSE 1st Period'!Z59+' 5-EXPENSE 2nd Period'!Z59+'6-EXPENSE 3rd Period'!Z59+' 7-EXPENSE 4th Period'!Z59+' 8-EXPENSE 5th Period'!Z59+' 9-EXPENSE 6th Period'!Z59+' 10-EXPENSE 7th Period'!Z59+' 11-EXPENSE 8th Period'!Z59+' 12-EXPENSE 9th Period'!Z59+' 13-EXPENSE 10th Period'!Z59+' 14-EXPENSE 11th Period'!Z59+' 15-EXPENSE 12th Period'!AA59</f>
        <v>0</v>
      </c>
      <c r="AD47" s="781">
        <f>'4-EXPENSE 1st Period'!AA59+' 5-EXPENSE 2nd Period'!AA59+'6-EXPENSE 3rd Period'!AA59+' 7-EXPENSE 4th Period'!AA59+' 8-EXPENSE 5th Period'!AA59+' 9-EXPENSE 6th Period'!AA59+' 10-EXPENSE 7th Period'!AA59+' 11-EXPENSE 8th Period'!AA59+' 12-EXPENSE 9th Period'!AA59+' 13-EXPENSE 10th Period'!AA59+' 14-EXPENSE 11th Period'!AA59+' 15-EXPENSE 12th Period'!AB59</f>
        <v>0</v>
      </c>
      <c r="AE47" s="781">
        <f>'4-EXPENSE 1st Period'!AB59+' 5-EXPENSE 2nd Period'!AB59+'6-EXPENSE 3rd Period'!AB59+' 7-EXPENSE 4th Period'!AB59+' 8-EXPENSE 5th Period'!AB59+' 9-EXPENSE 6th Period'!AB59+' 10-EXPENSE 7th Period'!AB59+' 11-EXPENSE 8th Period'!AB59+' 12-EXPENSE 9th Period'!AB59+' 13-EXPENSE 10th Period'!AB59+' 14-EXPENSE 11th Period'!AB59+' 15-EXPENSE 12th Period'!AC59</f>
        <v>0</v>
      </c>
      <c r="AF47" s="781">
        <f>'4-EXPENSE 1st Period'!AC59+' 5-EXPENSE 2nd Period'!AC59+'6-EXPENSE 3rd Period'!AC59+' 7-EXPENSE 4th Period'!AC59+' 8-EXPENSE 5th Period'!AC59+' 9-EXPENSE 6th Period'!AC59+' 10-EXPENSE 7th Period'!AC59+' 11-EXPENSE 8th Period'!AC59+' 12-EXPENSE 9th Period'!AC59+' 13-EXPENSE 10th Period'!AC59+' 14-EXPENSE 11th Period'!AC59+' 15-EXPENSE 12th Period'!AD59</f>
        <v>0</v>
      </c>
      <c r="AG47" s="767">
        <f>'4-EXPENSE 1st Period'!AD59+' 5-EXPENSE 2nd Period'!AD59+'6-EXPENSE 3rd Period'!AD59+' 7-EXPENSE 4th Period'!AD59+' 8-EXPENSE 5th Period'!AD59+' 9-EXPENSE 6th Period'!AD59+' 10-EXPENSE 7th Period'!AD59+' 11-EXPENSE 8th Period'!AD59+' 12-EXPENSE 9th Period'!AD59+' 13-EXPENSE 10th Period'!AD59+' 14-EXPENSE 11th Period'!AD59+' 15-EXPENSE 12th Period'!AE59</f>
        <v>0</v>
      </c>
      <c r="AH47" s="776">
        <f t="shared" si="6"/>
        <v>0</v>
      </c>
      <c r="AI47" s="769"/>
      <c r="AJ47" s="778">
        <f t="shared" si="7"/>
        <v>0</v>
      </c>
      <c r="AK47" s="781">
        <f t="shared" si="8"/>
        <v>0</v>
      </c>
      <c r="AL47" s="781">
        <f t="shared" si="9"/>
        <v>0</v>
      </c>
      <c r="AM47" s="781">
        <f t="shared" si="10"/>
        <v>0</v>
      </c>
      <c r="AN47" s="781">
        <f t="shared" si="11"/>
        <v>0</v>
      </c>
      <c r="AO47" s="781">
        <f t="shared" si="12"/>
        <v>0</v>
      </c>
      <c r="AP47" s="781">
        <f t="shared" si="13"/>
        <v>0</v>
      </c>
      <c r="AQ47" s="781">
        <f t="shared" si="14"/>
        <v>0</v>
      </c>
      <c r="AR47" s="781">
        <f t="shared" si="15"/>
        <v>0</v>
      </c>
      <c r="AS47" s="781">
        <f t="shared" si="16"/>
        <v>0</v>
      </c>
      <c r="AT47" s="781">
        <f t="shared" si="17"/>
        <v>0</v>
      </c>
      <c r="AU47" s="781">
        <f t="shared" si="18"/>
        <v>0</v>
      </c>
      <c r="AV47" s="781">
        <f t="shared" si="19"/>
        <v>0</v>
      </c>
      <c r="AW47" s="781">
        <f t="shared" si="20"/>
        <v>0</v>
      </c>
      <c r="AX47" s="767">
        <f t="shared" si="21"/>
        <v>0</v>
      </c>
      <c r="AY47" s="776">
        <f t="shared" si="22"/>
        <v>0</v>
      </c>
    </row>
    <row r="48" spans="1:51" x14ac:dyDescent="0.25">
      <c r="A48" s="799" t="str">
        <f>IF('2-Budget JUSTIFY'!A50="","",'2-Budget JUSTIFY'!A50)</f>
        <v/>
      </c>
      <c r="B48" s="767">
        <f>'2-Budget JUSTIFY'!D50</f>
        <v>0</v>
      </c>
      <c r="C48" s="781">
        <f>'2-Budget JUSTIFY'!E50</f>
        <v>0</v>
      </c>
      <c r="D48" s="781">
        <f>'2-Budget JUSTIFY'!F50</f>
        <v>0</v>
      </c>
      <c r="E48" s="781">
        <f>'2-Budget JUSTIFY'!G50</f>
        <v>0</v>
      </c>
      <c r="F48" s="781">
        <f>'2-Budget JUSTIFY'!H50</f>
        <v>0</v>
      </c>
      <c r="G48" s="781">
        <f>'2-Budget JUSTIFY'!I50</f>
        <v>0</v>
      </c>
      <c r="H48" s="781">
        <f>'2-Budget JUSTIFY'!J50</f>
        <v>0</v>
      </c>
      <c r="I48" s="781">
        <f>'2-Budget JUSTIFY'!K50</f>
        <v>0</v>
      </c>
      <c r="J48" s="781">
        <f>'2-Budget JUSTIFY'!L50</f>
        <v>0</v>
      </c>
      <c r="K48" s="781">
        <f>'2-Budget JUSTIFY'!M50</f>
        <v>0</v>
      </c>
      <c r="L48" s="781">
        <f>'2-Budget JUSTIFY'!N50</f>
        <v>0</v>
      </c>
      <c r="M48" s="781">
        <f>'2-Budget JUSTIFY'!O50</f>
        <v>0</v>
      </c>
      <c r="N48" s="781">
        <f>'2-Budget JUSTIFY'!P50</f>
        <v>0</v>
      </c>
      <c r="O48" s="781">
        <f>'2-Budget JUSTIFY'!Q50</f>
        <v>0</v>
      </c>
      <c r="P48" s="767">
        <f>'2-Budget JUSTIFY'!R50</f>
        <v>0</v>
      </c>
      <c r="Q48" s="776">
        <f t="shared" si="5"/>
        <v>0</v>
      </c>
      <c r="R48" s="769"/>
      <c r="S48" s="778">
        <f>'4-EXPENSE 1st Period'!P60+' 5-EXPENSE 2nd Period'!P60+'6-EXPENSE 3rd Period'!P60+' 7-EXPENSE 4th Period'!P60+' 8-EXPENSE 5th Period'!P60+' 9-EXPENSE 6th Period'!P60+' 10-EXPENSE 7th Period'!P60+' 11-EXPENSE 8th Period'!P60+' 12-EXPENSE 9th Period'!P60+' 13-EXPENSE 10th Period'!P60+' 14-EXPENSE 11th Period'!P60+' 15-EXPENSE 12th Period'!Q60</f>
        <v>0</v>
      </c>
      <c r="T48" s="781">
        <f>'4-EXPENSE 1st Period'!Q60+' 5-EXPENSE 2nd Period'!Q60+'6-EXPENSE 3rd Period'!Q60+' 7-EXPENSE 4th Period'!Q60+' 8-EXPENSE 5th Period'!Q60+' 9-EXPENSE 6th Period'!Q60+' 10-EXPENSE 7th Period'!Q60+' 11-EXPENSE 8th Period'!Q60+' 12-EXPENSE 9th Period'!Q60+' 13-EXPENSE 10th Period'!Q60+' 14-EXPENSE 11th Period'!Q60+' 15-EXPENSE 12th Period'!R60</f>
        <v>0</v>
      </c>
      <c r="U48" s="781">
        <f>'4-EXPENSE 1st Period'!R60+' 5-EXPENSE 2nd Period'!R60+'6-EXPENSE 3rd Period'!R60+' 7-EXPENSE 4th Period'!R60+' 8-EXPENSE 5th Period'!R60+' 9-EXPENSE 6th Period'!R60+' 10-EXPENSE 7th Period'!R60+' 11-EXPENSE 8th Period'!R60+' 12-EXPENSE 9th Period'!R60+' 13-EXPENSE 10th Period'!R60+' 14-EXPENSE 11th Period'!R60+' 15-EXPENSE 12th Period'!S60</f>
        <v>0</v>
      </c>
      <c r="V48" s="781">
        <f>'4-EXPENSE 1st Period'!S60+' 5-EXPENSE 2nd Period'!S60+'6-EXPENSE 3rd Period'!S60+' 7-EXPENSE 4th Period'!S60+' 8-EXPENSE 5th Period'!S60+' 9-EXPENSE 6th Period'!S60+' 10-EXPENSE 7th Period'!S60+' 11-EXPENSE 8th Period'!S60+' 12-EXPENSE 9th Period'!S60+' 13-EXPENSE 10th Period'!S60+' 14-EXPENSE 11th Period'!S60+' 15-EXPENSE 12th Period'!T60</f>
        <v>0</v>
      </c>
      <c r="W48" s="781">
        <f>'4-EXPENSE 1st Period'!T60+' 5-EXPENSE 2nd Period'!T60+'6-EXPENSE 3rd Period'!T60+' 7-EXPENSE 4th Period'!T60+' 8-EXPENSE 5th Period'!T60+' 9-EXPENSE 6th Period'!T60+' 10-EXPENSE 7th Period'!T60+' 11-EXPENSE 8th Period'!T60+' 12-EXPENSE 9th Period'!T60+' 13-EXPENSE 10th Period'!T60+' 14-EXPENSE 11th Period'!T60+' 15-EXPENSE 12th Period'!U60</f>
        <v>0</v>
      </c>
      <c r="X48" s="781">
        <f>'4-EXPENSE 1st Period'!U60+' 5-EXPENSE 2nd Period'!U60+'6-EXPENSE 3rd Period'!U60+' 7-EXPENSE 4th Period'!U60+' 8-EXPENSE 5th Period'!U60+' 9-EXPENSE 6th Period'!U60+' 10-EXPENSE 7th Period'!U60+' 11-EXPENSE 8th Period'!U60+' 12-EXPENSE 9th Period'!U60+' 13-EXPENSE 10th Period'!U60+' 14-EXPENSE 11th Period'!U60+' 15-EXPENSE 12th Period'!V60</f>
        <v>0</v>
      </c>
      <c r="Y48" s="781">
        <f>'4-EXPENSE 1st Period'!V60+' 5-EXPENSE 2nd Period'!V60+'6-EXPENSE 3rd Period'!V60+' 7-EXPENSE 4th Period'!V60+' 8-EXPENSE 5th Period'!V60+' 9-EXPENSE 6th Period'!V60+' 10-EXPENSE 7th Period'!V60+' 11-EXPENSE 8th Period'!V60+' 12-EXPENSE 9th Period'!V60+' 13-EXPENSE 10th Period'!V60+' 14-EXPENSE 11th Period'!V60+' 15-EXPENSE 12th Period'!W60</f>
        <v>0</v>
      </c>
      <c r="Z48" s="781">
        <f>'4-EXPENSE 1st Period'!W60+' 5-EXPENSE 2nd Period'!W60+'6-EXPENSE 3rd Period'!W60+' 7-EXPENSE 4th Period'!W60+' 8-EXPENSE 5th Period'!W60+' 9-EXPENSE 6th Period'!W60+' 10-EXPENSE 7th Period'!W60+' 11-EXPENSE 8th Period'!W60+' 12-EXPENSE 9th Period'!W60+' 13-EXPENSE 10th Period'!W60+' 14-EXPENSE 11th Period'!W60+' 15-EXPENSE 12th Period'!X60</f>
        <v>0</v>
      </c>
      <c r="AA48" s="781">
        <f>'4-EXPENSE 1st Period'!X60+' 5-EXPENSE 2nd Period'!X60+'6-EXPENSE 3rd Period'!X60+' 7-EXPENSE 4th Period'!X60+' 8-EXPENSE 5th Period'!X60+' 9-EXPENSE 6th Period'!X60+' 10-EXPENSE 7th Period'!X60+' 11-EXPENSE 8th Period'!X60+' 12-EXPENSE 9th Period'!X60+' 13-EXPENSE 10th Period'!X60+' 14-EXPENSE 11th Period'!X60+' 15-EXPENSE 12th Period'!Y60</f>
        <v>0</v>
      </c>
      <c r="AB48" s="781">
        <f>'4-EXPENSE 1st Period'!Y60+' 5-EXPENSE 2nd Period'!Y60+'6-EXPENSE 3rd Period'!Y60+' 7-EXPENSE 4th Period'!Y60+' 8-EXPENSE 5th Period'!Y60+' 9-EXPENSE 6th Period'!Y60+' 10-EXPENSE 7th Period'!Y60+' 11-EXPENSE 8th Period'!Y60+' 12-EXPENSE 9th Period'!Y60+' 13-EXPENSE 10th Period'!Y60+' 14-EXPENSE 11th Period'!Y60+' 15-EXPENSE 12th Period'!Z60</f>
        <v>0</v>
      </c>
      <c r="AC48" s="781">
        <f>'4-EXPENSE 1st Period'!Z60+' 5-EXPENSE 2nd Period'!Z60+'6-EXPENSE 3rd Period'!Z60+' 7-EXPENSE 4th Period'!Z60+' 8-EXPENSE 5th Period'!Z60+' 9-EXPENSE 6th Period'!Z60+' 10-EXPENSE 7th Period'!Z60+' 11-EXPENSE 8th Period'!Z60+' 12-EXPENSE 9th Period'!Z60+' 13-EXPENSE 10th Period'!Z60+' 14-EXPENSE 11th Period'!Z60+' 15-EXPENSE 12th Period'!AA60</f>
        <v>0</v>
      </c>
      <c r="AD48" s="781">
        <f>'4-EXPENSE 1st Period'!AA60+' 5-EXPENSE 2nd Period'!AA60+'6-EXPENSE 3rd Period'!AA60+' 7-EXPENSE 4th Period'!AA60+' 8-EXPENSE 5th Period'!AA60+' 9-EXPENSE 6th Period'!AA60+' 10-EXPENSE 7th Period'!AA60+' 11-EXPENSE 8th Period'!AA60+' 12-EXPENSE 9th Period'!AA60+' 13-EXPENSE 10th Period'!AA60+' 14-EXPENSE 11th Period'!AA60+' 15-EXPENSE 12th Period'!AB60</f>
        <v>0</v>
      </c>
      <c r="AE48" s="781">
        <f>'4-EXPENSE 1st Period'!AB60+' 5-EXPENSE 2nd Period'!AB60+'6-EXPENSE 3rd Period'!AB60+' 7-EXPENSE 4th Period'!AB60+' 8-EXPENSE 5th Period'!AB60+' 9-EXPENSE 6th Period'!AB60+' 10-EXPENSE 7th Period'!AB60+' 11-EXPENSE 8th Period'!AB60+' 12-EXPENSE 9th Period'!AB60+' 13-EXPENSE 10th Period'!AB60+' 14-EXPENSE 11th Period'!AB60+' 15-EXPENSE 12th Period'!AC60</f>
        <v>0</v>
      </c>
      <c r="AF48" s="781">
        <f>'4-EXPENSE 1st Period'!AC60+' 5-EXPENSE 2nd Period'!AC60+'6-EXPENSE 3rd Period'!AC60+' 7-EXPENSE 4th Period'!AC60+' 8-EXPENSE 5th Period'!AC60+' 9-EXPENSE 6th Period'!AC60+' 10-EXPENSE 7th Period'!AC60+' 11-EXPENSE 8th Period'!AC60+' 12-EXPENSE 9th Period'!AC60+' 13-EXPENSE 10th Period'!AC60+' 14-EXPENSE 11th Period'!AC60+' 15-EXPENSE 12th Period'!AD60</f>
        <v>0</v>
      </c>
      <c r="AG48" s="767">
        <f>'4-EXPENSE 1st Period'!AD60+' 5-EXPENSE 2nd Period'!AD60+'6-EXPENSE 3rd Period'!AD60+' 7-EXPENSE 4th Period'!AD60+' 8-EXPENSE 5th Period'!AD60+' 9-EXPENSE 6th Period'!AD60+' 10-EXPENSE 7th Period'!AD60+' 11-EXPENSE 8th Period'!AD60+' 12-EXPENSE 9th Period'!AD60+' 13-EXPENSE 10th Period'!AD60+' 14-EXPENSE 11th Period'!AD60+' 15-EXPENSE 12th Period'!AE60</f>
        <v>0</v>
      </c>
      <c r="AH48" s="776">
        <f t="shared" si="6"/>
        <v>0</v>
      </c>
      <c r="AI48" s="769"/>
      <c r="AJ48" s="778">
        <f t="shared" si="7"/>
        <v>0</v>
      </c>
      <c r="AK48" s="781">
        <f t="shared" si="8"/>
        <v>0</v>
      </c>
      <c r="AL48" s="781">
        <f t="shared" si="9"/>
        <v>0</v>
      </c>
      <c r="AM48" s="781">
        <f t="shared" si="10"/>
        <v>0</v>
      </c>
      <c r="AN48" s="781">
        <f t="shared" si="11"/>
        <v>0</v>
      </c>
      <c r="AO48" s="781">
        <f t="shared" si="12"/>
        <v>0</v>
      </c>
      <c r="AP48" s="781">
        <f t="shared" si="13"/>
        <v>0</v>
      </c>
      <c r="AQ48" s="781">
        <f t="shared" si="14"/>
        <v>0</v>
      </c>
      <c r="AR48" s="781">
        <f t="shared" si="15"/>
        <v>0</v>
      </c>
      <c r="AS48" s="781">
        <f t="shared" si="16"/>
        <v>0</v>
      </c>
      <c r="AT48" s="781">
        <f t="shared" si="17"/>
        <v>0</v>
      </c>
      <c r="AU48" s="781">
        <f t="shared" si="18"/>
        <v>0</v>
      </c>
      <c r="AV48" s="781">
        <f t="shared" si="19"/>
        <v>0</v>
      </c>
      <c r="AW48" s="781">
        <f t="shared" si="20"/>
        <v>0</v>
      </c>
      <c r="AX48" s="767">
        <f t="shared" si="21"/>
        <v>0</v>
      </c>
      <c r="AY48" s="776">
        <f t="shared" si="22"/>
        <v>0</v>
      </c>
    </row>
    <row r="49" spans="1:51" x14ac:dyDescent="0.25">
      <c r="A49" s="799" t="str">
        <f>IF('2-Budget JUSTIFY'!A51="","",'2-Budget JUSTIFY'!A51)</f>
        <v/>
      </c>
      <c r="B49" s="767">
        <f>'2-Budget JUSTIFY'!D51</f>
        <v>0</v>
      </c>
      <c r="C49" s="781">
        <f>'2-Budget JUSTIFY'!E51</f>
        <v>0</v>
      </c>
      <c r="D49" s="781">
        <f>'2-Budget JUSTIFY'!F51</f>
        <v>0</v>
      </c>
      <c r="E49" s="781">
        <f>'2-Budget JUSTIFY'!G51</f>
        <v>0</v>
      </c>
      <c r="F49" s="781">
        <f>'2-Budget JUSTIFY'!H51</f>
        <v>0</v>
      </c>
      <c r="G49" s="781">
        <f>'2-Budget JUSTIFY'!I51</f>
        <v>0</v>
      </c>
      <c r="H49" s="781">
        <f>'2-Budget JUSTIFY'!J51</f>
        <v>0</v>
      </c>
      <c r="I49" s="781">
        <f>'2-Budget JUSTIFY'!K51</f>
        <v>0</v>
      </c>
      <c r="J49" s="781">
        <f>'2-Budget JUSTIFY'!L51</f>
        <v>0</v>
      </c>
      <c r="K49" s="781">
        <f>'2-Budget JUSTIFY'!M51</f>
        <v>0</v>
      </c>
      <c r="L49" s="781">
        <f>'2-Budget JUSTIFY'!N51</f>
        <v>0</v>
      </c>
      <c r="M49" s="781">
        <f>'2-Budget JUSTIFY'!O51</f>
        <v>0</v>
      </c>
      <c r="N49" s="781">
        <f>'2-Budget JUSTIFY'!P51</f>
        <v>0</v>
      </c>
      <c r="O49" s="781">
        <f>'2-Budget JUSTIFY'!Q51</f>
        <v>0</v>
      </c>
      <c r="P49" s="767">
        <f>'2-Budget JUSTIFY'!R51</f>
        <v>0</v>
      </c>
      <c r="Q49" s="776">
        <f t="shared" si="5"/>
        <v>0</v>
      </c>
      <c r="R49" s="769"/>
      <c r="S49" s="778">
        <f>'4-EXPENSE 1st Period'!P61+' 5-EXPENSE 2nd Period'!P61+'6-EXPENSE 3rd Period'!P61+' 7-EXPENSE 4th Period'!P61+' 8-EXPENSE 5th Period'!P61+' 9-EXPENSE 6th Period'!P61+' 10-EXPENSE 7th Period'!P61+' 11-EXPENSE 8th Period'!P61+' 12-EXPENSE 9th Period'!P61+' 13-EXPENSE 10th Period'!P61+' 14-EXPENSE 11th Period'!P61+' 15-EXPENSE 12th Period'!Q61</f>
        <v>0</v>
      </c>
      <c r="T49" s="781">
        <f>'4-EXPENSE 1st Period'!Q61+' 5-EXPENSE 2nd Period'!Q61+'6-EXPENSE 3rd Period'!Q61+' 7-EXPENSE 4th Period'!Q61+' 8-EXPENSE 5th Period'!Q61+' 9-EXPENSE 6th Period'!Q61+' 10-EXPENSE 7th Period'!Q61+' 11-EXPENSE 8th Period'!Q61+' 12-EXPENSE 9th Period'!Q61+' 13-EXPENSE 10th Period'!Q61+' 14-EXPENSE 11th Period'!Q61+' 15-EXPENSE 12th Period'!R61</f>
        <v>0</v>
      </c>
      <c r="U49" s="781">
        <f>'4-EXPENSE 1st Period'!R61+' 5-EXPENSE 2nd Period'!R61+'6-EXPENSE 3rd Period'!R61+' 7-EXPENSE 4th Period'!R61+' 8-EXPENSE 5th Period'!R61+' 9-EXPENSE 6th Period'!R61+' 10-EXPENSE 7th Period'!R61+' 11-EXPENSE 8th Period'!R61+' 12-EXPENSE 9th Period'!R61+' 13-EXPENSE 10th Period'!R61+' 14-EXPENSE 11th Period'!R61+' 15-EXPENSE 12th Period'!S61</f>
        <v>0</v>
      </c>
      <c r="V49" s="781">
        <f>'4-EXPENSE 1st Period'!S61+' 5-EXPENSE 2nd Period'!S61+'6-EXPENSE 3rd Period'!S61+' 7-EXPENSE 4th Period'!S61+' 8-EXPENSE 5th Period'!S61+' 9-EXPENSE 6th Period'!S61+' 10-EXPENSE 7th Period'!S61+' 11-EXPENSE 8th Period'!S61+' 12-EXPENSE 9th Period'!S61+' 13-EXPENSE 10th Period'!S61+' 14-EXPENSE 11th Period'!S61+' 15-EXPENSE 12th Period'!T61</f>
        <v>0</v>
      </c>
      <c r="W49" s="781">
        <f>'4-EXPENSE 1st Period'!T61+' 5-EXPENSE 2nd Period'!T61+'6-EXPENSE 3rd Period'!T61+' 7-EXPENSE 4th Period'!T61+' 8-EXPENSE 5th Period'!T61+' 9-EXPENSE 6th Period'!T61+' 10-EXPENSE 7th Period'!T61+' 11-EXPENSE 8th Period'!T61+' 12-EXPENSE 9th Period'!T61+' 13-EXPENSE 10th Period'!T61+' 14-EXPENSE 11th Period'!T61+' 15-EXPENSE 12th Period'!U61</f>
        <v>0</v>
      </c>
      <c r="X49" s="781">
        <f>'4-EXPENSE 1st Period'!U61+' 5-EXPENSE 2nd Period'!U61+'6-EXPENSE 3rd Period'!U61+' 7-EXPENSE 4th Period'!U61+' 8-EXPENSE 5th Period'!U61+' 9-EXPENSE 6th Period'!U61+' 10-EXPENSE 7th Period'!U61+' 11-EXPENSE 8th Period'!U61+' 12-EXPENSE 9th Period'!U61+' 13-EXPENSE 10th Period'!U61+' 14-EXPENSE 11th Period'!U61+' 15-EXPENSE 12th Period'!V61</f>
        <v>0</v>
      </c>
      <c r="Y49" s="781">
        <f>'4-EXPENSE 1st Period'!V61+' 5-EXPENSE 2nd Period'!V61+'6-EXPENSE 3rd Period'!V61+' 7-EXPENSE 4th Period'!V61+' 8-EXPENSE 5th Period'!V61+' 9-EXPENSE 6th Period'!V61+' 10-EXPENSE 7th Period'!V61+' 11-EXPENSE 8th Period'!V61+' 12-EXPENSE 9th Period'!V61+' 13-EXPENSE 10th Period'!V61+' 14-EXPENSE 11th Period'!V61+' 15-EXPENSE 12th Period'!W61</f>
        <v>0</v>
      </c>
      <c r="Z49" s="781">
        <f>'4-EXPENSE 1st Period'!W61+' 5-EXPENSE 2nd Period'!W61+'6-EXPENSE 3rd Period'!W61+' 7-EXPENSE 4th Period'!W61+' 8-EXPENSE 5th Period'!W61+' 9-EXPENSE 6th Period'!W61+' 10-EXPENSE 7th Period'!W61+' 11-EXPENSE 8th Period'!W61+' 12-EXPENSE 9th Period'!W61+' 13-EXPENSE 10th Period'!W61+' 14-EXPENSE 11th Period'!W61+' 15-EXPENSE 12th Period'!X61</f>
        <v>0</v>
      </c>
      <c r="AA49" s="781">
        <f>'4-EXPENSE 1st Period'!X61+' 5-EXPENSE 2nd Period'!X61+'6-EXPENSE 3rd Period'!X61+' 7-EXPENSE 4th Period'!X61+' 8-EXPENSE 5th Period'!X61+' 9-EXPENSE 6th Period'!X61+' 10-EXPENSE 7th Period'!X61+' 11-EXPENSE 8th Period'!X61+' 12-EXPENSE 9th Period'!X61+' 13-EXPENSE 10th Period'!X61+' 14-EXPENSE 11th Period'!X61+' 15-EXPENSE 12th Period'!Y61</f>
        <v>0</v>
      </c>
      <c r="AB49" s="781">
        <f>'4-EXPENSE 1st Period'!Y61+' 5-EXPENSE 2nd Period'!Y61+'6-EXPENSE 3rd Period'!Y61+' 7-EXPENSE 4th Period'!Y61+' 8-EXPENSE 5th Period'!Y61+' 9-EXPENSE 6th Period'!Y61+' 10-EXPENSE 7th Period'!Y61+' 11-EXPENSE 8th Period'!Y61+' 12-EXPENSE 9th Period'!Y61+' 13-EXPENSE 10th Period'!Y61+' 14-EXPENSE 11th Period'!Y61+' 15-EXPENSE 12th Period'!Z61</f>
        <v>0</v>
      </c>
      <c r="AC49" s="781">
        <f>'4-EXPENSE 1st Period'!Z61+' 5-EXPENSE 2nd Period'!Z61+'6-EXPENSE 3rd Period'!Z61+' 7-EXPENSE 4th Period'!Z61+' 8-EXPENSE 5th Period'!Z61+' 9-EXPENSE 6th Period'!Z61+' 10-EXPENSE 7th Period'!Z61+' 11-EXPENSE 8th Period'!Z61+' 12-EXPENSE 9th Period'!Z61+' 13-EXPENSE 10th Period'!Z61+' 14-EXPENSE 11th Period'!Z61+' 15-EXPENSE 12th Period'!AA61</f>
        <v>0</v>
      </c>
      <c r="AD49" s="781">
        <f>'4-EXPENSE 1st Period'!AA61+' 5-EXPENSE 2nd Period'!AA61+'6-EXPENSE 3rd Period'!AA61+' 7-EXPENSE 4th Period'!AA61+' 8-EXPENSE 5th Period'!AA61+' 9-EXPENSE 6th Period'!AA61+' 10-EXPENSE 7th Period'!AA61+' 11-EXPENSE 8th Period'!AA61+' 12-EXPENSE 9th Period'!AA61+' 13-EXPENSE 10th Period'!AA61+' 14-EXPENSE 11th Period'!AA61+' 15-EXPENSE 12th Period'!AB61</f>
        <v>0</v>
      </c>
      <c r="AE49" s="781">
        <f>'4-EXPENSE 1st Period'!AB61+' 5-EXPENSE 2nd Period'!AB61+'6-EXPENSE 3rd Period'!AB61+' 7-EXPENSE 4th Period'!AB61+' 8-EXPENSE 5th Period'!AB61+' 9-EXPENSE 6th Period'!AB61+' 10-EXPENSE 7th Period'!AB61+' 11-EXPENSE 8th Period'!AB61+' 12-EXPENSE 9th Period'!AB61+' 13-EXPENSE 10th Period'!AB61+' 14-EXPENSE 11th Period'!AB61+' 15-EXPENSE 12th Period'!AC61</f>
        <v>0</v>
      </c>
      <c r="AF49" s="781">
        <f>'4-EXPENSE 1st Period'!AC61+' 5-EXPENSE 2nd Period'!AC61+'6-EXPENSE 3rd Period'!AC61+' 7-EXPENSE 4th Period'!AC61+' 8-EXPENSE 5th Period'!AC61+' 9-EXPENSE 6th Period'!AC61+' 10-EXPENSE 7th Period'!AC61+' 11-EXPENSE 8th Period'!AC61+' 12-EXPENSE 9th Period'!AC61+' 13-EXPENSE 10th Period'!AC61+' 14-EXPENSE 11th Period'!AC61+' 15-EXPENSE 12th Period'!AD61</f>
        <v>0</v>
      </c>
      <c r="AG49" s="767">
        <f>'4-EXPENSE 1st Period'!AD61+' 5-EXPENSE 2nd Period'!AD61+'6-EXPENSE 3rd Period'!AD61+' 7-EXPENSE 4th Period'!AD61+' 8-EXPENSE 5th Period'!AD61+' 9-EXPENSE 6th Period'!AD61+' 10-EXPENSE 7th Period'!AD61+' 11-EXPENSE 8th Period'!AD61+' 12-EXPENSE 9th Period'!AD61+' 13-EXPENSE 10th Period'!AD61+' 14-EXPENSE 11th Period'!AD61+' 15-EXPENSE 12th Period'!AE61</f>
        <v>0</v>
      </c>
      <c r="AH49" s="776">
        <f t="shared" si="6"/>
        <v>0</v>
      </c>
      <c r="AI49" s="769"/>
      <c r="AJ49" s="778">
        <f t="shared" si="7"/>
        <v>0</v>
      </c>
      <c r="AK49" s="781">
        <f t="shared" si="8"/>
        <v>0</v>
      </c>
      <c r="AL49" s="781">
        <f t="shared" si="9"/>
        <v>0</v>
      </c>
      <c r="AM49" s="781">
        <f t="shared" si="10"/>
        <v>0</v>
      </c>
      <c r="AN49" s="781">
        <f t="shared" si="11"/>
        <v>0</v>
      </c>
      <c r="AO49" s="781">
        <f t="shared" si="12"/>
        <v>0</v>
      </c>
      <c r="AP49" s="781">
        <f t="shared" si="13"/>
        <v>0</v>
      </c>
      <c r="AQ49" s="781">
        <f t="shared" si="14"/>
        <v>0</v>
      </c>
      <c r="AR49" s="781">
        <f t="shared" si="15"/>
        <v>0</v>
      </c>
      <c r="AS49" s="781">
        <f t="shared" si="16"/>
        <v>0</v>
      </c>
      <c r="AT49" s="781">
        <f t="shared" si="17"/>
        <v>0</v>
      </c>
      <c r="AU49" s="781">
        <f t="shared" si="18"/>
        <v>0</v>
      </c>
      <c r="AV49" s="781">
        <f t="shared" si="19"/>
        <v>0</v>
      </c>
      <c r="AW49" s="781">
        <f t="shared" si="20"/>
        <v>0</v>
      </c>
      <c r="AX49" s="767">
        <f t="shared" si="21"/>
        <v>0</v>
      </c>
      <c r="AY49" s="776">
        <f t="shared" si="22"/>
        <v>0</v>
      </c>
    </row>
    <row r="50" spans="1:51" x14ac:dyDescent="0.25">
      <c r="A50" s="799" t="str">
        <f>IF('2-Budget JUSTIFY'!A52="","",'2-Budget JUSTIFY'!A52)</f>
        <v/>
      </c>
      <c r="B50" s="767">
        <f>'2-Budget JUSTIFY'!D52</f>
        <v>0</v>
      </c>
      <c r="C50" s="781">
        <f>'2-Budget JUSTIFY'!E52</f>
        <v>0</v>
      </c>
      <c r="D50" s="781">
        <f>'2-Budget JUSTIFY'!F52</f>
        <v>0</v>
      </c>
      <c r="E50" s="781">
        <f>'2-Budget JUSTIFY'!G52</f>
        <v>0</v>
      </c>
      <c r="F50" s="781">
        <f>'2-Budget JUSTIFY'!H52</f>
        <v>0</v>
      </c>
      <c r="G50" s="781">
        <f>'2-Budget JUSTIFY'!I52</f>
        <v>0</v>
      </c>
      <c r="H50" s="781">
        <f>'2-Budget JUSTIFY'!J52</f>
        <v>0</v>
      </c>
      <c r="I50" s="781">
        <f>'2-Budget JUSTIFY'!K52</f>
        <v>0</v>
      </c>
      <c r="J50" s="781">
        <f>'2-Budget JUSTIFY'!L52</f>
        <v>0</v>
      </c>
      <c r="K50" s="781">
        <f>'2-Budget JUSTIFY'!M52</f>
        <v>0</v>
      </c>
      <c r="L50" s="781">
        <f>'2-Budget JUSTIFY'!N52</f>
        <v>0</v>
      </c>
      <c r="M50" s="781">
        <f>'2-Budget JUSTIFY'!O52</f>
        <v>0</v>
      </c>
      <c r="N50" s="781">
        <f>'2-Budget JUSTIFY'!P52</f>
        <v>0</v>
      </c>
      <c r="O50" s="781">
        <f>'2-Budget JUSTIFY'!Q52</f>
        <v>0</v>
      </c>
      <c r="P50" s="767">
        <f>'2-Budget JUSTIFY'!R52</f>
        <v>0</v>
      </c>
      <c r="Q50" s="776">
        <f t="shared" si="5"/>
        <v>0</v>
      </c>
      <c r="R50" s="769"/>
      <c r="S50" s="778">
        <f>'4-EXPENSE 1st Period'!P62+' 5-EXPENSE 2nd Period'!P62+'6-EXPENSE 3rd Period'!P62+' 7-EXPENSE 4th Period'!P62+' 8-EXPENSE 5th Period'!P62+' 9-EXPENSE 6th Period'!P62+' 10-EXPENSE 7th Period'!P62+' 11-EXPENSE 8th Period'!P62+' 12-EXPENSE 9th Period'!P62+' 13-EXPENSE 10th Period'!P62+' 14-EXPENSE 11th Period'!P62+' 15-EXPENSE 12th Period'!Q62</f>
        <v>0</v>
      </c>
      <c r="T50" s="781">
        <f>'4-EXPENSE 1st Period'!Q62+' 5-EXPENSE 2nd Period'!Q62+'6-EXPENSE 3rd Period'!Q62+' 7-EXPENSE 4th Period'!Q62+' 8-EXPENSE 5th Period'!Q62+' 9-EXPENSE 6th Period'!Q62+' 10-EXPENSE 7th Period'!Q62+' 11-EXPENSE 8th Period'!Q62+' 12-EXPENSE 9th Period'!Q62+' 13-EXPENSE 10th Period'!Q62+' 14-EXPENSE 11th Period'!Q62+' 15-EXPENSE 12th Period'!R62</f>
        <v>0</v>
      </c>
      <c r="U50" s="781">
        <f>'4-EXPENSE 1st Period'!R62+' 5-EXPENSE 2nd Period'!R62+'6-EXPENSE 3rd Period'!R62+' 7-EXPENSE 4th Period'!R62+' 8-EXPENSE 5th Period'!R62+' 9-EXPENSE 6th Period'!R62+' 10-EXPENSE 7th Period'!R62+' 11-EXPENSE 8th Period'!R62+' 12-EXPENSE 9th Period'!R62+' 13-EXPENSE 10th Period'!R62+' 14-EXPENSE 11th Period'!R62+' 15-EXPENSE 12th Period'!S62</f>
        <v>0</v>
      </c>
      <c r="V50" s="781">
        <f>'4-EXPENSE 1st Period'!S62+' 5-EXPENSE 2nd Period'!S62+'6-EXPENSE 3rd Period'!S62+' 7-EXPENSE 4th Period'!S62+' 8-EXPENSE 5th Period'!S62+' 9-EXPENSE 6th Period'!S62+' 10-EXPENSE 7th Period'!S62+' 11-EXPENSE 8th Period'!S62+' 12-EXPENSE 9th Period'!S62+' 13-EXPENSE 10th Period'!S62+' 14-EXPENSE 11th Period'!S62+' 15-EXPENSE 12th Period'!T62</f>
        <v>0</v>
      </c>
      <c r="W50" s="781">
        <f>'4-EXPENSE 1st Period'!T62+' 5-EXPENSE 2nd Period'!T62+'6-EXPENSE 3rd Period'!T62+' 7-EXPENSE 4th Period'!T62+' 8-EXPENSE 5th Period'!T62+' 9-EXPENSE 6th Period'!T62+' 10-EXPENSE 7th Period'!T62+' 11-EXPENSE 8th Period'!T62+' 12-EXPENSE 9th Period'!T62+' 13-EXPENSE 10th Period'!T62+' 14-EXPENSE 11th Period'!T62+' 15-EXPENSE 12th Period'!U62</f>
        <v>0</v>
      </c>
      <c r="X50" s="781">
        <f>'4-EXPENSE 1st Period'!U62+' 5-EXPENSE 2nd Period'!U62+'6-EXPENSE 3rd Period'!U62+' 7-EXPENSE 4th Period'!U62+' 8-EXPENSE 5th Period'!U62+' 9-EXPENSE 6th Period'!U62+' 10-EXPENSE 7th Period'!U62+' 11-EXPENSE 8th Period'!U62+' 12-EXPENSE 9th Period'!U62+' 13-EXPENSE 10th Period'!U62+' 14-EXPENSE 11th Period'!U62+' 15-EXPENSE 12th Period'!V62</f>
        <v>0</v>
      </c>
      <c r="Y50" s="781">
        <f>'4-EXPENSE 1st Period'!V62+' 5-EXPENSE 2nd Period'!V62+'6-EXPENSE 3rd Period'!V62+' 7-EXPENSE 4th Period'!V62+' 8-EXPENSE 5th Period'!V62+' 9-EXPENSE 6th Period'!V62+' 10-EXPENSE 7th Period'!V62+' 11-EXPENSE 8th Period'!V62+' 12-EXPENSE 9th Period'!V62+' 13-EXPENSE 10th Period'!V62+' 14-EXPENSE 11th Period'!V62+' 15-EXPENSE 12th Period'!W62</f>
        <v>0</v>
      </c>
      <c r="Z50" s="781">
        <f>'4-EXPENSE 1st Period'!W62+' 5-EXPENSE 2nd Period'!W62+'6-EXPENSE 3rd Period'!W62+' 7-EXPENSE 4th Period'!W62+' 8-EXPENSE 5th Period'!W62+' 9-EXPENSE 6th Period'!W62+' 10-EXPENSE 7th Period'!W62+' 11-EXPENSE 8th Period'!W62+' 12-EXPENSE 9th Period'!W62+' 13-EXPENSE 10th Period'!W62+' 14-EXPENSE 11th Period'!W62+' 15-EXPENSE 12th Period'!X62</f>
        <v>0</v>
      </c>
      <c r="AA50" s="781">
        <f>'4-EXPENSE 1st Period'!X62+' 5-EXPENSE 2nd Period'!X62+'6-EXPENSE 3rd Period'!X62+' 7-EXPENSE 4th Period'!X62+' 8-EXPENSE 5th Period'!X62+' 9-EXPENSE 6th Period'!X62+' 10-EXPENSE 7th Period'!X62+' 11-EXPENSE 8th Period'!X62+' 12-EXPENSE 9th Period'!X62+' 13-EXPENSE 10th Period'!X62+' 14-EXPENSE 11th Period'!X62+' 15-EXPENSE 12th Period'!Y62</f>
        <v>0</v>
      </c>
      <c r="AB50" s="781">
        <f>'4-EXPENSE 1st Period'!Y62+' 5-EXPENSE 2nd Period'!Y62+'6-EXPENSE 3rd Period'!Y62+' 7-EXPENSE 4th Period'!Y62+' 8-EXPENSE 5th Period'!Y62+' 9-EXPENSE 6th Period'!Y62+' 10-EXPENSE 7th Period'!Y62+' 11-EXPENSE 8th Period'!Y62+' 12-EXPENSE 9th Period'!Y62+' 13-EXPENSE 10th Period'!Y62+' 14-EXPENSE 11th Period'!Y62+' 15-EXPENSE 12th Period'!Z62</f>
        <v>0</v>
      </c>
      <c r="AC50" s="781">
        <f>'4-EXPENSE 1st Period'!Z62+' 5-EXPENSE 2nd Period'!Z62+'6-EXPENSE 3rd Period'!Z62+' 7-EXPENSE 4th Period'!Z62+' 8-EXPENSE 5th Period'!Z62+' 9-EXPENSE 6th Period'!Z62+' 10-EXPENSE 7th Period'!Z62+' 11-EXPENSE 8th Period'!Z62+' 12-EXPENSE 9th Period'!Z62+' 13-EXPENSE 10th Period'!Z62+' 14-EXPENSE 11th Period'!Z62+' 15-EXPENSE 12th Period'!AA62</f>
        <v>0</v>
      </c>
      <c r="AD50" s="781">
        <f>'4-EXPENSE 1st Period'!AA62+' 5-EXPENSE 2nd Period'!AA62+'6-EXPENSE 3rd Period'!AA62+' 7-EXPENSE 4th Period'!AA62+' 8-EXPENSE 5th Period'!AA62+' 9-EXPENSE 6th Period'!AA62+' 10-EXPENSE 7th Period'!AA62+' 11-EXPENSE 8th Period'!AA62+' 12-EXPENSE 9th Period'!AA62+' 13-EXPENSE 10th Period'!AA62+' 14-EXPENSE 11th Period'!AA62+' 15-EXPENSE 12th Period'!AB62</f>
        <v>0</v>
      </c>
      <c r="AE50" s="781">
        <f>'4-EXPENSE 1st Period'!AB62+' 5-EXPENSE 2nd Period'!AB62+'6-EXPENSE 3rd Period'!AB62+' 7-EXPENSE 4th Period'!AB62+' 8-EXPENSE 5th Period'!AB62+' 9-EXPENSE 6th Period'!AB62+' 10-EXPENSE 7th Period'!AB62+' 11-EXPENSE 8th Period'!AB62+' 12-EXPENSE 9th Period'!AB62+' 13-EXPENSE 10th Period'!AB62+' 14-EXPENSE 11th Period'!AB62+' 15-EXPENSE 12th Period'!AC62</f>
        <v>0</v>
      </c>
      <c r="AF50" s="781">
        <f>'4-EXPENSE 1st Period'!AC62+' 5-EXPENSE 2nd Period'!AC62+'6-EXPENSE 3rd Period'!AC62+' 7-EXPENSE 4th Period'!AC62+' 8-EXPENSE 5th Period'!AC62+' 9-EXPENSE 6th Period'!AC62+' 10-EXPENSE 7th Period'!AC62+' 11-EXPENSE 8th Period'!AC62+' 12-EXPENSE 9th Period'!AC62+' 13-EXPENSE 10th Period'!AC62+' 14-EXPENSE 11th Period'!AC62+' 15-EXPENSE 12th Period'!AD62</f>
        <v>0</v>
      </c>
      <c r="AG50" s="767">
        <f>'4-EXPENSE 1st Period'!AD62+' 5-EXPENSE 2nd Period'!AD62+'6-EXPENSE 3rd Period'!AD62+' 7-EXPENSE 4th Period'!AD62+' 8-EXPENSE 5th Period'!AD62+' 9-EXPENSE 6th Period'!AD62+' 10-EXPENSE 7th Period'!AD62+' 11-EXPENSE 8th Period'!AD62+' 12-EXPENSE 9th Period'!AD62+' 13-EXPENSE 10th Period'!AD62+' 14-EXPENSE 11th Period'!AD62+' 15-EXPENSE 12th Period'!AE62</f>
        <v>0</v>
      </c>
      <c r="AH50" s="776">
        <f t="shared" si="6"/>
        <v>0</v>
      </c>
      <c r="AI50" s="769"/>
      <c r="AJ50" s="778">
        <f t="shared" si="7"/>
        <v>0</v>
      </c>
      <c r="AK50" s="781">
        <f t="shared" si="8"/>
        <v>0</v>
      </c>
      <c r="AL50" s="781">
        <f t="shared" si="9"/>
        <v>0</v>
      </c>
      <c r="AM50" s="781">
        <f t="shared" si="10"/>
        <v>0</v>
      </c>
      <c r="AN50" s="781">
        <f t="shared" si="11"/>
        <v>0</v>
      </c>
      <c r="AO50" s="781">
        <f t="shared" si="12"/>
        <v>0</v>
      </c>
      <c r="AP50" s="781">
        <f t="shared" si="13"/>
        <v>0</v>
      </c>
      <c r="AQ50" s="781">
        <f t="shared" si="14"/>
        <v>0</v>
      </c>
      <c r="AR50" s="781">
        <f t="shared" si="15"/>
        <v>0</v>
      </c>
      <c r="AS50" s="781">
        <f t="shared" si="16"/>
        <v>0</v>
      </c>
      <c r="AT50" s="781">
        <f t="shared" si="17"/>
        <v>0</v>
      </c>
      <c r="AU50" s="781">
        <f t="shared" si="18"/>
        <v>0</v>
      </c>
      <c r="AV50" s="781">
        <f t="shared" si="19"/>
        <v>0</v>
      </c>
      <c r="AW50" s="781">
        <f t="shared" si="20"/>
        <v>0</v>
      </c>
      <c r="AX50" s="767">
        <f t="shared" si="21"/>
        <v>0</v>
      </c>
      <c r="AY50" s="776">
        <f t="shared" si="22"/>
        <v>0</v>
      </c>
    </row>
    <row r="51" spans="1:51" ht="13" x14ac:dyDescent="0.3">
      <c r="A51" s="771" t="str">
        <f>IF('2-Budget JUSTIFY'!A53="","",'2-Budget JUSTIFY'!A53)</f>
        <v>300 - TRAVEL</v>
      </c>
      <c r="B51" s="794">
        <f>'2-Budget JUSTIFY'!D53</f>
        <v>0</v>
      </c>
      <c r="C51" s="795">
        <f>'2-Budget JUSTIFY'!E53</f>
        <v>0</v>
      </c>
      <c r="D51" s="795">
        <f>'2-Budget JUSTIFY'!F53</f>
        <v>0</v>
      </c>
      <c r="E51" s="795">
        <f>'2-Budget JUSTIFY'!G53</f>
        <v>0</v>
      </c>
      <c r="F51" s="795">
        <f>'2-Budget JUSTIFY'!H53</f>
        <v>0</v>
      </c>
      <c r="G51" s="795">
        <f>'2-Budget JUSTIFY'!I53</f>
        <v>0</v>
      </c>
      <c r="H51" s="795">
        <f>'2-Budget JUSTIFY'!J53</f>
        <v>0</v>
      </c>
      <c r="I51" s="795">
        <f>'2-Budget JUSTIFY'!K53</f>
        <v>0</v>
      </c>
      <c r="J51" s="795">
        <f>'2-Budget JUSTIFY'!L53</f>
        <v>0</v>
      </c>
      <c r="K51" s="795">
        <f>'2-Budget JUSTIFY'!M53</f>
        <v>0</v>
      </c>
      <c r="L51" s="795">
        <f>'2-Budget JUSTIFY'!N53</f>
        <v>0</v>
      </c>
      <c r="M51" s="795">
        <f>'2-Budget JUSTIFY'!O53</f>
        <v>0</v>
      </c>
      <c r="N51" s="795">
        <f>'2-Budget JUSTIFY'!P53</f>
        <v>0</v>
      </c>
      <c r="O51" s="795">
        <f>'2-Budget JUSTIFY'!Q53</f>
        <v>0</v>
      </c>
      <c r="P51" s="794">
        <f>'2-Budget JUSTIFY'!R53</f>
        <v>0</v>
      </c>
      <c r="Q51" s="796">
        <f t="shared" si="5"/>
        <v>0</v>
      </c>
      <c r="R51" s="798"/>
      <c r="S51" s="797">
        <f>'4-EXPENSE 1st Period'!P63+' 5-EXPENSE 2nd Period'!P63+'6-EXPENSE 3rd Period'!P63+' 7-EXPENSE 4th Period'!P63+' 8-EXPENSE 5th Period'!P63+' 9-EXPENSE 6th Period'!P63+' 10-EXPENSE 7th Period'!P63+' 11-EXPENSE 8th Period'!P63+' 12-EXPENSE 9th Period'!P63+' 13-EXPENSE 10th Period'!P63+' 14-EXPENSE 11th Period'!P63+' 15-EXPENSE 12th Period'!Q63</f>
        <v>0</v>
      </c>
      <c r="T51" s="795">
        <f>'4-EXPENSE 1st Period'!Q63+' 5-EXPENSE 2nd Period'!Q63+'6-EXPENSE 3rd Period'!Q63+' 7-EXPENSE 4th Period'!Q63+' 8-EXPENSE 5th Period'!Q63+' 9-EXPENSE 6th Period'!Q63+' 10-EXPENSE 7th Period'!Q63+' 11-EXPENSE 8th Period'!Q63+' 12-EXPENSE 9th Period'!Q63+' 13-EXPENSE 10th Period'!Q63+' 14-EXPENSE 11th Period'!Q63+' 15-EXPENSE 12th Period'!R63</f>
        <v>0</v>
      </c>
      <c r="U51" s="795">
        <f>'4-EXPENSE 1st Period'!R63+' 5-EXPENSE 2nd Period'!R63+'6-EXPENSE 3rd Period'!R63+' 7-EXPENSE 4th Period'!R63+' 8-EXPENSE 5th Period'!R63+' 9-EXPENSE 6th Period'!R63+' 10-EXPENSE 7th Period'!R63+' 11-EXPENSE 8th Period'!R63+' 12-EXPENSE 9th Period'!R63+' 13-EXPENSE 10th Period'!R63+' 14-EXPENSE 11th Period'!R63+' 15-EXPENSE 12th Period'!S63</f>
        <v>0</v>
      </c>
      <c r="V51" s="795">
        <f>'4-EXPENSE 1st Period'!S63+' 5-EXPENSE 2nd Period'!S63+'6-EXPENSE 3rd Period'!S63+' 7-EXPENSE 4th Period'!S63+' 8-EXPENSE 5th Period'!S63+' 9-EXPENSE 6th Period'!S63+' 10-EXPENSE 7th Period'!S63+' 11-EXPENSE 8th Period'!S63+' 12-EXPENSE 9th Period'!S63+' 13-EXPENSE 10th Period'!S63+' 14-EXPENSE 11th Period'!S63+' 15-EXPENSE 12th Period'!T63</f>
        <v>0</v>
      </c>
      <c r="W51" s="795">
        <f>'4-EXPENSE 1st Period'!T63+' 5-EXPENSE 2nd Period'!T63+'6-EXPENSE 3rd Period'!T63+' 7-EXPENSE 4th Period'!T63+' 8-EXPENSE 5th Period'!T63+' 9-EXPENSE 6th Period'!T63+' 10-EXPENSE 7th Period'!T63+' 11-EXPENSE 8th Period'!T63+' 12-EXPENSE 9th Period'!T63+' 13-EXPENSE 10th Period'!T63+' 14-EXPENSE 11th Period'!T63+' 15-EXPENSE 12th Period'!U63</f>
        <v>0</v>
      </c>
      <c r="X51" s="795">
        <f>'4-EXPENSE 1st Period'!U63+' 5-EXPENSE 2nd Period'!U63+'6-EXPENSE 3rd Period'!U63+' 7-EXPENSE 4th Period'!U63+' 8-EXPENSE 5th Period'!U63+' 9-EXPENSE 6th Period'!U63+' 10-EXPENSE 7th Period'!U63+' 11-EXPENSE 8th Period'!U63+' 12-EXPENSE 9th Period'!U63+' 13-EXPENSE 10th Period'!U63+' 14-EXPENSE 11th Period'!U63+' 15-EXPENSE 12th Period'!V63</f>
        <v>0</v>
      </c>
      <c r="Y51" s="795">
        <f>'4-EXPENSE 1st Period'!V63+' 5-EXPENSE 2nd Period'!V63+'6-EXPENSE 3rd Period'!V63+' 7-EXPENSE 4th Period'!V63+' 8-EXPENSE 5th Period'!V63+' 9-EXPENSE 6th Period'!V63+' 10-EXPENSE 7th Period'!V63+' 11-EXPENSE 8th Period'!V63+' 12-EXPENSE 9th Period'!V63+' 13-EXPENSE 10th Period'!V63+' 14-EXPENSE 11th Period'!V63+' 15-EXPENSE 12th Period'!W63</f>
        <v>0</v>
      </c>
      <c r="Z51" s="795">
        <f>'4-EXPENSE 1st Period'!W63+' 5-EXPENSE 2nd Period'!W63+'6-EXPENSE 3rd Period'!W63+' 7-EXPENSE 4th Period'!W63+' 8-EXPENSE 5th Period'!W63+' 9-EXPENSE 6th Period'!W63+' 10-EXPENSE 7th Period'!W63+' 11-EXPENSE 8th Period'!W63+' 12-EXPENSE 9th Period'!W63+' 13-EXPENSE 10th Period'!W63+' 14-EXPENSE 11th Period'!W63+' 15-EXPENSE 12th Period'!X63</f>
        <v>0</v>
      </c>
      <c r="AA51" s="795">
        <f>'4-EXPENSE 1st Period'!X63+' 5-EXPENSE 2nd Period'!X63+'6-EXPENSE 3rd Period'!X63+' 7-EXPENSE 4th Period'!X63+' 8-EXPENSE 5th Period'!X63+' 9-EXPENSE 6th Period'!X63+' 10-EXPENSE 7th Period'!X63+' 11-EXPENSE 8th Period'!X63+' 12-EXPENSE 9th Period'!X63+' 13-EXPENSE 10th Period'!X63+' 14-EXPENSE 11th Period'!X63+' 15-EXPENSE 12th Period'!Y63</f>
        <v>0</v>
      </c>
      <c r="AB51" s="795">
        <f>'4-EXPENSE 1st Period'!Y63+' 5-EXPENSE 2nd Period'!Y63+'6-EXPENSE 3rd Period'!Y63+' 7-EXPENSE 4th Period'!Y63+' 8-EXPENSE 5th Period'!Y63+' 9-EXPENSE 6th Period'!Y63+' 10-EXPENSE 7th Period'!Y63+' 11-EXPENSE 8th Period'!Y63+' 12-EXPENSE 9th Period'!Y63+' 13-EXPENSE 10th Period'!Y63+' 14-EXPENSE 11th Period'!Y63+' 15-EXPENSE 12th Period'!Z63</f>
        <v>0</v>
      </c>
      <c r="AC51" s="795">
        <f>'4-EXPENSE 1st Period'!Z63+' 5-EXPENSE 2nd Period'!Z63+'6-EXPENSE 3rd Period'!Z63+' 7-EXPENSE 4th Period'!Z63+' 8-EXPENSE 5th Period'!Z63+' 9-EXPENSE 6th Period'!Z63+' 10-EXPENSE 7th Period'!Z63+' 11-EXPENSE 8th Period'!Z63+' 12-EXPENSE 9th Period'!Z63+' 13-EXPENSE 10th Period'!Z63+' 14-EXPENSE 11th Period'!Z63+' 15-EXPENSE 12th Period'!AA63</f>
        <v>0</v>
      </c>
      <c r="AD51" s="795">
        <f>'4-EXPENSE 1st Period'!AA63+' 5-EXPENSE 2nd Period'!AA63+'6-EXPENSE 3rd Period'!AA63+' 7-EXPENSE 4th Period'!AA63+' 8-EXPENSE 5th Period'!AA63+' 9-EXPENSE 6th Period'!AA63+' 10-EXPENSE 7th Period'!AA63+' 11-EXPENSE 8th Period'!AA63+' 12-EXPENSE 9th Period'!AA63+' 13-EXPENSE 10th Period'!AA63+' 14-EXPENSE 11th Period'!AA63+' 15-EXPENSE 12th Period'!AB63</f>
        <v>0</v>
      </c>
      <c r="AE51" s="795">
        <f>'4-EXPENSE 1st Period'!AB63+' 5-EXPENSE 2nd Period'!AB63+'6-EXPENSE 3rd Period'!AB63+' 7-EXPENSE 4th Period'!AB63+' 8-EXPENSE 5th Period'!AB63+' 9-EXPENSE 6th Period'!AB63+' 10-EXPENSE 7th Period'!AB63+' 11-EXPENSE 8th Period'!AB63+' 12-EXPENSE 9th Period'!AB63+' 13-EXPENSE 10th Period'!AB63+' 14-EXPENSE 11th Period'!AB63+' 15-EXPENSE 12th Period'!AC63</f>
        <v>0</v>
      </c>
      <c r="AF51" s="795">
        <f>'4-EXPENSE 1st Period'!AC63+' 5-EXPENSE 2nd Period'!AC63+'6-EXPENSE 3rd Period'!AC63+' 7-EXPENSE 4th Period'!AC63+' 8-EXPENSE 5th Period'!AC63+' 9-EXPENSE 6th Period'!AC63+' 10-EXPENSE 7th Period'!AC63+' 11-EXPENSE 8th Period'!AC63+' 12-EXPENSE 9th Period'!AC63+' 13-EXPENSE 10th Period'!AC63+' 14-EXPENSE 11th Period'!AC63+' 15-EXPENSE 12th Period'!AD63</f>
        <v>0</v>
      </c>
      <c r="AG51" s="794">
        <f>'4-EXPENSE 1st Period'!AD63+' 5-EXPENSE 2nd Period'!AD63+'6-EXPENSE 3rd Period'!AD63+' 7-EXPENSE 4th Period'!AD63+' 8-EXPENSE 5th Period'!AD63+' 9-EXPENSE 6th Period'!AD63+' 10-EXPENSE 7th Period'!AD63+' 11-EXPENSE 8th Period'!AD63+' 12-EXPENSE 9th Period'!AD63+' 13-EXPENSE 10th Period'!AD63+' 14-EXPENSE 11th Period'!AD63+' 15-EXPENSE 12th Period'!AE63</f>
        <v>0</v>
      </c>
      <c r="AH51" s="796">
        <f t="shared" si="6"/>
        <v>0</v>
      </c>
      <c r="AI51" s="798"/>
      <c r="AJ51" s="797">
        <f t="shared" si="7"/>
        <v>0</v>
      </c>
      <c r="AK51" s="795">
        <f t="shared" si="8"/>
        <v>0</v>
      </c>
      <c r="AL51" s="795">
        <f t="shared" si="9"/>
        <v>0</v>
      </c>
      <c r="AM51" s="795">
        <f t="shared" si="10"/>
        <v>0</v>
      </c>
      <c r="AN51" s="795">
        <f t="shared" si="11"/>
        <v>0</v>
      </c>
      <c r="AO51" s="795">
        <f t="shared" si="12"/>
        <v>0</v>
      </c>
      <c r="AP51" s="795">
        <f t="shared" si="13"/>
        <v>0</v>
      </c>
      <c r="AQ51" s="795">
        <f t="shared" si="14"/>
        <v>0</v>
      </c>
      <c r="AR51" s="795">
        <f t="shared" si="15"/>
        <v>0</v>
      </c>
      <c r="AS51" s="795">
        <f t="shared" si="16"/>
        <v>0</v>
      </c>
      <c r="AT51" s="795">
        <f t="shared" si="17"/>
        <v>0</v>
      </c>
      <c r="AU51" s="795">
        <f t="shared" si="18"/>
        <v>0</v>
      </c>
      <c r="AV51" s="795">
        <f t="shared" si="19"/>
        <v>0</v>
      </c>
      <c r="AW51" s="795">
        <f t="shared" si="20"/>
        <v>0</v>
      </c>
      <c r="AX51" s="794">
        <f t="shared" si="21"/>
        <v>0</v>
      </c>
      <c r="AY51" s="796">
        <f t="shared" si="22"/>
        <v>0</v>
      </c>
    </row>
    <row r="52" spans="1:51" x14ac:dyDescent="0.25">
      <c r="A52" s="799" t="str">
        <f>IF('2-Budget JUSTIFY'!A54="","",'2-Budget JUSTIFY'!A54)</f>
        <v/>
      </c>
      <c r="B52" s="767">
        <f>'2-Budget JUSTIFY'!D54</f>
        <v>0</v>
      </c>
      <c r="C52" s="781">
        <f>'2-Budget JUSTIFY'!E54</f>
        <v>0</v>
      </c>
      <c r="D52" s="781">
        <f>'2-Budget JUSTIFY'!F54</f>
        <v>0</v>
      </c>
      <c r="E52" s="781">
        <f>'2-Budget JUSTIFY'!G54</f>
        <v>0</v>
      </c>
      <c r="F52" s="781">
        <f>'2-Budget JUSTIFY'!H54</f>
        <v>0</v>
      </c>
      <c r="G52" s="781">
        <f>'2-Budget JUSTIFY'!I54</f>
        <v>0</v>
      </c>
      <c r="H52" s="781">
        <f>'2-Budget JUSTIFY'!J54</f>
        <v>0</v>
      </c>
      <c r="I52" s="781">
        <f>'2-Budget JUSTIFY'!K54</f>
        <v>0</v>
      </c>
      <c r="J52" s="781">
        <f>'2-Budget JUSTIFY'!L54</f>
        <v>0</v>
      </c>
      <c r="K52" s="781">
        <f>'2-Budget JUSTIFY'!M54</f>
        <v>0</v>
      </c>
      <c r="L52" s="781">
        <f>'2-Budget JUSTIFY'!N54</f>
        <v>0</v>
      </c>
      <c r="M52" s="781">
        <f>'2-Budget JUSTIFY'!O54</f>
        <v>0</v>
      </c>
      <c r="N52" s="781">
        <f>'2-Budget JUSTIFY'!P54</f>
        <v>0</v>
      </c>
      <c r="O52" s="781">
        <f>'2-Budget JUSTIFY'!Q54</f>
        <v>0</v>
      </c>
      <c r="P52" s="767">
        <f>'2-Budget JUSTIFY'!R54</f>
        <v>0</v>
      </c>
      <c r="Q52" s="776">
        <f t="shared" si="5"/>
        <v>0</v>
      </c>
      <c r="R52" s="769"/>
      <c r="S52" s="778">
        <f>'4-EXPENSE 1st Period'!P64+' 5-EXPENSE 2nd Period'!P64+'6-EXPENSE 3rd Period'!P64+' 7-EXPENSE 4th Period'!P64+' 8-EXPENSE 5th Period'!P64+' 9-EXPENSE 6th Period'!P64+' 10-EXPENSE 7th Period'!P64+' 11-EXPENSE 8th Period'!P64+' 12-EXPENSE 9th Period'!P64+' 13-EXPENSE 10th Period'!P64+' 14-EXPENSE 11th Period'!P64+' 15-EXPENSE 12th Period'!Q64</f>
        <v>0</v>
      </c>
      <c r="T52" s="781">
        <f>'4-EXPENSE 1st Period'!Q64+' 5-EXPENSE 2nd Period'!Q64+'6-EXPENSE 3rd Period'!Q64+' 7-EXPENSE 4th Period'!Q64+' 8-EXPENSE 5th Period'!Q64+' 9-EXPENSE 6th Period'!Q64+' 10-EXPENSE 7th Period'!Q64+' 11-EXPENSE 8th Period'!Q64+' 12-EXPENSE 9th Period'!Q64+' 13-EXPENSE 10th Period'!Q64+' 14-EXPENSE 11th Period'!Q64+' 15-EXPENSE 12th Period'!R64</f>
        <v>0</v>
      </c>
      <c r="U52" s="781">
        <f>'4-EXPENSE 1st Period'!R64+' 5-EXPENSE 2nd Period'!R64+'6-EXPENSE 3rd Period'!R64+' 7-EXPENSE 4th Period'!R64+' 8-EXPENSE 5th Period'!R64+' 9-EXPENSE 6th Period'!R64+' 10-EXPENSE 7th Period'!R64+' 11-EXPENSE 8th Period'!R64+' 12-EXPENSE 9th Period'!R64+' 13-EXPENSE 10th Period'!R64+' 14-EXPENSE 11th Period'!R64+' 15-EXPENSE 12th Period'!S64</f>
        <v>0</v>
      </c>
      <c r="V52" s="781">
        <f>'4-EXPENSE 1st Period'!S64+' 5-EXPENSE 2nd Period'!S64+'6-EXPENSE 3rd Period'!S64+' 7-EXPENSE 4th Period'!S64+' 8-EXPENSE 5th Period'!S64+' 9-EXPENSE 6th Period'!S64+' 10-EXPENSE 7th Period'!S64+' 11-EXPENSE 8th Period'!S64+' 12-EXPENSE 9th Period'!S64+' 13-EXPENSE 10th Period'!S64+' 14-EXPENSE 11th Period'!S64+' 15-EXPENSE 12th Period'!T64</f>
        <v>0</v>
      </c>
      <c r="W52" s="781">
        <f>'4-EXPENSE 1st Period'!T64+' 5-EXPENSE 2nd Period'!T64+'6-EXPENSE 3rd Period'!T64+' 7-EXPENSE 4th Period'!T64+' 8-EXPENSE 5th Period'!T64+' 9-EXPENSE 6th Period'!T64+' 10-EXPENSE 7th Period'!T64+' 11-EXPENSE 8th Period'!T64+' 12-EXPENSE 9th Period'!T64+' 13-EXPENSE 10th Period'!T64+' 14-EXPENSE 11th Period'!T64+' 15-EXPENSE 12th Period'!U64</f>
        <v>0</v>
      </c>
      <c r="X52" s="781">
        <f>'4-EXPENSE 1st Period'!U64+' 5-EXPENSE 2nd Period'!U64+'6-EXPENSE 3rd Period'!U64+' 7-EXPENSE 4th Period'!U64+' 8-EXPENSE 5th Period'!U64+' 9-EXPENSE 6th Period'!U64+' 10-EXPENSE 7th Period'!U64+' 11-EXPENSE 8th Period'!U64+' 12-EXPENSE 9th Period'!U64+' 13-EXPENSE 10th Period'!U64+' 14-EXPENSE 11th Period'!U64+' 15-EXPENSE 12th Period'!V64</f>
        <v>0</v>
      </c>
      <c r="Y52" s="781">
        <f>'4-EXPENSE 1st Period'!V64+' 5-EXPENSE 2nd Period'!V64+'6-EXPENSE 3rd Period'!V64+' 7-EXPENSE 4th Period'!V64+' 8-EXPENSE 5th Period'!V64+' 9-EXPENSE 6th Period'!V64+' 10-EXPENSE 7th Period'!V64+' 11-EXPENSE 8th Period'!V64+' 12-EXPENSE 9th Period'!V64+' 13-EXPENSE 10th Period'!V64+' 14-EXPENSE 11th Period'!V64+' 15-EXPENSE 12th Period'!W64</f>
        <v>0</v>
      </c>
      <c r="Z52" s="781">
        <f>'4-EXPENSE 1st Period'!W64+' 5-EXPENSE 2nd Period'!W64+'6-EXPENSE 3rd Period'!W64+' 7-EXPENSE 4th Period'!W64+' 8-EXPENSE 5th Period'!W64+' 9-EXPENSE 6th Period'!W64+' 10-EXPENSE 7th Period'!W64+' 11-EXPENSE 8th Period'!W64+' 12-EXPENSE 9th Period'!W64+' 13-EXPENSE 10th Period'!W64+' 14-EXPENSE 11th Period'!W64+' 15-EXPENSE 12th Period'!X64</f>
        <v>0</v>
      </c>
      <c r="AA52" s="781">
        <f>'4-EXPENSE 1st Period'!X64+' 5-EXPENSE 2nd Period'!X64+'6-EXPENSE 3rd Period'!X64+' 7-EXPENSE 4th Period'!X64+' 8-EXPENSE 5th Period'!X64+' 9-EXPENSE 6th Period'!X64+' 10-EXPENSE 7th Period'!X64+' 11-EXPENSE 8th Period'!X64+' 12-EXPENSE 9th Period'!X64+' 13-EXPENSE 10th Period'!X64+' 14-EXPENSE 11th Period'!X64+' 15-EXPENSE 12th Period'!Y64</f>
        <v>0</v>
      </c>
      <c r="AB52" s="781">
        <f>'4-EXPENSE 1st Period'!Y64+' 5-EXPENSE 2nd Period'!Y64+'6-EXPENSE 3rd Period'!Y64+' 7-EXPENSE 4th Period'!Y64+' 8-EXPENSE 5th Period'!Y64+' 9-EXPENSE 6th Period'!Y64+' 10-EXPENSE 7th Period'!Y64+' 11-EXPENSE 8th Period'!Y64+' 12-EXPENSE 9th Period'!Y64+' 13-EXPENSE 10th Period'!Y64+' 14-EXPENSE 11th Period'!Y64+' 15-EXPENSE 12th Period'!Z64</f>
        <v>0</v>
      </c>
      <c r="AC52" s="781">
        <f>'4-EXPENSE 1st Period'!Z64+' 5-EXPENSE 2nd Period'!Z64+'6-EXPENSE 3rd Period'!Z64+' 7-EXPENSE 4th Period'!Z64+' 8-EXPENSE 5th Period'!Z64+' 9-EXPENSE 6th Period'!Z64+' 10-EXPENSE 7th Period'!Z64+' 11-EXPENSE 8th Period'!Z64+' 12-EXPENSE 9th Period'!Z64+' 13-EXPENSE 10th Period'!Z64+' 14-EXPENSE 11th Period'!Z64+' 15-EXPENSE 12th Period'!AA64</f>
        <v>0</v>
      </c>
      <c r="AD52" s="781">
        <f>'4-EXPENSE 1st Period'!AA64+' 5-EXPENSE 2nd Period'!AA64+'6-EXPENSE 3rd Period'!AA64+' 7-EXPENSE 4th Period'!AA64+' 8-EXPENSE 5th Period'!AA64+' 9-EXPENSE 6th Period'!AA64+' 10-EXPENSE 7th Period'!AA64+' 11-EXPENSE 8th Period'!AA64+' 12-EXPENSE 9th Period'!AA64+' 13-EXPENSE 10th Period'!AA64+' 14-EXPENSE 11th Period'!AA64+' 15-EXPENSE 12th Period'!AB64</f>
        <v>0</v>
      </c>
      <c r="AE52" s="781">
        <f>'4-EXPENSE 1st Period'!AB64+' 5-EXPENSE 2nd Period'!AB64+'6-EXPENSE 3rd Period'!AB64+' 7-EXPENSE 4th Period'!AB64+' 8-EXPENSE 5th Period'!AB64+' 9-EXPENSE 6th Period'!AB64+' 10-EXPENSE 7th Period'!AB64+' 11-EXPENSE 8th Period'!AB64+' 12-EXPENSE 9th Period'!AB64+' 13-EXPENSE 10th Period'!AB64+' 14-EXPENSE 11th Period'!AB64+' 15-EXPENSE 12th Period'!AC64</f>
        <v>0</v>
      </c>
      <c r="AF52" s="781">
        <f>'4-EXPENSE 1st Period'!AC64+' 5-EXPENSE 2nd Period'!AC64+'6-EXPENSE 3rd Period'!AC64+' 7-EXPENSE 4th Period'!AC64+' 8-EXPENSE 5th Period'!AC64+' 9-EXPENSE 6th Period'!AC64+' 10-EXPENSE 7th Period'!AC64+' 11-EXPENSE 8th Period'!AC64+' 12-EXPENSE 9th Period'!AC64+' 13-EXPENSE 10th Period'!AC64+' 14-EXPENSE 11th Period'!AC64+' 15-EXPENSE 12th Period'!AD64</f>
        <v>0</v>
      </c>
      <c r="AG52" s="767">
        <f>'4-EXPENSE 1st Period'!AD64+' 5-EXPENSE 2nd Period'!AD64+'6-EXPENSE 3rd Period'!AD64+' 7-EXPENSE 4th Period'!AD64+' 8-EXPENSE 5th Period'!AD64+' 9-EXPENSE 6th Period'!AD64+' 10-EXPENSE 7th Period'!AD64+' 11-EXPENSE 8th Period'!AD64+' 12-EXPENSE 9th Period'!AD64+' 13-EXPENSE 10th Period'!AD64+' 14-EXPENSE 11th Period'!AD64+' 15-EXPENSE 12th Period'!AE64</f>
        <v>0</v>
      </c>
      <c r="AH52" s="776">
        <f t="shared" si="6"/>
        <v>0</v>
      </c>
      <c r="AI52" s="769"/>
      <c r="AJ52" s="778">
        <f t="shared" si="7"/>
        <v>0</v>
      </c>
      <c r="AK52" s="781">
        <f t="shared" si="8"/>
        <v>0</v>
      </c>
      <c r="AL52" s="781">
        <f t="shared" si="9"/>
        <v>0</v>
      </c>
      <c r="AM52" s="781">
        <f t="shared" si="10"/>
        <v>0</v>
      </c>
      <c r="AN52" s="781">
        <f t="shared" si="11"/>
        <v>0</v>
      </c>
      <c r="AO52" s="781">
        <f t="shared" si="12"/>
        <v>0</v>
      </c>
      <c r="AP52" s="781">
        <f t="shared" si="13"/>
        <v>0</v>
      </c>
      <c r="AQ52" s="781">
        <f t="shared" si="14"/>
        <v>0</v>
      </c>
      <c r="AR52" s="781">
        <f t="shared" si="15"/>
        <v>0</v>
      </c>
      <c r="AS52" s="781">
        <f t="shared" si="16"/>
        <v>0</v>
      </c>
      <c r="AT52" s="781">
        <f t="shared" si="17"/>
        <v>0</v>
      </c>
      <c r="AU52" s="781">
        <f t="shared" si="18"/>
        <v>0</v>
      </c>
      <c r="AV52" s="781">
        <f t="shared" si="19"/>
        <v>0</v>
      </c>
      <c r="AW52" s="781">
        <f t="shared" si="20"/>
        <v>0</v>
      </c>
      <c r="AX52" s="767">
        <f t="shared" si="21"/>
        <v>0</v>
      </c>
      <c r="AY52" s="776">
        <f t="shared" si="22"/>
        <v>0</v>
      </c>
    </row>
    <row r="53" spans="1:51" x14ac:dyDescent="0.25">
      <c r="A53" s="799" t="str">
        <f>IF('2-Budget JUSTIFY'!A55="","",'2-Budget JUSTIFY'!A55)</f>
        <v/>
      </c>
      <c r="B53" s="767">
        <f>'2-Budget JUSTIFY'!D55</f>
        <v>0</v>
      </c>
      <c r="C53" s="781">
        <f>'2-Budget JUSTIFY'!E55</f>
        <v>0</v>
      </c>
      <c r="D53" s="781">
        <f>'2-Budget JUSTIFY'!F55</f>
        <v>0</v>
      </c>
      <c r="E53" s="781">
        <f>'2-Budget JUSTIFY'!G55</f>
        <v>0</v>
      </c>
      <c r="F53" s="781">
        <f>'2-Budget JUSTIFY'!H55</f>
        <v>0</v>
      </c>
      <c r="G53" s="781">
        <f>'2-Budget JUSTIFY'!I55</f>
        <v>0</v>
      </c>
      <c r="H53" s="781">
        <f>'2-Budget JUSTIFY'!J55</f>
        <v>0</v>
      </c>
      <c r="I53" s="781">
        <f>'2-Budget JUSTIFY'!K55</f>
        <v>0</v>
      </c>
      <c r="J53" s="781">
        <f>'2-Budget JUSTIFY'!L55</f>
        <v>0</v>
      </c>
      <c r="K53" s="781">
        <f>'2-Budget JUSTIFY'!M55</f>
        <v>0</v>
      </c>
      <c r="L53" s="781">
        <f>'2-Budget JUSTIFY'!N55</f>
        <v>0</v>
      </c>
      <c r="M53" s="781">
        <f>'2-Budget JUSTIFY'!O55</f>
        <v>0</v>
      </c>
      <c r="N53" s="781">
        <f>'2-Budget JUSTIFY'!P55</f>
        <v>0</v>
      </c>
      <c r="O53" s="781">
        <f>'2-Budget JUSTIFY'!Q55</f>
        <v>0</v>
      </c>
      <c r="P53" s="767">
        <f>'2-Budget JUSTIFY'!R55</f>
        <v>0</v>
      </c>
      <c r="Q53" s="776">
        <f t="shared" si="5"/>
        <v>0</v>
      </c>
      <c r="R53" s="769"/>
      <c r="S53" s="778">
        <f>'4-EXPENSE 1st Period'!P65+' 5-EXPENSE 2nd Period'!P65+'6-EXPENSE 3rd Period'!P65+' 7-EXPENSE 4th Period'!P65+' 8-EXPENSE 5th Period'!P65+' 9-EXPENSE 6th Period'!P65+' 10-EXPENSE 7th Period'!P65+' 11-EXPENSE 8th Period'!P65+' 12-EXPENSE 9th Period'!P65+' 13-EXPENSE 10th Period'!P65+' 14-EXPENSE 11th Period'!P65+' 15-EXPENSE 12th Period'!Q65</f>
        <v>0</v>
      </c>
      <c r="T53" s="781">
        <f>'4-EXPENSE 1st Period'!Q65+' 5-EXPENSE 2nd Period'!Q65+'6-EXPENSE 3rd Period'!Q65+' 7-EXPENSE 4th Period'!Q65+' 8-EXPENSE 5th Period'!Q65+' 9-EXPENSE 6th Period'!Q65+' 10-EXPENSE 7th Period'!Q65+' 11-EXPENSE 8th Period'!Q65+' 12-EXPENSE 9th Period'!Q65+' 13-EXPENSE 10th Period'!Q65+' 14-EXPENSE 11th Period'!Q65+' 15-EXPENSE 12th Period'!R65</f>
        <v>0</v>
      </c>
      <c r="U53" s="781">
        <f>'4-EXPENSE 1st Period'!R65+' 5-EXPENSE 2nd Period'!R65+'6-EXPENSE 3rd Period'!R65+' 7-EXPENSE 4th Period'!R65+' 8-EXPENSE 5th Period'!R65+' 9-EXPENSE 6th Period'!R65+' 10-EXPENSE 7th Period'!R65+' 11-EXPENSE 8th Period'!R65+' 12-EXPENSE 9th Period'!R65+' 13-EXPENSE 10th Period'!R65+' 14-EXPENSE 11th Period'!R65+' 15-EXPENSE 12th Period'!S65</f>
        <v>0</v>
      </c>
      <c r="V53" s="781">
        <f>'4-EXPENSE 1st Period'!S65+' 5-EXPENSE 2nd Period'!S65+'6-EXPENSE 3rd Period'!S65+' 7-EXPENSE 4th Period'!S65+' 8-EXPENSE 5th Period'!S65+' 9-EXPENSE 6th Period'!S65+' 10-EXPENSE 7th Period'!S65+' 11-EXPENSE 8th Period'!S65+' 12-EXPENSE 9th Period'!S65+' 13-EXPENSE 10th Period'!S65+' 14-EXPENSE 11th Period'!S65+' 15-EXPENSE 12th Period'!T65</f>
        <v>0</v>
      </c>
      <c r="W53" s="781">
        <f>'4-EXPENSE 1st Period'!T65+' 5-EXPENSE 2nd Period'!T65+'6-EXPENSE 3rd Period'!T65+' 7-EXPENSE 4th Period'!T65+' 8-EXPENSE 5th Period'!T65+' 9-EXPENSE 6th Period'!T65+' 10-EXPENSE 7th Period'!T65+' 11-EXPENSE 8th Period'!T65+' 12-EXPENSE 9th Period'!T65+' 13-EXPENSE 10th Period'!T65+' 14-EXPENSE 11th Period'!T65+' 15-EXPENSE 12th Period'!U65</f>
        <v>0</v>
      </c>
      <c r="X53" s="781">
        <f>'4-EXPENSE 1st Period'!U65+' 5-EXPENSE 2nd Period'!U65+'6-EXPENSE 3rd Period'!U65+' 7-EXPENSE 4th Period'!U65+' 8-EXPENSE 5th Period'!U65+' 9-EXPENSE 6th Period'!U65+' 10-EXPENSE 7th Period'!U65+' 11-EXPENSE 8th Period'!U65+' 12-EXPENSE 9th Period'!U65+' 13-EXPENSE 10th Period'!U65+' 14-EXPENSE 11th Period'!U65+' 15-EXPENSE 12th Period'!V65</f>
        <v>0</v>
      </c>
      <c r="Y53" s="781">
        <f>'4-EXPENSE 1st Period'!V65+' 5-EXPENSE 2nd Period'!V65+'6-EXPENSE 3rd Period'!V65+' 7-EXPENSE 4th Period'!V65+' 8-EXPENSE 5th Period'!V65+' 9-EXPENSE 6th Period'!V65+' 10-EXPENSE 7th Period'!V65+' 11-EXPENSE 8th Period'!V65+' 12-EXPENSE 9th Period'!V65+' 13-EXPENSE 10th Period'!V65+' 14-EXPENSE 11th Period'!V65+' 15-EXPENSE 12th Period'!W65</f>
        <v>0</v>
      </c>
      <c r="Z53" s="781">
        <f>'4-EXPENSE 1st Period'!W65+' 5-EXPENSE 2nd Period'!W65+'6-EXPENSE 3rd Period'!W65+' 7-EXPENSE 4th Period'!W65+' 8-EXPENSE 5th Period'!W65+' 9-EXPENSE 6th Period'!W65+' 10-EXPENSE 7th Period'!W65+' 11-EXPENSE 8th Period'!W65+' 12-EXPENSE 9th Period'!W65+' 13-EXPENSE 10th Period'!W65+' 14-EXPENSE 11th Period'!W65+' 15-EXPENSE 12th Period'!X65</f>
        <v>0</v>
      </c>
      <c r="AA53" s="781">
        <f>'4-EXPENSE 1st Period'!X65+' 5-EXPENSE 2nd Period'!X65+'6-EXPENSE 3rd Period'!X65+' 7-EXPENSE 4th Period'!X65+' 8-EXPENSE 5th Period'!X65+' 9-EXPENSE 6th Period'!X65+' 10-EXPENSE 7th Period'!X65+' 11-EXPENSE 8th Period'!X65+' 12-EXPENSE 9th Period'!X65+' 13-EXPENSE 10th Period'!X65+' 14-EXPENSE 11th Period'!X65+' 15-EXPENSE 12th Period'!Y65</f>
        <v>0</v>
      </c>
      <c r="AB53" s="781">
        <f>'4-EXPENSE 1st Period'!Y65+' 5-EXPENSE 2nd Period'!Y65+'6-EXPENSE 3rd Period'!Y65+' 7-EXPENSE 4th Period'!Y65+' 8-EXPENSE 5th Period'!Y65+' 9-EXPENSE 6th Period'!Y65+' 10-EXPENSE 7th Period'!Y65+' 11-EXPENSE 8th Period'!Y65+' 12-EXPENSE 9th Period'!Y65+' 13-EXPENSE 10th Period'!Y65+' 14-EXPENSE 11th Period'!Y65+' 15-EXPENSE 12th Period'!Z65</f>
        <v>0</v>
      </c>
      <c r="AC53" s="781">
        <f>'4-EXPENSE 1st Period'!Z65+' 5-EXPENSE 2nd Period'!Z65+'6-EXPENSE 3rd Period'!Z65+' 7-EXPENSE 4th Period'!Z65+' 8-EXPENSE 5th Period'!Z65+' 9-EXPENSE 6th Period'!Z65+' 10-EXPENSE 7th Period'!Z65+' 11-EXPENSE 8th Period'!Z65+' 12-EXPENSE 9th Period'!Z65+' 13-EXPENSE 10th Period'!Z65+' 14-EXPENSE 11th Period'!Z65+' 15-EXPENSE 12th Period'!AA65</f>
        <v>0</v>
      </c>
      <c r="AD53" s="781">
        <f>'4-EXPENSE 1st Period'!AA65+' 5-EXPENSE 2nd Period'!AA65+'6-EXPENSE 3rd Period'!AA65+' 7-EXPENSE 4th Period'!AA65+' 8-EXPENSE 5th Period'!AA65+' 9-EXPENSE 6th Period'!AA65+' 10-EXPENSE 7th Period'!AA65+' 11-EXPENSE 8th Period'!AA65+' 12-EXPENSE 9th Period'!AA65+' 13-EXPENSE 10th Period'!AA65+' 14-EXPENSE 11th Period'!AA65+' 15-EXPENSE 12th Period'!AB65</f>
        <v>0</v>
      </c>
      <c r="AE53" s="781">
        <f>'4-EXPENSE 1st Period'!AB65+' 5-EXPENSE 2nd Period'!AB65+'6-EXPENSE 3rd Period'!AB65+' 7-EXPENSE 4th Period'!AB65+' 8-EXPENSE 5th Period'!AB65+' 9-EXPENSE 6th Period'!AB65+' 10-EXPENSE 7th Period'!AB65+' 11-EXPENSE 8th Period'!AB65+' 12-EXPENSE 9th Period'!AB65+' 13-EXPENSE 10th Period'!AB65+' 14-EXPENSE 11th Period'!AB65+' 15-EXPENSE 12th Period'!AC65</f>
        <v>0</v>
      </c>
      <c r="AF53" s="781">
        <f>'4-EXPENSE 1st Period'!AC65+' 5-EXPENSE 2nd Period'!AC65+'6-EXPENSE 3rd Period'!AC65+' 7-EXPENSE 4th Period'!AC65+' 8-EXPENSE 5th Period'!AC65+' 9-EXPENSE 6th Period'!AC65+' 10-EXPENSE 7th Period'!AC65+' 11-EXPENSE 8th Period'!AC65+' 12-EXPENSE 9th Period'!AC65+' 13-EXPENSE 10th Period'!AC65+' 14-EXPENSE 11th Period'!AC65+' 15-EXPENSE 12th Period'!AD65</f>
        <v>0</v>
      </c>
      <c r="AG53" s="767">
        <f>'4-EXPENSE 1st Period'!AD65+' 5-EXPENSE 2nd Period'!AD65+'6-EXPENSE 3rd Period'!AD65+' 7-EXPENSE 4th Period'!AD65+' 8-EXPENSE 5th Period'!AD65+' 9-EXPENSE 6th Period'!AD65+' 10-EXPENSE 7th Period'!AD65+' 11-EXPENSE 8th Period'!AD65+' 12-EXPENSE 9th Period'!AD65+' 13-EXPENSE 10th Period'!AD65+' 14-EXPENSE 11th Period'!AD65+' 15-EXPENSE 12th Period'!AE65</f>
        <v>0</v>
      </c>
      <c r="AH53" s="776">
        <f t="shared" si="6"/>
        <v>0</v>
      </c>
      <c r="AI53" s="769"/>
      <c r="AJ53" s="778">
        <f t="shared" si="7"/>
        <v>0</v>
      </c>
      <c r="AK53" s="781">
        <f t="shared" si="8"/>
        <v>0</v>
      </c>
      <c r="AL53" s="781">
        <f t="shared" si="9"/>
        <v>0</v>
      </c>
      <c r="AM53" s="781">
        <f t="shared" si="10"/>
        <v>0</v>
      </c>
      <c r="AN53" s="781">
        <f t="shared" si="11"/>
        <v>0</v>
      </c>
      <c r="AO53" s="781">
        <f t="shared" si="12"/>
        <v>0</v>
      </c>
      <c r="AP53" s="781">
        <f t="shared" si="13"/>
        <v>0</v>
      </c>
      <c r="AQ53" s="781">
        <f t="shared" si="14"/>
        <v>0</v>
      </c>
      <c r="AR53" s="781">
        <f t="shared" si="15"/>
        <v>0</v>
      </c>
      <c r="AS53" s="781">
        <f t="shared" si="16"/>
        <v>0</v>
      </c>
      <c r="AT53" s="781">
        <f t="shared" si="17"/>
        <v>0</v>
      </c>
      <c r="AU53" s="781">
        <f t="shared" si="18"/>
        <v>0</v>
      </c>
      <c r="AV53" s="781">
        <f t="shared" si="19"/>
        <v>0</v>
      </c>
      <c r="AW53" s="781">
        <f t="shared" si="20"/>
        <v>0</v>
      </c>
      <c r="AX53" s="767">
        <f t="shared" si="21"/>
        <v>0</v>
      </c>
      <c r="AY53" s="776">
        <f t="shared" si="22"/>
        <v>0</v>
      </c>
    </row>
    <row r="54" spans="1:51" x14ac:dyDescent="0.25">
      <c r="A54" s="799" t="str">
        <f>IF('2-Budget JUSTIFY'!A56="","",'2-Budget JUSTIFY'!A56)</f>
        <v/>
      </c>
      <c r="B54" s="767">
        <f>'2-Budget JUSTIFY'!D56</f>
        <v>0</v>
      </c>
      <c r="C54" s="781">
        <f>'2-Budget JUSTIFY'!E56</f>
        <v>0</v>
      </c>
      <c r="D54" s="781">
        <f>'2-Budget JUSTIFY'!F56</f>
        <v>0</v>
      </c>
      <c r="E54" s="781">
        <f>'2-Budget JUSTIFY'!G56</f>
        <v>0</v>
      </c>
      <c r="F54" s="781">
        <f>'2-Budget JUSTIFY'!H56</f>
        <v>0</v>
      </c>
      <c r="G54" s="781">
        <f>'2-Budget JUSTIFY'!I56</f>
        <v>0</v>
      </c>
      <c r="H54" s="781">
        <f>'2-Budget JUSTIFY'!J56</f>
        <v>0</v>
      </c>
      <c r="I54" s="781">
        <f>'2-Budget JUSTIFY'!K56</f>
        <v>0</v>
      </c>
      <c r="J54" s="781">
        <f>'2-Budget JUSTIFY'!L56</f>
        <v>0</v>
      </c>
      <c r="K54" s="781">
        <f>'2-Budget JUSTIFY'!M56</f>
        <v>0</v>
      </c>
      <c r="L54" s="781">
        <f>'2-Budget JUSTIFY'!N56</f>
        <v>0</v>
      </c>
      <c r="M54" s="781">
        <f>'2-Budget JUSTIFY'!O56</f>
        <v>0</v>
      </c>
      <c r="N54" s="781">
        <f>'2-Budget JUSTIFY'!P56</f>
        <v>0</v>
      </c>
      <c r="O54" s="781">
        <f>'2-Budget JUSTIFY'!Q56</f>
        <v>0</v>
      </c>
      <c r="P54" s="767">
        <f>'2-Budget JUSTIFY'!R56</f>
        <v>0</v>
      </c>
      <c r="Q54" s="776">
        <f t="shared" si="5"/>
        <v>0</v>
      </c>
      <c r="R54" s="769"/>
      <c r="S54" s="778">
        <f>'4-EXPENSE 1st Period'!P66+' 5-EXPENSE 2nd Period'!P66+'6-EXPENSE 3rd Period'!P66+' 7-EXPENSE 4th Period'!P66+' 8-EXPENSE 5th Period'!P66+' 9-EXPENSE 6th Period'!P66+' 10-EXPENSE 7th Period'!P66+' 11-EXPENSE 8th Period'!P66+' 12-EXPENSE 9th Period'!P66+' 13-EXPENSE 10th Period'!P66+' 14-EXPENSE 11th Period'!P66+' 15-EXPENSE 12th Period'!Q66</f>
        <v>0</v>
      </c>
      <c r="T54" s="781">
        <f>'4-EXPENSE 1st Period'!Q66+' 5-EXPENSE 2nd Period'!Q66+'6-EXPENSE 3rd Period'!Q66+' 7-EXPENSE 4th Period'!Q66+' 8-EXPENSE 5th Period'!Q66+' 9-EXPENSE 6th Period'!Q66+' 10-EXPENSE 7th Period'!Q66+' 11-EXPENSE 8th Period'!Q66+' 12-EXPENSE 9th Period'!Q66+' 13-EXPENSE 10th Period'!Q66+' 14-EXPENSE 11th Period'!Q66+' 15-EXPENSE 12th Period'!R66</f>
        <v>0</v>
      </c>
      <c r="U54" s="781">
        <f>'4-EXPENSE 1st Period'!R66+' 5-EXPENSE 2nd Period'!R66+'6-EXPENSE 3rd Period'!R66+' 7-EXPENSE 4th Period'!R66+' 8-EXPENSE 5th Period'!R66+' 9-EXPENSE 6th Period'!R66+' 10-EXPENSE 7th Period'!R66+' 11-EXPENSE 8th Period'!R66+' 12-EXPENSE 9th Period'!R66+' 13-EXPENSE 10th Period'!R66+' 14-EXPENSE 11th Period'!R66+' 15-EXPENSE 12th Period'!S66</f>
        <v>0</v>
      </c>
      <c r="V54" s="781">
        <f>'4-EXPENSE 1st Period'!S66+' 5-EXPENSE 2nd Period'!S66+'6-EXPENSE 3rd Period'!S66+' 7-EXPENSE 4th Period'!S66+' 8-EXPENSE 5th Period'!S66+' 9-EXPENSE 6th Period'!S66+' 10-EXPENSE 7th Period'!S66+' 11-EXPENSE 8th Period'!S66+' 12-EXPENSE 9th Period'!S66+' 13-EXPENSE 10th Period'!S66+' 14-EXPENSE 11th Period'!S66+' 15-EXPENSE 12th Period'!T66</f>
        <v>0</v>
      </c>
      <c r="W54" s="781">
        <f>'4-EXPENSE 1st Period'!T66+' 5-EXPENSE 2nd Period'!T66+'6-EXPENSE 3rd Period'!T66+' 7-EXPENSE 4th Period'!T66+' 8-EXPENSE 5th Period'!T66+' 9-EXPENSE 6th Period'!T66+' 10-EXPENSE 7th Period'!T66+' 11-EXPENSE 8th Period'!T66+' 12-EXPENSE 9th Period'!T66+' 13-EXPENSE 10th Period'!T66+' 14-EXPENSE 11th Period'!T66+' 15-EXPENSE 12th Period'!U66</f>
        <v>0</v>
      </c>
      <c r="X54" s="781">
        <f>'4-EXPENSE 1st Period'!U66+' 5-EXPENSE 2nd Period'!U66+'6-EXPENSE 3rd Period'!U66+' 7-EXPENSE 4th Period'!U66+' 8-EXPENSE 5th Period'!U66+' 9-EXPENSE 6th Period'!U66+' 10-EXPENSE 7th Period'!U66+' 11-EXPENSE 8th Period'!U66+' 12-EXPENSE 9th Period'!U66+' 13-EXPENSE 10th Period'!U66+' 14-EXPENSE 11th Period'!U66+' 15-EXPENSE 12th Period'!V66</f>
        <v>0</v>
      </c>
      <c r="Y54" s="781">
        <f>'4-EXPENSE 1st Period'!V66+' 5-EXPENSE 2nd Period'!V66+'6-EXPENSE 3rd Period'!V66+' 7-EXPENSE 4th Period'!V66+' 8-EXPENSE 5th Period'!V66+' 9-EXPENSE 6th Period'!V66+' 10-EXPENSE 7th Period'!V66+' 11-EXPENSE 8th Period'!V66+' 12-EXPENSE 9th Period'!V66+' 13-EXPENSE 10th Period'!V66+' 14-EXPENSE 11th Period'!V66+' 15-EXPENSE 12th Period'!W66</f>
        <v>0</v>
      </c>
      <c r="Z54" s="781">
        <f>'4-EXPENSE 1st Period'!W66+' 5-EXPENSE 2nd Period'!W66+'6-EXPENSE 3rd Period'!W66+' 7-EXPENSE 4th Period'!W66+' 8-EXPENSE 5th Period'!W66+' 9-EXPENSE 6th Period'!W66+' 10-EXPENSE 7th Period'!W66+' 11-EXPENSE 8th Period'!W66+' 12-EXPENSE 9th Period'!W66+' 13-EXPENSE 10th Period'!W66+' 14-EXPENSE 11th Period'!W66+' 15-EXPENSE 12th Period'!X66</f>
        <v>0</v>
      </c>
      <c r="AA54" s="781">
        <f>'4-EXPENSE 1st Period'!X66+' 5-EXPENSE 2nd Period'!X66+'6-EXPENSE 3rd Period'!X66+' 7-EXPENSE 4th Period'!X66+' 8-EXPENSE 5th Period'!X66+' 9-EXPENSE 6th Period'!X66+' 10-EXPENSE 7th Period'!X66+' 11-EXPENSE 8th Period'!X66+' 12-EXPENSE 9th Period'!X66+' 13-EXPENSE 10th Period'!X66+' 14-EXPENSE 11th Period'!X66+' 15-EXPENSE 12th Period'!Y66</f>
        <v>0</v>
      </c>
      <c r="AB54" s="781">
        <f>'4-EXPENSE 1st Period'!Y66+' 5-EXPENSE 2nd Period'!Y66+'6-EXPENSE 3rd Period'!Y66+' 7-EXPENSE 4th Period'!Y66+' 8-EXPENSE 5th Period'!Y66+' 9-EXPENSE 6th Period'!Y66+' 10-EXPENSE 7th Period'!Y66+' 11-EXPENSE 8th Period'!Y66+' 12-EXPENSE 9th Period'!Y66+' 13-EXPENSE 10th Period'!Y66+' 14-EXPENSE 11th Period'!Y66+' 15-EXPENSE 12th Period'!Z66</f>
        <v>0</v>
      </c>
      <c r="AC54" s="781">
        <f>'4-EXPENSE 1st Period'!Z66+' 5-EXPENSE 2nd Period'!Z66+'6-EXPENSE 3rd Period'!Z66+' 7-EXPENSE 4th Period'!Z66+' 8-EXPENSE 5th Period'!Z66+' 9-EXPENSE 6th Period'!Z66+' 10-EXPENSE 7th Period'!Z66+' 11-EXPENSE 8th Period'!Z66+' 12-EXPENSE 9th Period'!Z66+' 13-EXPENSE 10th Period'!Z66+' 14-EXPENSE 11th Period'!Z66+' 15-EXPENSE 12th Period'!AA66</f>
        <v>0</v>
      </c>
      <c r="AD54" s="781">
        <f>'4-EXPENSE 1st Period'!AA66+' 5-EXPENSE 2nd Period'!AA66+'6-EXPENSE 3rd Period'!AA66+' 7-EXPENSE 4th Period'!AA66+' 8-EXPENSE 5th Period'!AA66+' 9-EXPENSE 6th Period'!AA66+' 10-EXPENSE 7th Period'!AA66+' 11-EXPENSE 8th Period'!AA66+' 12-EXPENSE 9th Period'!AA66+' 13-EXPENSE 10th Period'!AA66+' 14-EXPENSE 11th Period'!AA66+' 15-EXPENSE 12th Period'!AB66</f>
        <v>0</v>
      </c>
      <c r="AE54" s="781">
        <f>'4-EXPENSE 1st Period'!AB66+' 5-EXPENSE 2nd Period'!AB66+'6-EXPENSE 3rd Period'!AB66+' 7-EXPENSE 4th Period'!AB66+' 8-EXPENSE 5th Period'!AB66+' 9-EXPENSE 6th Period'!AB66+' 10-EXPENSE 7th Period'!AB66+' 11-EXPENSE 8th Period'!AB66+' 12-EXPENSE 9th Period'!AB66+' 13-EXPENSE 10th Period'!AB66+' 14-EXPENSE 11th Period'!AB66+' 15-EXPENSE 12th Period'!AC66</f>
        <v>0</v>
      </c>
      <c r="AF54" s="781">
        <f>'4-EXPENSE 1st Period'!AC66+' 5-EXPENSE 2nd Period'!AC66+'6-EXPENSE 3rd Period'!AC66+' 7-EXPENSE 4th Period'!AC66+' 8-EXPENSE 5th Period'!AC66+' 9-EXPENSE 6th Period'!AC66+' 10-EXPENSE 7th Period'!AC66+' 11-EXPENSE 8th Period'!AC66+' 12-EXPENSE 9th Period'!AC66+' 13-EXPENSE 10th Period'!AC66+' 14-EXPENSE 11th Period'!AC66+' 15-EXPENSE 12th Period'!AD66</f>
        <v>0</v>
      </c>
      <c r="AG54" s="767">
        <f>'4-EXPENSE 1st Period'!AD66+' 5-EXPENSE 2nd Period'!AD66+'6-EXPENSE 3rd Period'!AD66+' 7-EXPENSE 4th Period'!AD66+' 8-EXPENSE 5th Period'!AD66+' 9-EXPENSE 6th Period'!AD66+' 10-EXPENSE 7th Period'!AD66+' 11-EXPENSE 8th Period'!AD66+' 12-EXPENSE 9th Period'!AD66+' 13-EXPENSE 10th Period'!AD66+' 14-EXPENSE 11th Period'!AD66+' 15-EXPENSE 12th Period'!AE66</f>
        <v>0</v>
      </c>
      <c r="AH54" s="776">
        <f t="shared" si="6"/>
        <v>0</v>
      </c>
      <c r="AI54" s="769"/>
      <c r="AJ54" s="778">
        <f t="shared" si="7"/>
        <v>0</v>
      </c>
      <c r="AK54" s="781">
        <f t="shared" si="8"/>
        <v>0</v>
      </c>
      <c r="AL54" s="781">
        <f t="shared" si="9"/>
        <v>0</v>
      </c>
      <c r="AM54" s="781">
        <f t="shared" si="10"/>
        <v>0</v>
      </c>
      <c r="AN54" s="781">
        <f t="shared" si="11"/>
        <v>0</v>
      </c>
      <c r="AO54" s="781">
        <f t="shared" si="12"/>
        <v>0</v>
      </c>
      <c r="AP54" s="781">
        <f t="shared" si="13"/>
        <v>0</v>
      </c>
      <c r="AQ54" s="781">
        <f t="shared" si="14"/>
        <v>0</v>
      </c>
      <c r="AR54" s="781">
        <f t="shared" si="15"/>
        <v>0</v>
      </c>
      <c r="AS54" s="781">
        <f t="shared" si="16"/>
        <v>0</v>
      </c>
      <c r="AT54" s="781">
        <f t="shared" si="17"/>
        <v>0</v>
      </c>
      <c r="AU54" s="781">
        <f t="shared" si="18"/>
        <v>0</v>
      </c>
      <c r="AV54" s="781">
        <f t="shared" si="19"/>
        <v>0</v>
      </c>
      <c r="AW54" s="781">
        <f t="shared" si="20"/>
        <v>0</v>
      </c>
      <c r="AX54" s="767">
        <f t="shared" si="21"/>
        <v>0</v>
      </c>
      <c r="AY54" s="776">
        <f t="shared" si="22"/>
        <v>0</v>
      </c>
    </row>
    <row r="55" spans="1:51" x14ac:dyDescent="0.25">
      <c r="A55" s="799" t="str">
        <f>IF('2-Budget JUSTIFY'!A57="","",'2-Budget JUSTIFY'!A57)</f>
        <v/>
      </c>
      <c r="B55" s="767">
        <f>'2-Budget JUSTIFY'!D57</f>
        <v>0</v>
      </c>
      <c r="C55" s="781">
        <f>'2-Budget JUSTIFY'!E57</f>
        <v>0</v>
      </c>
      <c r="D55" s="781">
        <f>'2-Budget JUSTIFY'!F57</f>
        <v>0</v>
      </c>
      <c r="E55" s="781">
        <f>'2-Budget JUSTIFY'!G57</f>
        <v>0</v>
      </c>
      <c r="F55" s="781">
        <f>'2-Budget JUSTIFY'!H57</f>
        <v>0</v>
      </c>
      <c r="G55" s="781">
        <f>'2-Budget JUSTIFY'!I57</f>
        <v>0</v>
      </c>
      <c r="H55" s="781">
        <f>'2-Budget JUSTIFY'!J57</f>
        <v>0</v>
      </c>
      <c r="I55" s="781">
        <f>'2-Budget JUSTIFY'!K57</f>
        <v>0</v>
      </c>
      <c r="J55" s="781">
        <f>'2-Budget JUSTIFY'!L57</f>
        <v>0</v>
      </c>
      <c r="K55" s="781">
        <f>'2-Budget JUSTIFY'!M57</f>
        <v>0</v>
      </c>
      <c r="L55" s="781">
        <f>'2-Budget JUSTIFY'!N57</f>
        <v>0</v>
      </c>
      <c r="M55" s="781">
        <f>'2-Budget JUSTIFY'!O57</f>
        <v>0</v>
      </c>
      <c r="N55" s="781">
        <f>'2-Budget JUSTIFY'!P57</f>
        <v>0</v>
      </c>
      <c r="O55" s="781">
        <f>'2-Budget JUSTIFY'!Q57</f>
        <v>0</v>
      </c>
      <c r="P55" s="767">
        <f>'2-Budget JUSTIFY'!R57</f>
        <v>0</v>
      </c>
      <c r="Q55" s="776">
        <f t="shared" si="5"/>
        <v>0</v>
      </c>
      <c r="R55" s="769"/>
      <c r="S55" s="778">
        <f>'4-EXPENSE 1st Period'!P67+' 5-EXPENSE 2nd Period'!P67+'6-EXPENSE 3rd Period'!P67+' 7-EXPENSE 4th Period'!P67+' 8-EXPENSE 5th Period'!P67+' 9-EXPENSE 6th Period'!P67+' 10-EXPENSE 7th Period'!P67+' 11-EXPENSE 8th Period'!P67+' 12-EXPENSE 9th Period'!P67+' 13-EXPENSE 10th Period'!P67+' 14-EXPENSE 11th Period'!P67+' 15-EXPENSE 12th Period'!Q67</f>
        <v>0</v>
      </c>
      <c r="T55" s="781">
        <f>'4-EXPENSE 1st Period'!Q67+' 5-EXPENSE 2nd Period'!Q67+'6-EXPENSE 3rd Period'!Q67+' 7-EXPENSE 4th Period'!Q67+' 8-EXPENSE 5th Period'!Q67+' 9-EXPENSE 6th Period'!Q67+' 10-EXPENSE 7th Period'!Q67+' 11-EXPENSE 8th Period'!Q67+' 12-EXPENSE 9th Period'!Q67+' 13-EXPENSE 10th Period'!Q67+' 14-EXPENSE 11th Period'!Q67+' 15-EXPENSE 12th Period'!R67</f>
        <v>0</v>
      </c>
      <c r="U55" s="781">
        <f>'4-EXPENSE 1st Period'!R67+' 5-EXPENSE 2nd Period'!R67+'6-EXPENSE 3rd Period'!R67+' 7-EXPENSE 4th Period'!R67+' 8-EXPENSE 5th Period'!R67+' 9-EXPENSE 6th Period'!R67+' 10-EXPENSE 7th Period'!R67+' 11-EXPENSE 8th Period'!R67+' 12-EXPENSE 9th Period'!R67+' 13-EXPENSE 10th Period'!R67+' 14-EXPENSE 11th Period'!R67+' 15-EXPENSE 12th Period'!S67</f>
        <v>0</v>
      </c>
      <c r="V55" s="781">
        <f>'4-EXPENSE 1st Period'!S67+' 5-EXPENSE 2nd Period'!S67+'6-EXPENSE 3rd Period'!S67+' 7-EXPENSE 4th Period'!S67+' 8-EXPENSE 5th Period'!S67+' 9-EXPENSE 6th Period'!S67+' 10-EXPENSE 7th Period'!S67+' 11-EXPENSE 8th Period'!S67+' 12-EXPENSE 9th Period'!S67+' 13-EXPENSE 10th Period'!S67+' 14-EXPENSE 11th Period'!S67+' 15-EXPENSE 12th Period'!T67</f>
        <v>0</v>
      </c>
      <c r="W55" s="781">
        <f>'4-EXPENSE 1st Period'!T67+' 5-EXPENSE 2nd Period'!T67+'6-EXPENSE 3rd Period'!T67+' 7-EXPENSE 4th Period'!T67+' 8-EXPENSE 5th Period'!T67+' 9-EXPENSE 6th Period'!T67+' 10-EXPENSE 7th Period'!T67+' 11-EXPENSE 8th Period'!T67+' 12-EXPENSE 9th Period'!T67+' 13-EXPENSE 10th Period'!T67+' 14-EXPENSE 11th Period'!T67+' 15-EXPENSE 12th Period'!U67</f>
        <v>0</v>
      </c>
      <c r="X55" s="781">
        <f>'4-EXPENSE 1st Period'!U67+' 5-EXPENSE 2nd Period'!U67+'6-EXPENSE 3rd Period'!U67+' 7-EXPENSE 4th Period'!U67+' 8-EXPENSE 5th Period'!U67+' 9-EXPENSE 6th Period'!U67+' 10-EXPENSE 7th Period'!U67+' 11-EXPENSE 8th Period'!U67+' 12-EXPENSE 9th Period'!U67+' 13-EXPENSE 10th Period'!U67+' 14-EXPENSE 11th Period'!U67+' 15-EXPENSE 12th Period'!V67</f>
        <v>0</v>
      </c>
      <c r="Y55" s="781">
        <f>'4-EXPENSE 1st Period'!V67+' 5-EXPENSE 2nd Period'!V67+'6-EXPENSE 3rd Period'!V67+' 7-EXPENSE 4th Period'!V67+' 8-EXPENSE 5th Period'!V67+' 9-EXPENSE 6th Period'!V67+' 10-EXPENSE 7th Period'!V67+' 11-EXPENSE 8th Period'!V67+' 12-EXPENSE 9th Period'!V67+' 13-EXPENSE 10th Period'!V67+' 14-EXPENSE 11th Period'!V67+' 15-EXPENSE 12th Period'!W67</f>
        <v>0</v>
      </c>
      <c r="Z55" s="781">
        <f>'4-EXPENSE 1st Period'!W67+' 5-EXPENSE 2nd Period'!W67+'6-EXPENSE 3rd Period'!W67+' 7-EXPENSE 4th Period'!W67+' 8-EXPENSE 5th Period'!W67+' 9-EXPENSE 6th Period'!W67+' 10-EXPENSE 7th Period'!W67+' 11-EXPENSE 8th Period'!W67+' 12-EXPENSE 9th Period'!W67+' 13-EXPENSE 10th Period'!W67+' 14-EXPENSE 11th Period'!W67+' 15-EXPENSE 12th Period'!X67</f>
        <v>0</v>
      </c>
      <c r="AA55" s="781">
        <f>'4-EXPENSE 1st Period'!X67+' 5-EXPENSE 2nd Period'!X67+'6-EXPENSE 3rd Period'!X67+' 7-EXPENSE 4th Period'!X67+' 8-EXPENSE 5th Period'!X67+' 9-EXPENSE 6th Period'!X67+' 10-EXPENSE 7th Period'!X67+' 11-EXPENSE 8th Period'!X67+' 12-EXPENSE 9th Period'!X67+' 13-EXPENSE 10th Period'!X67+' 14-EXPENSE 11th Period'!X67+' 15-EXPENSE 12th Period'!Y67</f>
        <v>0</v>
      </c>
      <c r="AB55" s="781">
        <f>'4-EXPENSE 1st Period'!Y67+' 5-EXPENSE 2nd Period'!Y67+'6-EXPENSE 3rd Period'!Y67+' 7-EXPENSE 4th Period'!Y67+' 8-EXPENSE 5th Period'!Y67+' 9-EXPENSE 6th Period'!Y67+' 10-EXPENSE 7th Period'!Y67+' 11-EXPENSE 8th Period'!Y67+' 12-EXPENSE 9th Period'!Y67+' 13-EXPENSE 10th Period'!Y67+' 14-EXPENSE 11th Period'!Y67+' 15-EXPENSE 12th Period'!Z67</f>
        <v>0</v>
      </c>
      <c r="AC55" s="781">
        <f>'4-EXPENSE 1st Period'!Z67+' 5-EXPENSE 2nd Period'!Z67+'6-EXPENSE 3rd Period'!Z67+' 7-EXPENSE 4th Period'!Z67+' 8-EXPENSE 5th Period'!Z67+' 9-EXPENSE 6th Period'!Z67+' 10-EXPENSE 7th Period'!Z67+' 11-EXPENSE 8th Period'!Z67+' 12-EXPENSE 9th Period'!Z67+' 13-EXPENSE 10th Period'!Z67+' 14-EXPENSE 11th Period'!Z67+' 15-EXPENSE 12th Period'!AA67</f>
        <v>0</v>
      </c>
      <c r="AD55" s="781">
        <f>'4-EXPENSE 1st Period'!AA67+' 5-EXPENSE 2nd Period'!AA67+'6-EXPENSE 3rd Period'!AA67+' 7-EXPENSE 4th Period'!AA67+' 8-EXPENSE 5th Period'!AA67+' 9-EXPENSE 6th Period'!AA67+' 10-EXPENSE 7th Period'!AA67+' 11-EXPENSE 8th Period'!AA67+' 12-EXPENSE 9th Period'!AA67+' 13-EXPENSE 10th Period'!AA67+' 14-EXPENSE 11th Period'!AA67+' 15-EXPENSE 12th Period'!AB67</f>
        <v>0</v>
      </c>
      <c r="AE55" s="781">
        <f>'4-EXPENSE 1st Period'!AB67+' 5-EXPENSE 2nd Period'!AB67+'6-EXPENSE 3rd Period'!AB67+' 7-EXPENSE 4th Period'!AB67+' 8-EXPENSE 5th Period'!AB67+' 9-EXPENSE 6th Period'!AB67+' 10-EXPENSE 7th Period'!AB67+' 11-EXPENSE 8th Period'!AB67+' 12-EXPENSE 9th Period'!AB67+' 13-EXPENSE 10th Period'!AB67+' 14-EXPENSE 11th Period'!AB67+' 15-EXPENSE 12th Period'!AC67</f>
        <v>0</v>
      </c>
      <c r="AF55" s="781">
        <f>'4-EXPENSE 1st Period'!AC67+' 5-EXPENSE 2nd Period'!AC67+'6-EXPENSE 3rd Period'!AC67+' 7-EXPENSE 4th Period'!AC67+' 8-EXPENSE 5th Period'!AC67+' 9-EXPENSE 6th Period'!AC67+' 10-EXPENSE 7th Period'!AC67+' 11-EXPENSE 8th Period'!AC67+' 12-EXPENSE 9th Period'!AC67+' 13-EXPENSE 10th Period'!AC67+' 14-EXPENSE 11th Period'!AC67+' 15-EXPENSE 12th Period'!AD67</f>
        <v>0</v>
      </c>
      <c r="AG55" s="767">
        <f>'4-EXPENSE 1st Period'!AD67+' 5-EXPENSE 2nd Period'!AD67+'6-EXPENSE 3rd Period'!AD67+' 7-EXPENSE 4th Period'!AD67+' 8-EXPENSE 5th Period'!AD67+' 9-EXPENSE 6th Period'!AD67+' 10-EXPENSE 7th Period'!AD67+' 11-EXPENSE 8th Period'!AD67+' 12-EXPENSE 9th Period'!AD67+' 13-EXPENSE 10th Period'!AD67+' 14-EXPENSE 11th Period'!AD67+' 15-EXPENSE 12th Period'!AE67</f>
        <v>0</v>
      </c>
      <c r="AH55" s="776">
        <f t="shared" si="6"/>
        <v>0</v>
      </c>
      <c r="AI55" s="769"/>
      <c r="AJ55" s="778">
        <f t="shared" si="7"/>
        <v>0</v>
      </c>
      <c r="AK55" s="781">
        <f t="shared" si="8"/>
        <v>0</v>
      </c>
      <c r="AL55" s="781">
        <f t="shared" si="9"/>
        <v>0</v>
      </c>
      <c r="AM55" s="781">
        <f t="shared" si="10"/>
        <v>0</v>
      </c>
      <c r="AN55" s="781">
        <f t="shared" si="11"/>
        <v>0</v>
      </c>
      <c r="AO55" s="781">
        <f t="shared" si="12"/>
        <v>0</v>
      </c>
      <c r="AP55" s="781">
        <f t="shared" si="13"/>
        <v>0</v>
      </c>
      <c r="AQ55" s="781">
        <f t="shared" si="14"/>
        <v>0</v>
      </c>
      <c r="AR55" s="781">
        <f t="shared" si="15"/>
        <v>0</v>
      </c>
      <c r="AS55" s="781">
        <f t="shared" si="16"/>
        <v>0</v>
      </c>
      <c r="AT55" s="781">
        <f t="shared" si="17"/>
        <v>0</v>
      </c>
      <c r="AU55" s="781">
        <f t="shared" si="18"/>
        <v>0</v>
      </c>
      <c r="AV55" s="781">
        <f t="shared" si="19"/>
        <v>0</v>
      </c>
      <c r="AW55" s="781">
        <f t="shared" si="20"/>
        <v>0</v>
      </c>
      <c r="AX55" s="767">
        <f t="shared" si="21"/>
        <v>0</v>
      </c>
      <c r="AY55" s="776">
        <f t="shared" si="22"/>
        <v>0</v>
      </c>
    </row>
    <row r="56" spans="1:51" x14ac:dyDescent="0.25">
      <c r="A56" s="799" t="str">
        <f>IF('2-Budget JUSTIFY'!A58="","",'2-Budget JUSTIFY'!A58)</f>
        <v/>
      </c>
      <c r="B56" s="767">
        <f>'2-Budget JUSTIFY'!D58</f>
        <v>0</v>
      </c>
      <c r="C56" s="781">
        <f>'2-Budget JUSTIFY'!E58</f>
        <v>0</v>
      </c>
      <c r="D56" s="781">
        <f>'2-Budget JUSTIFY'!F58</f>
        <v>0</v>
      </c>
      <c r="E56" s="781">
        <f>'2-Budget JUSTIFY'!G58</f>
        <v>0</v>
      </c>
      <c r="F56" s="781">
        <f>'2-Budget JUSTIFY'!H58</f>
        <v>0</v>
      </c>
      <c r="G56" s="781">
        <f>'2-Budget JUSTIFY'!I58</f>
        <v>0</v>
      </c>
      <c r="H56" s="781">
        <f>'2-Budget JUSTIFY'!J58</f>
        <v>0</v>
      </c>
      <c r="I56" s="781">
        <f>'2-Budget JUSTIFY'!K58</f>
        <v>0</v>
      </c>
      <c r="J56" s="781">
        <f>'2-Budget JUSTIFY'!L58</f>
        <v>0</v>
      </c>
      <c r="K56" s="781">
        <f>'2-Budget JUSTIFY'!M58</f>
        <v>0</v>
      </c>
      <c r="L56" s="781">
        <f>'2-Budget JUSTIFY'!N58</f>
        <v>0</v>
      </c>
      <c r="M56" s="781">
        <f>'2-Budget JUSTIFY'!O58</f>
        <v>0</v>
      </c>
      <c r="N56" s="781">
        <f>'2-Budget JUSTIFY'!P58</f>
        <v>0</v>
      </c>
      <c r="O56" s="781">
        <f>'2-Budget JUSTIFY'!Q58</f>
        <v>0</v>
      </c>
      <c r="P56" s="767">
        <f>'2-Budget JUSTIFY'!R58</f>
        <v>0</v>
      </c>
      <c r="Q56" s="776">
        <f t="shared" si="5"/>
        <v>0</v>
      </c>
      <c r="R56" s="769"/>
      <c r="S56" s="778">
        <f>'4-EXPENSE 1st Period'!P68+' 5-EXPENSE 2nd Period'!P68+'6-EXPENSE 3rd Period'!P68+' 7-EXPENSE 4th Period'!P68+' 8-EXPENSE 5th Period'!P68+' 9-EXPENSE 6th Period'!P68+' 10-EXPENSE 7th Period'!P68+' 11-EXPENSE 8th Period'!P68+' 12-EXPENSE 9th Period'!P68+' 13-EXPENSE 10th Period'!P68+' 14-EXPENSE 11th Period'!P68+' 15-EXPENSE 12th Period'!Q68</f>
        <v>0</v>
      </c>
      <c r="T56" s="781">
        <f>'4-EXPENSE 1st Period'!Q68+' 5-EXPENSE 2nd Period'!Q68+'6-EXPENSE 3rd Period'!Q68+' 7-EXPENSE 4th Period'!Q68+' 8-EXPENSE 5th Period'!Q68+' 9-EXPENSE 6th Period'!Q68+' 10-EXPENSE 7th Period'!Q68+' 11-EXPENSE 8th Period'!Q68+' 12-EXPENSE 9th Period'!Q68+' 13-EXPENSE 10th Period'!Q68+' 14-EXPENSE 11th Period'!Q68+' 15-EXPENSE 12th Period'!R68</f>
        <v>0</v>
      </c>
      <c r="U56" s="781">
        <f>'4-EXPENSE 1st Period'!R68+' 5-EXPENSE 2nd Period'!R68+'6-EXPENSE 3rd Period'!R68+' 7-EXPENSE 4th Period'!R68+' 8-EXPENSE 5th Period'!R68+' 9-EXPENSE 6th Period'!R68+' 10-EXPENSE 7th Period'!R68+' 11-EXPENSE 8th Period'!R68+' 12-EXPENSE 9th Period'!R68+' 13-EXPENSE 10th Period'!R68+' 14-EXPENSE 11th Period'!R68+' 15-EXPENSE 12th Period'!S68</f>
        <v>0</v>
      </c>
      <c r="V56" s="781">
        <f>'4-EXPENSE 1st Period'!S68+' 5-EXPENSE 2nd Period'!S68+'6-EXPENSE 3rd Period'!S68+' 7-EXPENSE 4th Period'!S68+' 8-EXPENSE 5th Period'!S68+' 9-EXPENSE 6th Period'!S68+' 10-EXPENSE 7th Period'!S68+' 11-EXPENSE 8th Period'!S68+' 12-EXPENSE 9th Period'!S68+' 13-EXPENSE 10th Period'!S68+' 14-EXPENSE 11th Period'!S68+' 15-EXPENSE 12th Period'!T68</f>
        <v>0</v>
      </c>
      <c r="W56" s="781">
        <f>'4-EXPENSE 1st Period'!T68+' 5-EXPENSE 2nd Period'!T68+'6-EXPENSE 3rd Period'!T68+' 7-EXPENSE 4th Period'!T68+' 8-EXPENSE 5th Period'!T68+' 9-EXPENSE 6th Period'!T68+' 10-EXPENSE 7th Period'!T68+' 11-EXPENSE 8th Period'!T68+' 12-EXPENSE 9th Period'!T68+' 13-EXPENSE 10th Period'!T68+' 14-EXPENSE 11th Period'!T68+' 15-EXPENSE 12th Period'!U68</f>
        <v>0</v>
      </c>
      <c r="X56" s="781">
        <f>'4-EXPENSE 1st Period'!U68+' 5-EXPENSE 2nd Period'!U68+'6-EXPENSE 3rd Period'!U68+' 7-EXPENSE 4th Period'!U68+' 8-EXPENSE 5th Period'!U68+' 9-EXPENSE 6th Period'!U68+' 10-EXPENSE 7th Period'!U68+' 11-EXPENSE 8th Period'!U68+' 12-EXPENSE 9th Period'!U68+' 13-EXPENSE 10th Period'!U68+' 14-EXPENSE 11th Period'!U68+' 15-EXPENSE 12th Period'!V68</f>
        <v>0</v>
      </c>
      <c r="Y56" s="781">
        <f>'4-EXPENSE 1st Period'!V68+' 5-EXPENSE 2nd Period'!V68+'6-EXPENSE 3rd Period'!V68+' 7-EXPENSE 4th Period'!V68+' 8-EXPENSE 5th Period'!V68+' 9-EXPENSE 6th Period'!V68+' 10-EXPENSE 7th Period'!V68+' 11-EXPENSE 8th Period'!V68+' 12-EXPENSE 9th Period'!V68+' 13-EXPENSE 10th Period'!V68+' 14-EXPENSE 11th Period'!V68+' 15-EXPENSE 12th Period'!W68</f>
        <v>0</v>
      </c>
      <c r="Z56" s="781">
        <f>'4-EXPENSE 1st Period'!W68+' 5-EXPENSE 2nd Period'!W68+'6-EXPENSE 3rd Period'!W68+' 7-EXPENSE 4th Period'!W68+' 8-EXPENSE 5th Period'!W68+' 9-EXPENSE 6th Period'!W68+' 10-EXPENSE 7th Period'!W68+' 11-EXPENSE 8th Period'!W68+' 12-EXPENSE 9th Period'!W68+' 13-EXPENSE 10th Period'!W68+' 14-EXPENSE 11th Period'!W68+' 15-EXPENSE 12th Period'!X68</f>
        <v>0</v>
      </c>
      <c r="AA56" s="781">
        <f>'4-EXPENSE 1st Period'!X68+' 5-EXPENSE 2nd Period'!X68+'6-EXPENSE 3rd Period'!X68+' 7-EXPENSE 4th Period'!X68+' 8-EXPENSE 5th Period'!X68+' 9-EXPENSE 6th Period'!X68+' 10-EXPENSE 7th Period'!X68+' 11-EXPENSE 8th Period'!X68+' 12-EXPENSE 9th Period'!X68+' 13-EXPENSE 10th Period'!X68+' 14-EXPENSE 11th Period'!X68+' 15-EXPENSE 12th Period'!Y68</f>
        <v>0</v>
      </c>
      <c r="AB56" s="781">
        <f>'4-EXPENSE 1st Period'!Y68+' 5-EXPENSE 2nd Period'!Y68+'6-EXPENSE 3rd Period'!Y68+' 7-EXPENSE 4th Period'!Y68+' 8-EXPENSE 5th Period'!Y68+' 9-EXPENSE 6th Period'!Y68+' 10-EXPENSE 7th Period'!Y68+' 11-EXPENSE 8th Period'!Y68+' 12-EXPENSE 9th Period'!Y68+' 13-EXPENSE 10th Period'!Y68+' 14-EXPENSE 11th Period'!Y68+' 15-EXPENSE 12th Period'!Z68</f>
        <v>0</v>
      </c>
      <c r="AC56" s="781">
        <f>'4-EXPENSE 1st Period'!Z68+' 5-EXPENSE 2nd Period'!Z68+'6-EXPENSE 3rd Period'!Z68+' 7-EXPENSE 4th Period'!Z68+' 8-EXPENSE 5th Period'!Z68+' 9-EXPENSE 6th Period'!Z68+' 10-EXPENSE 7th Period'!Z68+' 11-EXPENSE 8th Period'!Z68+' 12-EXPENSE 9th Period'!Z68+' 13-EXPENSE 10th Period'!Z68+' 14-EXPENSE 11th Period'!Z68+' 15-EXPENSE 12th Period'!AA68</f>
        <v>0</v>
      </c>
      <c r="AD56" s="781">
        <f>'4-EXPENSE 1st Period'!AA68+' 5-EXPENSE 2nd Period'!AA68+'6-EXPENSE 3rd Period'!AA68+' 7-EXPENSE 4th Period'!AA68+' 8-EXPENSE 5th Period'!AA68+' 9-EXPENSE 6th Period'!AA68+' 10-EXPENSE 7th Period'!AA68+' 11-EXPENSE 8th Period'!AA68+' 12-EXPENSE 9th Period'!AA68+' 13-EXPENSE 10th Period'!AA68+' 14-EXPENSE 11th Period'!AA68+' 15-EXPENSE 12th Period'!AB68</f>
        <v>0</v>
      </c>
      <c r="AE56" s="781">
        <f>'4-EXPENSE 1st Period'!AB68+' 5-EXPENSE 2nd Period'!AB68+'6-EXPENSE 3rd Period'!AB68+' 7-EXPENSE 4th Period'!AB68+' 8-EXPENSE 5th Period'!AB68+' 9-EXPENSE 6th Period'!AB68+' 10-EXPENSE 7th Period'!AB68+' 11-EXPENSE 8th Period'!AB68+' 12-EXPENSE 9th Period'!AB68+' 13-EXPENSE 10th Period'!AB68+' 14-EXPENSE 11th Period'!AB68+' 15-EXPENSE 12th Period'!AC68</f>
        <v>0</v>
      </c>
      <c r="AF56" s="781">
        <f>'4-EXPENSE 1st Period'!AC68+' 5-EXPENSE 2nd Period'!AC68+'6-EXPENSE 3rd Period'!AC68+' 7-EXPENSE 4th Period'!AC68+' 8-EXPENSE 5th Period'!AC68+' 9-EXPENSE 6th Period'!AC68+' 10-EXPENSE 7th Period'!AC68+' 11-EXPENSE 8th Period'!AC68+' 12-EXPENSE 9th Period'!AC68+' 13-EXPENSE 10th Period'!AC68+' 14-EXPENSE 11th Period'!AC68+' 15-EXPENSE 12th Period'!AD68</f>
        <v>0</v>
      </c>
      <c r="AG56" s="767">
        <f>'4-EXPENSE 1st Period'!AD68+' 5-EXPENSE 2nd Period'!AD68+'6-EXPENSE 3rd Period'!AD68+' 7-EXPENSE 4th Period'!AD68+' 8-EXPENSE 5th Period'!AD68+' 9-EXPENSE 6th Period'!AD68+' 10-EXPENSE 7th Period'!AD68+' 11-EXPENSE 8th Period'!AD68+' 12-EXPENSE 9th Period'!AD68+' 13-EXPENSE 10th Period'!AD68+' 14-EXPENSE 11th Period'!AD68+' 15-EXPENSE 12th Period'!AE68</f>
        <v>0</v>
      </c>
      <c r="AH56" s="776">
        <f t="shared" si="6"/>
        <v>0</v>
      </c>
      <c r="AI56" s="769"/>
      <c r="AJ56" s="778">
        <f t="shared" si="7"/>
        <v>0</v>
      </c>
      <c r="AK56" s="781">
        <f t="shared" si="8"/>
        <v>0</v>
      </c>
      <c r="AL56" s="781">
        <f t="shared" si="9"/>
        <v>0</v>
      </c>
      <c r="AM56" s="781">
        <f t="shared" si="10"/>
        <v>0</v>
      </c>
      <c r="AN56" s="781">
        <f t="shared" si="11"/>
        <v>0</v>
      </c>
      <c r="AO56" s="781">
        <f t="shared" si="12"/>
        <v>0</v>
      </c>
      <c r="AP56" s="781">
        <f t="shared" si="13"/>
        <v>0</v>
      </c>
      <c r="AQ56" s="781">
        <f t="shared" si="14"/>
        <v>0</v>
      </c>
      <c r="AR56" s="781">
        <f t="shared" si="15"/>
        <v>0</v>
      </c>
      <c r="AS56" s="781">
        <f t="shared" si="16"/>
        <v>0</v>
      </c>
      <c r="AT56" s="781">
        <f t="shared" si="17"/>
        <v>0</v>
      </c>
      <c r="AU56" s="781">
        <f t="shared" si="18"/>
        <v>0</v>
      </c>
      <c r="AV56" s="781">
        <f t="shared" si="19"/>
        <v>0</v>
      </c>
      <c r="AW56" s="781">
        <f t="shared" si="20"/>
        <v>0</v>
      </c>
      <c r="AX56" s="767">
        <f t="shared" si="21"/>
        <v>0</v>
      </c>
      <c r="AY56" s="776">
        <f t="shared" si="22"/>
        <v>0</v>
      </c>
    </row>
    <row r="57" spans="1:51" x14ac:dyDescent="0.25">
      <c r="A57" s="799" t="str">
        <f>IF('2-Budget JUSTIFY'!A59="","",'2-Budget JUSTIFY'!A59)</f>
        <v/>
      </c>
      <c r="B57" s="767">
        <f>'2-Budget JUSTIFY'!D59</f>
        <v>0</v>
      </c>
      <c r="C57" s="781">
        <f>'2-Budget JUSTIFY'!E59</f>
        <v>0</v>
      </c>
      <c r="D57" s="781">
        <f>'2-Budget JUSTIFY'!F59</f>
        <v>0</v>
      </c>
      <c r="E57" s="781">
        <f>'2-Budget JUSTIFY'!G59</f>
        <v>0</v>
      </c>
      <c r="F57" s="781">
        <f>'2-Budget JUSTIFY'!H59</f>
        <v>0</v>
      </c>
      <c r="G57" s="781">
        <f>'2-Budget JUSTIFY'!I59</f>
        <v>0</v>
      </c>
      <c r="H57" s="781">
        <f>'2-Budget JUSTIFY'!J59</f>
        <v>0</v>
      </c>
      <c r="I57" s="781">
        <f>'2-Budget JUSTIFY'!K59</f>
        <v>0</v>
      </c>
      <c r="J57" s="781">
        <f>'2-Budget JUSTIFY'!L59</f>
        <v>0</v>
      </c>
      <c r="K57" s="781">
        <f>'2-Budget JUSTIFY'!M59</f>
        <v>0</v>
      </c>
      <c r="L57" s="781">
        <f>'2-Budget JUSTIFY'!N59</f>
        <v>0</v>
      </c>
      <c r="M57" s="781">
        <f>'2-Budget JUSTIFY'!O59</f>
        <v>0</v>
      </c>
      <c r="N57" s="781">
        <f>'2-Budget JUSTIFY'!P59</f>
        <v>0</v>
      </c>
      <c r="O57" s="781">
        <f>'2-Budget JUSTIFY'!Q59</f>
        <v>0</v>
      </c>
      <c r="P57" s="767">
        <f>'2-Budget JUSTIFY'!R59</f>
        <v>0</v>
      </c>
      <c r="Q57" s="776">
        <f t="shared" si="5"/>
        <v>0</v>
      </c>
      <c r="R57" s="769"/>
      <c r="S57" s="778">
        <f>'4-EXPENSE 1st Period'!P69+' 5-EXPENSE 2nd Period'!P69+'6-EXPENSE 3rd Period'!P69+' 7-EXPENSE 4th Period'!P69+' 8-EXPENSE 5th Period'!P69+' 9-EXPENSE 6th Period'!P69+' 10-EXPENSE 7th Period'!P69+' 11-EXPENSE 8th Period'!P69+' 12-EXPENSE 9th Period'!P69+' 13-EXPENSE 10th Period'!P69+' 14-EXPENSE 11th Period'!P69+' 15-EXPENSE 12th Period'!Q69</f>
        <v>0</v>
      </c>
      <c r="T57" s="781">
        <f>'4-EXPENSE 1st Period'!Q69+' 5-EXPENSE 2nd Period'!Q69+'6-EXPENSE 3rd Period'!Q69+' 7-EXPENSE 4th Period'!Q69+' 8-EXPENSE 5th Period'!Q69+' 9-EXPENSE 6th Period'!Q69+' 10-EXPENSE 7th Period'!Q69+' 11-EXPENSE 8th Period'!Q69+' 12-EXPENSE 9th Period'!Q69+' 13-EXPENSE 10th Period'!Q69+' 14-EXPENSE 11th Period'!Q69+' 15-EXPENSE 12th Period'!R69</f>
        <v>0</v>
      </c>
      <c r="U57" s="781">
        <f>'4-EXPENSE 1st Period'!R69+' 5-EXPENSE 2nd Period'!R69+'6-EXPENSE 3rd Period'!R69+' 7-EXPENSE 4th Period'!R69+' 8-EXPENSE 5th Period'!R69+' 9-EXPENSE 6th Period'!R69+' 10-EXPENSE 7th Period'!R69+' 11-EXPENSE 8th Period'!R69+' 12-EXPENSE 9th Period'!R69+' 13-EXPENSE 10th Period'!R69+' 14-EXPENSE 11th Period'!R69+' 15-EXPENSE 12th Period'!S69</f>
        <v>0</v>
      </c>
      <c r="V57" s="781">
        <f>'4-EXPENSE 1st Period'!S69+' 5-EXPENSE 2nd Period'!S69+'6-EXPENSE 3rd Period'!S69+' 7-EXPENSE 4th Period'!S69+' 8-EXPENSE 5th Period'!S69+' 9-EXPENSE 6th Period'!S69+' 10-EXPENSE 7th Period'!S69+' 11-EXPENSE 8th Period'!S69+' 12-EXPENSE 9th Period'!S69+' 13-EXPENSE 10th Period'!S69+' 14-EXPENSE 11th Period'!S69+' 15-EXPENSE 12th Period'!T69</f>
        <v>0</v>
      </c>
      <c r="W57" s="781">
        <f>'4-EXPENSE 1st Period'!T69+' 5-EXPENSE 2nd Period'!T69+'6-EXPENSE 3rd Period'!T69+' 7-EXPENSE 4th Period'!T69+' 8-EXPENSE 5th Period'!T69+' 9-EXPENSE 6th Period'!T69+' 10-EXPENSE 7th Period'!T69+' 11-EXPENSE 8th Period'!T69+' 12-EXPENSE 9th Period'!T69+' 13-EXPENSE 10th Period'!T69+' 14-EXPENSE 11th Period'!T69+' 15-EXPENSE 12th Period'!U69</f>
        <v>0</v>
      </c>
      <c r="X57" s="781">
        <f>'4-EXPENSE 1st Period'!U69+' 5-EXPENSE 2nd Period'!U69+'6-EXPENSE 3rd Period'!U69+' 7-EXPENSE 4th Period'!U69+' 8-EXPENSE 5th Period'!U69+' 9-EXPENSE 6th Period'!U69+' 10-EXPENSE 7th Period'!U69+' 11-EXPENSE 8th Period'!U69+' 12-EXPENSE 9th Period'!U69+' 13-EXPENSE 10th Period'!U69+' 14-EXPENSE 11th Period'!U69+' 15-EXPENSE 12th Period'!V69</f>
        <v>0</v>
      </c>
      <c r="Y57" s="781">
        <f>'4-EXPENSE 1st Period'!V69+' 5-EXPENSE 2nd Period'!V69+'6-EXPENSE 3rd Period'!V69+' 7-EXPENSE 4th Period'!V69+' 8-EXPENSE 5th Period'!V69+' 9-EXPENSE 6th Period'!V69+' 10-EXPENSE 7th Period'!V69+' 11-EXPENSE 8th Period'!V69+' 12-EXPENSE 9th Period'!V69+' 13-EXPENSE 10th Period'!V69+' 14-EXPENSE 11th Period'!V69+' 15-EXPENSE 12th Period'!W69</f>
        <v>0</v>
      </c>
      <c r="Z57" s="781">
        <f>'4-EXPENSE 1st Period'!W69+' 5-EXPENSE 2nd Period'!W69+'6-EXPENSE 3rd Period'!W69+' 7-EXPENSE 4th Period'!W69+' 8-EXPENSE 5th Period'!W69+' 9-EXPENSE 6th Period'!W69+' 10-EXPENSE 7th Period'!W69+' 11-EXPENSE 8th Period'!W69+' 12-EXPENSE 9th Period'!W69+' 13-EXPENSE 10th Period'!W69+' 14-EXPENSE 11th Period'!W69+' 15-EXPENSE 12th Period'!X69</f>
        <v>0</v>
      </c>
      <c r="AA57" s="781">
        <f>'4-EXPENSE 1st Period'!X69+' 5-EXPENSE 2nd Period'!X69+'6-EXPENSE 3rd Period'!X69+' 7-EXPENSE 4th Period'!X69+' 8-EXPENSE 5th Period'!X69+' 9-EXPENSE 6th Period'!X69+' 10-EXPENSE 7th Period'!X69+' 11-EXPENSE 8th Period'!X69+' 12-EXPENSE 9th Period'!X69+' 13-EXPENSE 10th Period'!X69+' 14-EXPENSE 11th Period'!X69+' 15-EXPENSE 12th Period'!Y69</f>
        <v>0</v>
      </c>
      <c r="AB57" s="781">
        <f>'4-EXPENSE 1st Period'!Y69+' 5-EXPENSE 2nd Period'!Y69+'6-EXPENSE 3rd Period'!Y69+' 7-EXPENSE 4th Period'!Y69+' 8-EXPENSE 5th Period'!Y69+' 9-EXPENSE 6th Period'!Y69+' 10-EXPENSE 7th Period'!Y69+' 11-EXPENSE 8th Period'!Y69+' 12-EXPENSE 9th Period'!Y69+' 13-EXPENSE 10th Period'!Y69+' 14-EXPENSE 11th Period'!Y69+' 15-EXPENSE 12th Period'!Z69</f>
        <v>0</v>
      </c>
      <c r="AC57" s="781">
        <f>'4-EXPENSE 1st Period'!Z69+' 5-EXPENSE 2nd Period'!Z69+'6-EXPENSE 3rd Period'!Z69+' 7-EXPENSE 4th Period'!Z69+' 8-EXPENSE 5th Period'!Z69+' 9-EXPENSE 6th Period'!Z69+' 10-EXPENSE 7th Period'!Z69+' 11-EXPENSE 8th Period'!Z69+' 12-EXPENSE 9th Period'!Z69+' 13-EXPENSE 10th Period'!Z69+' 14-EXPENSE 11th Period'!Z69+' 15-EXPENSE 12th Period'!AA69</f>
        <v>0</v>
      </c>
      <c r="AD57" s="781">
        <f>'4-EXPENSE 1st Period'!AA69+' 5-EXPENSE 2nd Period'!AA69+'6-EXPENSE 3rd Period'!AA69+' 7-EXPENSE 4th Period'!AA69+' 8-EXPENSE 5th Period'!AA69+' 9-EXPENSE 6th Period'!AA69+' 10-EXPENSE 7th Period'!AA69+' 11-EXPENSE 8th Period'!AA69+' 12-EXPENSE 9th Period'!AA69+' 13-EXPENSE 10th Period'!AA69+' 14-EXPENSE 11th Period'!AA69+' 15-EXPENSE 12th Period'!AB69</f>
        <v>0</v>
      </c>
      <c r="AE57" s="781">
        <f>'4-EXPENSE 1st Period'!AB69+' 5-EXPENSE 2nd Period'!AB69+'6-EXPENSE 3rd Period'!AB69+' 7-EXPENSE 4th Period'!AB69+' 8-EXPENSE 5th Period'!AB69+' 9-EXPENSE 6th Period'!AB69+' 10-EXPENSE 7th Period'!AB69+' 11-EXPENSE 8th Period'!AB69+' 12-EXPENSE 9th Period'!AB69+' 13-EXPENSE 10th Period'!AB69+' 14-EXPENSE 11th Period'!AB69+' 15-EXPENSE 12th Period'!AC69</f>
        <v>0</v>
      </c>
      <c r="AF57" s="781">
        <f>'4-EXPENSE 1st Period'!AC69+' 5-EXPENSE 2nd Period'!AC69+'6-EXPENSE 3rd Period'!AC69+' 7-EXPENSE 4th Period'!AC69+' 8-EXPENSE 5th Period'!AC69+' 9-EXPENSE 6th Period'!AC69+' 10-EXPENSE 7th Period'!AC69+' 11-EXPENSE 8th Period'!AC69+' 12-EXPENSE 9th Period'!AC69+' 13-EXPENSE 10th Period'!AC69+' 14-EXPENSE 11th Period'!AC69+' 15-EXPENSE 12th Period'!AD69</f>
        <v>0</v>
      </c>
      <c r="AG57" s="767">
        <f>'4-EXPENSE 1st Period'!AD69+' 5-EXPENSE 2nd Period'!AD69+'6-EXPENSE 3rd Period'!AD69+' 7-EXPENSE 4th Period'!AD69+' 8-EXPENSE 5th Period'!AD69+' 9-EXPENSE 6th Period'!AD69+' 10-EXPENSE 7th Period'!AD69+' 11-EXPENSE 8th Period'!AD69+' 12-EXPENSE 9th Period'!AD69+' 13-EXPENSE 10th Period'!AD69+' 14-EXPENSE 11th Period'!AD69+' 15-EXPENSE 12th Period'!AE69</f>
        <v>0</v>
      </c>
      <c r="AH57" s="776">
        <f t="shared" si="6"/>
        <v>0</v>
      </c>
      <c r="AI57" s="769"/>
      <c r="AJ57" s="778">
        <f t="shared" si="7"/>
        <v>0</v>
      </c>
      <c r="AK57" s="781">
        <f t="shared" si="8"/>
        <v>0</v>
      </c>
      <c r="AL57" s="781">
        <f t="shared" si="9"/>
        <v>0</v>
      </c>
      <c r="AM57" s="781">
        <f t="shared" si="10"/>
        <v>0</v>
      </c>
      <c r="AN57" s="781">
        <f t="shared" si="11"/>
        <v>0</v>
      </c>
      <c r="AO57" s="781">
        <f t="shared" si="12"/>
        <v>0</v>
      </c>
      <c r="AP57" s="781">
        <f t="shared" si="13"/>
        <v>0</v>
      </c>
      <c r="AQ57" s="781">
        <f t="shared" si="14"/>
        <v>0</v>
      </c>
      <c r="AR57" s="781">
        <f t="shared" si="15"/>
        <v>0</v>
      </c>
      <c r="AS57" s="781">
        <f t="shared" si="16"/>
        <v>0</v>
      </c>
      <c r="AT57" s="781">
        <f t="shared" si="17"/>
        <v>0</v>
      </c>
      <c r="AU57" s="781">
        <f t="shared" si="18"/>
        <v>0</v>
      </c>
      <c r="AV57" s="781">
        <f t="shared" si="19"/>
        <v>0</v>
      </c>
      <c r="AW57" s="781">
        <f t="shared" si="20"/>
        <v>0</v>
      </c>
      <c r="AX57" s="767">
        <f t="shared" si="21"/>
        <v>0</v>
      </c>
      <c r="AY57" s="776">
        <f t="shared" si="22"/>
        <v>0</v>
      </c>
    </row>
    <row r="58" spans="1:51" x14ac:dyDescent="0.25">
      <c r="A58" s="799" t="str">
        <f>IF('2-Budget JUSTIFY'!A60="","",'2-Budget JUSTIFY'!A60)</f>
        <v/>
      </c>
      <c r="B58" s="767">
        <f>'2-Budget JUSTIFY'!D60</f>
        <v>0</v>
      </c>
      <c r="C58" s="781">
        <f>'2-Budget JUSTIFY'!E60</f>
        <v>0</v>
      </c>
      <c r="D58" s="781">
        <f>'2-Budget JUSTIFY'!F60</f>
        <v>0</v>
      </c>
      <c r="E58" s="781">
        <f>'2-Budget JUSTIFY'!G60</f>
        <v>0</v>
      </c>
      <c r="F58" s="781">
        <f>'2-Budget JUSTIFY'!H60</f>
        <v>0</v>
      </c>
      <c r="G58" s="781">
        <f>'2-Budget JUSTIFY'!I60</f>
        <v>0</v>
      </c>
      <c r="H58" s="781">
        <f>'2-Budget JUSTIFY'!J60</f>
        <v>0</v>
      </c>
      <c r="I58" s="781">
        <f>'2-Budget JUSTIFY'!K60</f>
        <v>0</v>
      </c>
      <c r="J58" s="781">
        <f>'2-Budget JUSTIFY'!L60</f>
        <v>0</v>
      </c>
      <c r="K58" s="781">
        <f>'2-Budget JUSTIFY'!M60</f>
        <v>0</v>
      </c>
      <c r="L58" s="781">
        <f>'2-Budget JUSTIFY'!N60</f>
        <v>0</v>
      </c>
      <c r="M58" s="781">
        <f>'2-Budget JUSTIFY'!O60</f>
        <v>0</v>
      </c>
      <c r="N58" s="781">
        <f>'2-Budget JUSTIFY'!P60</f>
        <v>0</v>
      </c>
      <c r="O58" s="781">
        <f>'2-Budget JUSTIFY'!Q60</f>
        <v>0</v>
      </c>
      <c r="P58" s="767">
        <f>'2-Budget JUSTIFY'!R60</f>
        <v>0</v>
      </c>
      <c r="Q58" s="776">
        <f t="shared" si="5"/>
        <v>0</v>
      </c>
      <c r="R58" s="769"/>
      <c r="S58" s="778">
        <f>'4-EXPENSE 1st Period'!P70+' 5-EXPENSE 2nd Period'!P70+'6-EXPENSE 3rd Period'!P70+' 7-EXPENSE 4th Period'!P70+' 8-EXPENSE 5th Period'!P70+' 9-EXPENSE 6th Period'!P70+' 10-EXPENSE 7th Period'!P70+' 11-EXPENSE 8th Period'!P70+' 12-EXPENSE 9th Period'!P70+' 13-EXPENSE 10th Period'!P70+' 14-EXPENSE 11th Period'!P70+' 15-EXPENSE 12th Period'!Q70</f>
        <v>0</v>
      </c>
      <c r="T58" s="781">
        <f>'4-EXPENSE 1st Period'!Q70+' 5-EXPENSE 2nd Period'!Q70+'6-EXPENSE 3rd Period'!Q70+' 7-EXPENSE 4th Period'!Q70+' 8-EXPENSE 5th Period'!Q70+' 9-EXPENSE 6th Period'!Q70+' 10-EXPENSE 7th Period'!Q70+' 11-EXPENSE 8th Period'!Q70+' 12-EXPENSE 9th Period'!Q70+' 13-EXPENSE 10th Period'!Q70+' 14-EXPENSE 11th Period'!Q70+' 15-EXPENSE 12th Period'!R70</f>
        <v>0</v>
      </c>
      <c r="U58" s="781">
        <f>'4-EXPENSE 1st Period'!R70+' 5-EXPENSE 2nd Period'!R70+'6-EXPENSE 3rd Period'!R70+' 7-EXPENSE 4th Period'!R70+' 8-EXPENSE 5th Period'!R70+' 9-EXPENSE 6th Period'!R70+' 10-EXPENSE 7th Period'!R70+' 11-EXPENSE 8th Period'!R70+' 12-EXPENSE 9th Period'!R70+' 13-EXPENSE 10th Period'!R70+' 14-EXPENSE 11th Period'!R70+' 15-EXPENSE 12th Period'!S70</f>
        <v>0</v>
      </c>
      <c r="V58" s="781">
        <f>'4-EXPENSE 1st Period'!S70+' 5-EXPENSE 2nd Period'!S70+'6-EXPENSE 3rd Period'!S70+' 7-EXPENSE 4th Period'!S70+' 8-EXPENSE 5th Period'!S70+' 9-EXPENSE 6th Period'!S70+' 10-EXPENSE 7th Period'!S70+' 11-EXPENSE 8th Period'!S70+' 12-EXPENSE 9th Period'!S70+' 13-EXPENSE 10th Period'!S70+' 14-EXPENSE 11th Period'!S70+' 15-EXPENSE 12th Period'!T70</f>
        <v>0</v>
      </c>
      <c r="W58" s="781">
        <f>'4-EXPENSE 1st Period'!T70+' 5-EXPENSE 2nd Period'!T70+'6-EXPENSE 3rd Period'!T70+' 7-EXPENSE 4th Period'!T70+' 8-EXPENSE 5th Period'!T70+' 9-EXPENSE 6th Period'!T70+' 10-EXPENSE 7th Period'!T70+' 11-EXPENSE 8th Period'!T70+' 12-EXPENSE 9th Period'!T70+' 13-EXPENSE 10th Period'!T70+' 14-EXPENSE 11th Period'!T70+' 15-EXPENSE 12th Period'!U70</f>
        <v>0</v>
      </c>
      <c r="X58" s="781">
        <f>'4-EXPENSE 1st Period'!U70+' 5-EXPENSE 2nd Period'!U70+'6-EXPENSE 3rd Period'!U70+' 7-EXPENSE 4th Period'!U70+' 8-EXPENSE 5th Period'!U70+' 9-EXPENSE 6th Period'!U70+' 10-EXPENSE 7th Period'!U70+' 11-EXPENSE 8th Period'!U70+' 12-EXPENSE 9th Period'!U70+' 13-EXPENSE 10th Period'!U70+' 14-EXPENSE 11th Period'!U70+' 15-EXPENSE 12th Period'!V70</f>
        <v>0</v>
      </c>
      <c r="Y58" s="781">
        <f>'4-EXPENSE 1st Period'!V70+' 5-EXPENSE 2nd Period'!V70+'6-EXPENSE 3rd Period'!V70+' 7-EXPENSE 4th Period'!V70+' 8-EXPENSE 5th Period'!V70+' 9-EXPENSE 6th Period'!V70+' 10-EXPENSE 7th Period'!V70+' 11-EXPENSE 8th Period'!V70+' 12-EXPENSE 9th Period'!V70+' 13-EXPENSE 10th Period'!V70+' 14-EXPENSE 11th Period'!V70+' 15-EXPENSE 12th Period'!W70</f>
        <v>0</v>
      </c>
      <c r="Z58" s="781">
        <f>'4-EXPENSE 1st Period'!W70+' 5-EXPENSE 2nd Period'!W70+'6-EXPENSE 3rd Period'!W70+' 7-EXPENSE 4th Period'!W70+' 8-EXPENSE 5th Period'!W70+' 9-EXPENSE 6th Period'!W70+' 10-EXPENSE 7th Period'!W70+' 11-EXPENSE 8th Period'!W70+' 12-EXPENSE 9th Period'!W70+' 13-EXPENSE 10th Period'!W70+' 14-EXPENSE 11th Period'!W70+' 15-EXPENSE 12th Period'!X70</f>
        <v>0</v>
      </c>
      <c r="AA58" s="781">
        <f>'4-EXPENSE 1st Period'!X70+' 5-EXPENSE 2nd Period'!X70+'6-EXPENSE 3rd Period'!X70+' 7-EXPENSE 4th Period'!X70+' 8-EXPENSE 5th Period'!X70+' 9-EXPENSE 6th Period'!X70+' 10-EXPENSE 7th Period'!X70+' 11-EXPENSE 8th Period'!X70+' 12-EXPENSE 9th Period'!X70+' 13-EXPENSE 10th Period'!X70+' 14-EXPENSE 11th Period'!X70+' 15-EXPENSE 12th Period'!Y70</f>
        <v>0</v>
      </c>
      <c r="AB58" s="781">
        <f>'4-EXPENSE 1st Period'!Y70+' 5-EXPENSE 2nd Period'!Y70+'6-EXPENSE 3rd Period'!Y70+' 7-EXPENSE 4th Period'!Y70+' 8-EXPENSE 5th Period'!Y70+' 9-EXPENSE 6th Period'!Y70+' 10-EXPENSE 7th Period'!Y70+' 11-EXPENSE 8th Period'!Y70+' 12-EXPENSE 9th Period'!Y70+' 13-EXPENSE 10th Period'!Y70+' 14-EXPENSE 11th Period'!Y70+' 15-EXPENSE 12th Period'!Z70</f>
        <v>0</v>
      </c>
      <c r="AC58" s="781">
        <f>'4-EXPENSE 1st Period'!Z70+' 5-EXPENSE 2nd Period'!Z70+'6-EXPENSE 3rd Period'!Z70+' 7-EXPENSE 4th Period'!Z70+' 8-EXPENSE 5th Period'!Z70+' 9-EXPENSE 6th Period'!Z70+' 10-EXPENSE 7th Period'!Z70+' 11-EXPENSE 8th Period'!Z70+' 12-EXPENSE 9th Period'!Z70+' 13-EXPENSE 10th Period'!Z70+' 14-EXPENSE 11th Period'!Z70+' 15-EXPENSE 12th Period'!AA70</f>
        <v>0</v>
      </c>
      <c r="AD58" s="781">
        <f>'4-EXPENSE 1st Period'!AA70+' 5-EXPENSE 2nd Period'!AA70+'6-EXPENSE 3rd Period'!AA70+' 7-EXPENSE 4th Period'!AA70+' 8-EXPENSE 5th Period'!AA70+' 9-EXPENSE 6th Period'!AA70+' 10-EXPENSE 7th Period'!AA70+' 11-EXPENSE 8th Period'!AA70+' 12-EXPENSE 9th Period'!AA70+' 13-EXPENSE 10th Period'!AA70+' 14-EXPENSE 11th Period'!AA70+' 15-EXPENSE 12th Period'!AB70</f>
        <v>0</v>
      </c>
      <c r="AE58" s="781">
        <f>'4-EXPENSE 1st Period'!AB70+' 5-EXPENSE 2nd Period'!AB70+'6-EXPENSE 3rd Period'!AB70+' 7-EXPENSE 4th Period'!AB70+' 8-EXPENSE 5th Period'!AB70+' 9-EXPENSE 6th Period'!AB70+' 10-EXPENSE 7th Period'!AB70+' 11-EXPENSE 8th Period'!AB70+' 12-EXPENSE 9th Period'!AB70+' 13-EXPENSE 10th Period'!AB70+' 14-EXPENSE 11th Period'!AB70+' 15-EXPENSE 12th Period'!AC70</f>
        <v>0</v>
      </c>
      <c r="AF58" s="781">
        <f>'4-EXPENSE 1st Period'!AC70+' 5-EXPENSE 2nd Period'!AC70+'6-EXPENSE 3rd Period'!AC70+' 7-EXPENSE 4th Period'!AC70+' 8-EXPENSE 5th Period'!AC70+' 9-EXPENSE 6th Period'!AC70+' 10-EXPENSE 7th Period'!AC70+' 11-EXPENSE 8th Period'!AC70+' 12-EXPENSE 9th Period'!AC70+' 13-EXPENSE 10th Period'!AC70+' 14-EXPENSE 11th Period'!AC70+' 15-EXPENSE 12th Period'!AD70</f>
        <v>0</v>
      </c>
      <c r="AG58" s="767">
        <f>'4-EXPENSE 1st Period'!AD70+' 5-EXPENSE 2nd Period'!AD70+'6-EXPENSE 3rd Period'!AD70+' 7-EXPENSE 4th Period'!AD70+' 8-EXPENSE 5th Period'!AD70+' 9-EXPENSE 6th Period'!AD70+' 10-EXPENSE 7th Period'!AD70+' 11-EXPENSE 8th Period'!AD70+' 12-EXPENSE 9th Period'!AD70+' 13-EXPENSE 10th Period'!AD70+' 14-EXPENSE 11th Period'!AD70+' 15-EXPENSE 12th Period'!AE70</f>
        <v>0</v>
      </c>
      <c r="AH58" s="776">
        <f t="shared" si="6"/>
        <v>0</v>
      </c>
      <c r="AI58" s="769"/>
      <c r="AJ58" s="778">
        <f t="shared" si="7"/>
        <v>0</v>
      </c>
      <c r="AK58" s="781">
        <f t="shared" si="8"/>
        <v>0</v>
      </c>
      <c r="AL58" s="781">
        <f t="shared" si="9"/>
        <v>0</v>
      </c>
      <c r="AM58" s="781">
        <f t="shared" si="10"/>
        <v>0</v>
      </c>
      <c r="AN58" s="781">
        <f t="shared" si="11"/>
        <v>0</v>
      </c>
      <c r="AO58" s="781">
        <f t="shared" si="12"/>
        <v>0</v>
      </c>
      <c r="AP58" s="781">
        <f t="shared" si="13"/>
        <v>0</v>
      </c>
      <c r="AQ58" s="781">
        <f t="shared" si="14"/>
        <v>0</v>
      </c>
      <c r="AR58" s="781">
        <f t="shared" si="15"/>
        <v>0</v>
      </c>
      <c r="AS58" s="781">
        <f t="shared" si="16"/>
        <v>0</v>
      </c>
      <c r="AT58" s="781">
        <f t="shared" si="17"/>
        <v>0</v>
      </c>
      <c r="AU58" s="781">
        <f t="shared" si="18"/>
        <v>0</v>
      </c>
      <c r="AV58" s="781">
        <f t="shared" si="19"/>
        <v>0</v>
      </c>
      <c r="AW58" s="781">
        <f t="shared" si="20"/>
        <v>0</v>
      </c>
      <c r="AX58" s="767">
        <f t="shared" si="21"/>
        <v>0</v>
      </c>
      <c r="AY58" s="776">
        <f t="shared" si="22"/>
        <v>0</v>
      </c>
    </row>
    <row r="59" spans="1:51" x14ac:dyDescent="0.25">
      <c r="A59" s="799" t="str">
        <f>IF('2-Budget JUSTIFY'!A61="","",'2-Budget JUSTIFY'!A61)</f>
        <v/>
      </c>
      <c r="B59" s="767">
        <f>'2-Budget JUSTIFY'!D61</f>
        <v>0</v>
      </c>
      <c r="C59" s="781">
        <f>'2-Budget JUSTIFY'!E61</f>
        <v>0</v>
      </c>
      <c r="D59" s="781">
        <f>'2-Budget JUSTIFY'!F61</f>
        <v>0</v>
      </c>
      <c r="E59" s="781">
        <f>'2-Budget JUSTIFY'!G61</f>
        <v>0</v>
      </c>
      <c r="F59" s="781">
        <f>'2-Budget JUSTIFY'!H61</f>
        <v>0</v>
      </c>
      <c r="G59" s="781">
        <f>'2-Budget JUSTIFY'!I61</f>
        <v>0</v>
      </c>
      <c r="H59" s="781">
        <f>'2-Budget JUSTIFY'!J61</f>
        <v>0</v>
      </c>
      <c r="I59" s="781">
        <f>'2-Budget JUSTIFY'!K61</f>
        <v>0</v>
      </c>
      <c r="J59" s="781">
        <f>'2-Budget JUSTIFY'!L61</f>
        <v>0</v>
      </c>
      <c r="K59" s="781">
        <f>'2-Budget JUSTIFY'!M61</f>
        <v>0</v>
      </c>
      <c r="L59" s="781">
        <f>'2-Budget JUSTIFY'!N61</f>
        <v>0</v>
      </c>
      <c r="M59" s="781">
        <f>'2-Budget JUSTIFY'!O61</f>
        <v>0</v>
      </c>
      <c r="N59" s="781">
        <f>'2-Budget JUSTIFY'!P61</f>
        <v>0</v>
      </c>
      <c r="O59" s="781">
        <f>'2-Budget JUSTIFY'!Q61</f>
        <v>0</v>
      </c>
      <c r="P59" s="767">
        <f>'2-Budget JUSTIFY'!R61</f>
        <v>0</v>
      </c>
      <c r="Q59" s="776">
        <f t="shared" si="5"/>
        <v>0</v>
      </c>
      <c r="R59" s="769"/>
      <c r="S59" s="778">
        <f>'4-EXPENSE 1st Period'!P71+' 5-EXPENSE 2nd Period'!P71+'6-EXPENSE 3rd Period'!P71+' 7-EXPENSE 4th Period'!P71+' 8-EXPENSE 5th Period'!P71+' 9-EXPENSE 6th Period'!P71+' 10-EXPENSE 7th Period'!P71+' 11-EXPENSE 8th Period'!P71+' 12-EXPENSE 9th Period'!P71+' 13-EXPENSE 10th Period'!P71+' 14-EXPENSE 11th Period'!P71+' 15-EXPENSE 12th Period'!Q71</f>
        <v>0</v>
      </c>
      <c r="T59" s="781">
        <f>'4-EXPENSE 1st Period'!Q71+' 5-EXPENSE 2nd Period'!Q71+'6-EXPENSE 3rd Period'!Q71+' 7-EXPENSE 4th Period'!Q71+' 8-EXPENSE 5th Period'!Q71+' 9-EXPENSE 6th Period'!Q71+' 10-EXPENSE 7th Period'!Q71+' 11-EXPENSE 8th Period'!Q71+' 12-EXPENSE 9th Period'!Q71+' 13-EXPENSE 10th Period'!Q71+' 14-EXPENSE 11th Period'!Q71+' 15-EXPENSE 12th Period'!R71</f>
        <v>0</v>
      </c>
      <c r="U59" s="781">
        <f>'4-EXPENSE 1st Period'!R71+' 5-EXPENSE 2nd Period'!R71+'6-EXPENSE 3rd Period'!R71+' 7-EXPENSE 4th Period'!R71+' 8-EXPENSE 5th Period'!R71+' 9-EXPENSE 6th Period'!R71+' 10-EXPENSE 7th Period'!R71+' 11-EXPENSE 8th Period'!R71+' 12-EXPENSE 9th Period'!R71+' 13-EXPENSE 10th Period'!R71+' 14-EXPENSE 11th Period'!R71+' 15-EXPENSE 12th Period'!S71</f>
        <v>0</v>
      </c>
      <c r="V59" s="781">
        <f>'4-EXPENSE 1st Period'!S71+' 5-EXPENSE 2nd Period'!S71+'6-EXPENSE 3rd Period'!S71+' 7-EXPENSE 4th Period'!S71+' 8-EXPENSE 5th Period'!S71+' 9-EXPENSE 6th Period'!S71+' 10-EXPENSE 7th Period'!S71+' 11-EXPENSE 8th Period'!S71+' 12-EXPENSE 9th Period'!S71+' 13-EXPENSE 10th Period'!S71+' 14-EXPENSE 11th Period'!S71+' 15-EXPENSE 12th Period'!T71</f>
        <v>0</v>
      </c>
      <c r="W59" s="781">
        <f>'4-EXPENSE 1st Period'!T71+' 5-EXPENSE 2nd Period'!T71+'6-EXPENSE 3rd Period'!T71+' 7-EXPENSE 4th Period'!T71+' 8-EXPENSE 5th Period'!T71+' 9-EXPENSE 6th Period'!T71+' 10-EXPENSE 7th Period'!T71+' 11-EXPENSE 8th Period'!T71+' 12-EXPENSE 9th Period'!T71+' 13-EXPENSE 10th Period'!T71+' 14-EXPENSE 11th Period'!T71+' 15-EXPENSE 12th Period'!U71</f>
        <v>0</v>
      </c>
      <c r="X59" s="781">
        <f>'4-EXPENSE 1st Period'!U71+' 5-EXPENSE 2nd Period'!U71+'6-EXPENSE 3rd Period'!U71+' 7-EXPENSE 4th Period'!U71+' 8-EXPENSE 5th Period'!U71+' 9-EXPENSE 6th Period'!U71+' 10-EXPENSE 7th Period'!U71+' 11-EXPENSE 8th Period'!U71+' 12-EXPENSE 9th Period'!U71+' 13-EXPENSE 10th Period'!U71+' 14-EXPENSE 11th Period'!U71+' 15-EXPENSE 12th Period'!V71</f>
        <v>0</v>
      </c>
      <c r="Y59" s="781">
        <f>'4-EXPENSE 1st Period'!V71+' 5-EXPENSE 2nd Period'!V71+'6-EXPENSE 3rd Period'!V71+' 7-EXPENSE 4th Period'!V71+' 8-EXPENSE 5th Period'!V71+' 9-EXPENSE 6th Period'!V71+' 10-EXPENSE 7th Period'!V71+' 11-EXPENSE 8th Period'!V71+' 12-EXPENSE 9th Period'!V71+' 13-EXPENSE 10th Period'!V71+' 14-EXPENSE 11th Period'!V71+' 15-EXPENSE 12th Period'!W71</f>
        <v>0</v>
      </c>
      <c r="Z59" s="781">
        <f>'4-EXPENSE 1st Period'!W71+' 5-EXPENSE 2nd Period'!W71+'6-EXPENSE 3rd Period'!W71+' 7-EXPENSE 4th Period'!W71+' 8-EXPENSE 5th Period'!W71+' 9-EXPENSE 6th Period'!W71+' 10-EXPENSE 7th Period'!W71+' 11-EXPENSE 8th Period'!W71+' 12-EXPENSE 9th Period'!W71+' 13-EXPENSE 10th Period'!W71+' 14-EXPENSE 11th Period'!W71+' 15-EXPENSE 12th Period'!X71</f>
        <v>0</v>
      </c>
      <c r="AA59" s="781">
        <f>'4-EXPENSE 1st Period'!X71+' 5-EXPENSE 2nd Period'!X71+'6-EXPENSE 3rd Period'!X71+' 7-EXPENSE 4th Period'!X71+' 8-EXPENSE 5th Period'!X71+' 9-EXPENSE 6th Period'!X71+' 10-EXPENSE 7th Period'!X71+' 11-EXPENSE 8th Period'!X71+' 12-EXPENSE 9th Period'!X71+' 13-EXPENSE 10th Period'!X71+' 14-EXPENSE 11th Period'!X71+' 15-EXPENSE 12th Period'!Y71</f>
        <v>0</v>
      </c>
      <c r="AB59" s="781">
        <f>'4-EXPENSE 1st Period'!Y71+' 5-EXPENSE 2nd Period'!Y71+'6-EXPENSE 3rd Period'!Y71+' 7-EXPENSE 4th Period'!Y71+' 8-EXPENSE 5th Period'!Y71+' 9-EXPENSE 6th Period'!Y71+' 10-EXPENSE 7th Period'!Y71+' 11-EXPENSE 8th Period'!Y71+' 12-EXPENSE 9th Period'!Y71+' 13-EXPENSE 10th Period'!Y71+' 14-EXPENSE 11th Period'!Y71+' 15-EXPENSE 12th Period'!Z71</f>
        <v>0</v>
      </c>
      <c r="AC59" s="781">
        <f>'4-EXPENSE 1st Period'!Z71+' 5-EXPENSE 2nd Period'!Z71+'6-EXPENSE 3rd Period'!Z71+' 7-EXPENSE 4th Period'!Z71+' 8-EXPENSE 5th Period'!Z71+' 9-EXPENSE 6th Period'!Z71+' 10-EXPENSE 7th Period'!Z71+' 11-EXPENSE 8th Period'!Z71+' 12-EXPENSE 9th Period'!Z71+' 13-EXPENSE 10th Period'!Z71+' 14-EXPENSE 11th Period'!Z71+' 15-EXPENSE 12th Period'!AA71</f>
        <v>0</v>
      </c>
      <c r="AD59" s="781">
        <f>'4-EXPENSE 1st Period'!AA71+' 5-EXPENSE 2nd Period'!AA71+'6-EXPENSE 3rd Period'!AA71+' 7-EXPENSE 4th Period'!AA71+' 8-EXPENSE 5th Period'!AA71+' 9-EXPENSE 6th Period'!AA71+' 10-EXPENSE 7th Period'!AA71+' 11-EXPENSE 8th Period'!AA71+' 12-EXPENSE 9th Period'!AA71+' 13-EXPENSE 10th Period'!AA71+' 14-EXPENSE 11th Period'!AA71+' 15-EXPENSE 12th Period'!AB71</f>
        <v>0</v>
      </c>
      <c r="AE59" s="781">
        <f>'4-EXPENSE 1st Period'!AB71+' 5-EXPENSE 2nd Period'!AB71+'6-EXPENSE 3rd Period'!AB71+' 7-EXPENSE 4th Period'!AB71+' 8-EXPENSE 5th Period'!AB71+' 9-EXPENSE 6th Period'!AB71+' 10-EXPENSE 7th Period'!AB71+' 11-EXPENSE 8th Period'!AB71+' 12-EXPENSE 9th Period'!AB71+' 13-EXPENSE 10th Period'!AB71+' 14-EXPENSE 11th Period'!AB71+' 15-EXPENSE 12th Period'!AC71</f>
        <v>0</v>
      </c>
      <c r="AF59" s="781">
        <f>'4-EXPENSE 1st Period'!AC71+' 5-EXPENSE 2nd Period'!AC71+'6-EXPENSE 3rd Period'!AC71+' 7-EXPENSE 4th Period'!AC71+' 8-EXPENSE 5th Period'!AC71+' 9-EXPENSE 6th Period'!AC71+' 10-EXPENSE 7th Period'!AC71+' 11-EXPENSE 8th Period'!AC71+' 12-EXPENSE 9th Period'!AC71+' 13-EXPENSE 10th Period'!AC71+' 14-EXPENSE 11th Period'!AC71+' 15-EXPENSE 12th Period'!AD71</f>
        <v>0</v>
      </c>
      <c r="AG59" s="767">
        <f>'4-EXPENSE 1st Period'!AD71+' 5-EXPENSE 2nd Period'!AD71+'6-EXPENSE 3rd Period'!AD71+' 7-EXPENSE 4th Period'!AD71+' 8-EXPENSE 5th Period'!AD71+' 9-EXPENSE 6th Period'!AD71+' 10-EXPENSE 7th Period'!AD71+' 11-EXPENSE 8th Period'!AD71+' 12-EXPENSE 9th Period'!AD71+' 13-EXPENSE 10th Period'!AD71+' 14-EXPENSE 11th Period'!AD71+' 15-EXPENSE 12th Period'!AE71</f>
        <v>0</v>
      </c>
      <c r="AH59" s="776">
        <f t="shared" si="6"/>
        <v>0</v>
      </c>
      <c r="AI59" s="769"/>
      <c r="AJ59" s="778">
        <f t="shared" si="7"/>
        <v>0</v>
      </c>
      <c r="AK59" s="781">
        <f t="shared" si="8"/>
        <v>0</v>
      </c>
      <c r="AL59" s="781">
        <f t="shared" si="9"/>
        <v>0</v>
      </c>
      <c r="AM59" s="781">
        <f t="shared" si="10"/>
        <v>0</v>
      </c>
      <c r="AN59" s="781">
        <f t="shared" si="11"/>
        <v>0</v>
      </c>
      <c r="AO59" s="781">
        <f t="shared" si="12"/>
        <v>0</v>
      </c>
      <c r="AP59" s="781">
        <f t="shared" si="13"/>
        <v>0</v>
      </c>
      <c r="AQ59" s="781">
        <f t="shared" si="14"/>
        <v>0</v>
      </c>
      <c r="AR59" s="781">
        <f t="shared" si="15"/>
        <v>0</v>
      </c>
      <c r="AS59" s="781">
        <f t="shared" si="16"/>
        <v>0</v>
      </c>
      <c r="AT59" s="781">
        <f t="shared" si="17"/>
        <v>0</v>
      </c>
      <c r="AU59" s="781">
        <f t="shared" si="18"/>
        <v>0</v>
      </c>
      <c r="AV59" s="781">
        <f t="shared" si="19"/>
        <v>0</v>
      </c>
      <c r="AW59" s="781">
        <f t="shared" si="20"/>
        <v>0</v>
      </c>
      <c r="AX59" s="767">
        <f t="shared" si="21"/>
        <v>0</v>
      </c>
      <c r="AY59" s="776">
        <f t="shared" si="22"/>
        <v>0</v>
      </c>
    </row>
    <row r="60" spans="1:51" x14ac:dyDescent="0.25">
      <c r="A60" s="799" t="str">
        <f>IF('2-Budget JUSTIFY'!A62="","",'2-Budget JUSTIFY'!A62)</f>
        <v/>
      </c>
      <c r="B60" s="767">
        <f>'2-Budget JUSTIFY'!D62</f>
        <v>0</v>
      </c>
      <c r="C60" s="781">
        <f>'2-Budget JUSTIFY'!E62</f>
        <v>0</v>
      </c>
      <c r="D60" s="781">
        <f>'2-Budget JUSTIFY'!F62</f>
        <v>0</v>
      </c>
      <c r="E60" s="781">
        <f>'2-Budget JUSTIFY'!G62</f>
        <v>0</v>
      </c>
      <c r="F60" s="781">
        <f>'2-Budget JUSTIFY'!H62</f>
        <v>0</v>
      </c>
      <c r="G60" s="781">
        <f>'2-Budget JUSTIFY'!I62</f>
        <v>0</v>
      </c>
      <c r="H60" s="781">
        <f>'2-Budget JUSTIFY'!J62</f>
        <v>0</v>
      </c>
      <c r="I60" s="781">
        <f>'2-Budget JUSTIFY'!K62</f>
        <v>0</v>
      </c>
      <c r="J60" s="781">
        <f>'2-Budget JUSTIFY'!L62</f>
        <v>0</v>
      </c>
      <c r="K60" s="781">
        <f>'2-Budget JUSTIFY'!M62</f>
        <v>0</v>
      </c>
      <c r="L60" s="781">
        <f>'2-Budget JUSTIFY'!N62</f>
        <v>0</v>
      </c>
      <c r="M60" s="781">
        <f>'2-Budget JUSTIFY'!O62</f>
        <v>0</v>
      </c>
      <c r="N60" s="781">
        <f>'2-Budget JUSTIFY'!P62</f>
        <v>0</v>
      </c>
      <c r="O60" s="781">
        <f>'2-Budget JUSTIFY'!Q62</f>
        <v>0</v>
      </c>
      <c r="P60" s="767">
        <f>'2-Budget JUSTIFY'!R62</f>
        <v>0</v>
      </c>
      <c r="Q60" s="776">
        <f t="shared" si="5"/>
        <v>0</v>
      </c>
      <c r="R60" s="769"/>
      <c r="S60" s="778">
        <f>'4-EXPENSE 1st Period'!P72+' 5-EXPENSE 2nd Period'!P72+'6-EXPENSE 3rd Period'!P72+' 7-EXPENSE 4th Period'!P72+' 8-EXPENSE 5th Period'!P72+' 9-EXPENSE 6th Period'!P72+' 10-EXPENSE 7th Period'!P72+' 11-EXPENSE 8th Period'!P72+' 12-EXPENSE 9th Period'!P72+' 13-EXPENSE 10th Period'!P72+' 14-EXPENSE 11th Period'!P72+' 15-EXPENSE 12th Period'!Q72</f>
        <v>0</v>
      </c>
      <c r="T60" s="781">
        <f>'4-EXPENSE 1st Period'!Q72+' 5-EXPENSE 2nd Period'!Q72+'6-EXPENSE 3rd Period'!Q72+' 7-EXPENSE 4th Period'!Q72+' 8-EXPENSE 5th Period'!Q72+' 9-EXPENSE 6th Period'!Q72+' 10-EXPENSE 7th Period'!Q72+' 11-EXPENSE 8th Period'!Q72+' 12-EXPENSE 9th Period'!Q72+' 13-EXPENSE 10th Period'!Q72+' 14-EXPENSE 11th Period'!Q72+' 15-EXPENSE 12th Period'!R72</f>
        <v>0</v>
      </c>
      <c r="U60" s="781">
        <f>'4-EXPENSE 1st Period'!R72+' 5-EXPENSE 2nd Period'!R72+'6-EXPENSE 3rd Period'!R72+' 7-EXPENSE 4th Period'!R72+' 8-EXPENSE 5th Period'!R72+' 9-EXPENSE 6th Period'!R72+' 10-EXPENSE 7th Period'!R72+' 11-EXPENSE 8th Period'!R72+' 12-EXPENSE 9th Period'!R72+' 13-EXPENSE 10th Period'!R72+' 14-EXPENSE 11th Period'!R72+' 15-EXPENSE 12th Period'!S72</f>
        <v>0</v>
      </c>
      <c r="V60" s="781">
        <f>'4-EXPENSE 1st Period'!S72+' 5-EXPENSE 2nd Period'!S72+'6-EXPENSE 3rd Period'!S72+' 7-EXPENSE 4th Period'!S72+' 8-EXPENSE 5th Period'!S72+' 9-EXPENSE 6th Period'!S72+' 10-EXPENSE 7th Period'!S72+' 11-EXPENSE 8th Period'!S72+' 12-EXPENSE 9th Period'!S72+' 13-EXPENSE 10th Period'!S72+' 14-EXPENSE 11th Period'!S72+' 15-EXPENSE 12th Period'!T72</f>
        <v>0</v>
      </c>
      <c r="W60" s="781">
        <f>'4-EXPENSE 1st Period'!T72+' 5-EXPENSE 2nd Period'!T72+'6-EXPENSE 3rd Period'!T72+' 7-EXPENSE 4th Period'!T72+' 8-EXPENSE 5th Period'!T72+' 9-EXPENSE 6th Period'!T72+' 10-EXPENSE 7th Period'!T72+' 11-EXPENSE 8th Period'!T72+' 12-EXPENSE 9th Period'!T72+' 13-EXPENSE 10th Period'!T72+' 14-EXPENSE 11th Period'!T72+' 15-EXPENSE 12th Period'!U72</f>
        <v>0</v>
      </c>
      <c r="X60" s="781">
        <f>'4-EXPENSE 1st Period'!U72+' 5-EXPENSE 2nd Period'!U72+'6-EXPENSE 3rd Period'!U72+' 7-EXPENSE 4th Period'!U72+' 8-EXPENSE 5th Period'!U72+' 9-EXPENSE 6th Period'!U72+' 10-EXPENSE 7th Period'!U72+' 11-EXPENSE 8th Period'!U72+' 12-EXPENSE 9th Period'!U72+' 13-EXPENSE 10th Period'!U72+' 14-EXPENSE 11th Period'!U72+' 15-EXPENSE 12th Period'!V72</f>
        <v>0</v>
      </c>
      <c r="Y60" s="781">
        <f>'4-EXPENSE 1st Period'!V72+' 5-EXPENSE 2nd Period'!V72+'6-EXPENSE 3rd Period'!V72+' 7-EXPENSE 4th Period'!V72+' 8-EXPENSE 5th Period'!V72+' 9-EXPENSE 6th Period'!V72+' 10-EXPENSE 7th Period'!V72+' 11-EXPENSE 8th Period'!V72+' 12-EXPENSE 9th Period'!V72+' 13-EXPENSE 10th Period'!V72+' 14-EXPENSE 11th Period'!V72+' 15-EXPENSE 12th Period'!W72</f>
        <v>0</v>
      </c>
      <c r="Z60" s="781">
        <f>'4-EXPENSE 1st Period'!W72+' 5-EXPENSE 2nd Period'!W72+'6-EXPENSE 3rd Period'!W72+' 7-EXPENSE 4th Period'!W72+' 8-EXPENSE 5th Period'!W72+' 9-EXPENSE 6th Period'!W72+' 10-EXPENSE 7th Period'!W72+' 11-EXPENSE 8th Period'!W72+' 12-EXPENSE 9th Period'!W72+' 13-EXPENSE 10th Period'!W72+' 14-EXPENSE 11th Period'!W72+' 15-EXPENSE 12th Period'!X72</f>
        <v>0</v>
      </c>
      <c r="AA60" s="781">
        <f>'4-EXPENSE 1st Period'!X72+' 5-EXPENSE 2nd Period'!X72+'6-EXPENSE 3rd Period'!X72+' 7-EXPENSE 4th Period'!X72+' 8-EXPENSE 5th Period'!X72+' 9-EXPENSE 6th Period'!X72+' 10-EXPENSE 7th Period'!X72+' 11-EXPENSE 8th Period'!X72+' 12-EXPENSE 9th Period'!X72+' 13-EXPENSE 10th Period'!X72+' 14-EXPENSE 11th Period'!X72+' 15-EXPENSE 12th Period'!Y72</f>
        <v>0</v>
      </c>
      <c r="AB60" s="781">
        <f>'4-EXPENSE 1st Period'!Y72+' 5-EXPENSE 2nd Period'!Y72+'6-EXPENSE 3rd Period'!Y72+' 7-EXPENSE 4th Period'!Y72+' 8-EXPENSE 5th Period'!Y72+' 9-EXPENSE 6th Period'!Y72+' 10-EXPENSE 7th Period'!Y72+' 11-EXPENSE 8th Period'!Y72+' 12-EXPENSE 9th Period'!Y72+' 13-EXPENSE 10th Period'!Y72+' 14-EXPENSE 11th Period'!Y72+' 15-EXPENSE 12th Period'!Z72</f>
        <v>0</v>
      </c>
      <c r="AC60" s="781">
        <f>'4-EXPENSE 1st Period'!Z72+' 5-EXPENSE 2nd Period'!Z72+'6-EXPENSE 3rd Period'!Z72+' 7-EXPENSE 4th Period'!Z72+' 8-EXPENSE 5th Period'!Z72+' 9-EXPENSE 6th Period'!Z72+' 10-EXPENSE 7th Period'!Z72+' 11-EXPENSE 8th Period'!Z72+' 12-EXPENSE 9th Period'!Z72+' 13-EXPENSE 10th Period'!Z72+' 14-EXPENSE 11th Period'!Z72+' 15-EXPENSE 12th Period'!AA72</f>
        <v>0</v>
      </c>
      <c r="AD60" s="781">
        <f>'4-EXPENSE 1st Period'!AA72+' 5-EXPENSE 2nd Period'!AA72+'6-EXPENSE 3rd Period'!AA72+' 7-EXPENSE 4th Period'!AA72+' 8-EXPENSE 5th Period'!AA72+' 9-EXPENSE 6th Period'!AA72+' 10-EXPENSE 7th Period'!AA72+' 11-EXPENSE 8th Period'!AA72+' 12-EXPENSE 9th Period'!AA72+' 13-EXPENSE 10th Period'!AA72+' 14-EXPENSE 11th Period'!AA72+' 15-EXPENSE 12th Period'!AB72</f>
        <v>0</v>
      </c>
      <c r="AE60" s="781">
        <f>'4-EXPENSE 1st Period'!AB72+' 5-EXPENSE 2nd Period'!AB72+'6-EXPENSE 3rd Period'!AB72+' 7-EXPENSE 4th Period'!AB72+' 8-EXPENSE 5th Period'!AB72+' 9-EXPENSE 6th Period'!AB72+' 10-EXPENSE 7th Period'!AB72+' 11-EXPENSE 8th Period'!AB72+' 12-EXPENSE 9th Period'!AB72+' 13-EXPENSE 10th Period'!AB72+' 14-EXPENSE 11th Period'!AB72+' 15-EXPENSE 12th Period'!AC72</f>
        <v>0</v>
      </c>
      <c r="AF60" s="781">
        <f>'4-EXPENSE 1st Period'!AC72+' 5-EXPENSE 2nd Period'!AC72+'6-EXPENSE 3rd Period'!AC72+' 7-EXPENSE 4th Period'!AC72+' 8-EXPENSE 5th Period'!AC72+' 9-EXPENSE 6th Period'!AC72+' 10-EXPENSE 7th Period'!AC72+' 11-EXPENSE 8th Period'!AC72+' 12-EXPENSE 9th Period'!AC72+' 13-EXPENSE 10th Period'!AC72+' 14-EXPENSE 11th Period'!AC72+' 15-EXPENSE 12th Period'!AD72</f>
        <v>0</v>
      </c>
      <c r="AG60" s="767">
        <f>'4-EXPENSE 1st Period'!AD72+' 5-EXPENSE 2nd Period'!AD72+'6-EXPENSE 3rd Period'!AD72+' 7-EXPENSE 4th Period'!AD72+' 8-EXPENSE 5th Period'!AD72+' 9-EXPENSE 6th Period'!AD72+' 10-EXPENSE 7th Period'!AD72+' 11-EXPENSE 8th Period'!AD72+' 12-EXPENSE 9th Period'!AD72+' 13-EXPENSE 10th Period'!AD72+' 14-EXPENSE 11th Period'!AD72+' 15-EXPENSE 12th Period'!AE72</f>
        <v>0</v>
      </c>
      <c r="AH60" s="776">
        <f t="shared" si="6"/>
        <v>0</v>
      </c>
      <c r="AI60" s="769"/>
      <c r="AJ60" s="778">
        <f t="shared" si="7"/>
        <v>0</v>
      </c>
      <c r="AK60" s="781">
        <f t="shared" si="8"/>
        <v>0</v>
      </c>
      <c r="AL60" s="781">
        <f t="shared" si="9"/>
        <v>0</v>
      </c>
      <c r="AM60" s="781">
        <f t="shared" si="10"/>
        <v>0</v>
      </c>
      <c r="AN60" s="781">
        <f t="shared" si="11"/>
        <v>0</v>
      </c>
      <c r="AO60" s="781">
        <f t="shared" si="12"/>
        <v>0</v>
      </c>
      <c r="AP60" s="781">
        <f t="shared" si="13"/>
        <v>0</v>
      </c>
      <c r="AQ60" s="781">
        <f t="shared" si="14"/>
        <v>0</v>
      </c>
      <c r="AR60" s="781">
        <f t="shared" si="15"/>
        <v>0</v>
      </c>
      <c r="AS60" s="781">
        <f t="shared" si="16"/>
        <v>0</v>
      </c>
      <c r="AT60" s="781">
        <f t="shared" si="17"/>
        <v>0</v>
      </c>
      <c r="AU60" s="781">
        <f t="shared" si="18"/>
        <v>0</v>
      </c>
      <c r="AV60" s="781">
        <f t="shared" si="19"/>
        <v>0</v>
      </c>
      <c r="AW60" s="781">
        <f t="shared" si="20"/>
        <v>0</v>
      </c>
      <c r="AX60" s="767">
        <f t="shared" si="21"/>
        <v>0</v>
      </c>
      <c r="AY60" s="776">
        <f t="shared" si="22"/>
        <v>0</v>
      </c>
    </row>
    <row r="61" spans="1:51" x14ac:dyDescent="0.25">
      <c r="A61" s="799" t="str">
        <f>IF('2-Budget JUSTIFY'!A63="","",'2-Budget JUSTIFY'!A63)</f>
        <v/>
      </c>
      <c r="B61" s="767">
        <f>'2-Budget JUSTIFY'!D63</f>
        <v>0</v>
      </c>
      <c r="C61" s="781">
        <f>'2-Budget JUSTIFY'!E63</f>
        <v>0</v>
      </c>
      <c r="D61" s="781">
        <f>'2-Budget JUSTIFY'!F63</f>
        <v>0</v>
      </c>
      <c r="E61" s="781">
        <f>'2-Budget JUSTIFY'!G63</f>
        <v>0</v>
      </c>
      <c r="F61" s="781">
        <f>'2-Budget JUSTIFY'!H63</f>
        <v>0</v>
      </c>
      <c r="G61" s="781">
        <f>'2-Budget JUSTIFY'!I63</f>
        <v>0</v>
      </c>
      <c r="H61" s="781">
        <f>'2-Budget JUSTIFY'!J63</f>
        <v>0</v>
      </c>
      <c r="I61" s="781">
        <f>'2-Budget JUSTIFY'!K63</f>
        <v>0</v>
      </c>
      <c r="J61" s="781">
        <f>'2-Budget JUSTIFY'!L63</f>
        <v>0</v>
      </c>
      <c r="K61" s="781">
        <f>'2-Budget JUSTIFY'!M63</f>
        <v>0</v>
      </c>
      <c r="L61" s="781">
        <f>'2-Budget JUSTIFY'!N63</f>
        <v>0</v>
      </c>
      <c r="M61" s="781">
        <f>'2-Budget JUSTIFY'!O63</f>
        <v>0</v>
      </c>
      <c r="N61" s="781">
        <f>'2-Budget JUSTIFY'!P63</f>
        <v>0</v>
      </c>
      <c r="O61" s="781">
        <f>'2-Budget JUSTIFY'!Q63</f>
        <v>0</v>
      </c>
      <c r="P61" s="767">
        <f>'2-Budget JUSTIFY'!R63</f>
        <v>0</v>
      </c>
      <c r="Q61" s="776">
        <f t="shared" si="5"/>
        <v>0</v>
      </c>
      <c r="R61" s="769"/>
      <c r="S61" s="778">
        <f>'4-EXPENSE 1st Period'!P73+' 5-EXPENSE 2nd Period'!P73+'6-EXPENSE 3rd Period'!P73+' 7-EXPENSE 4th Period'!P73+' 8-EXPENSE 5th Period'!P73+' 9-EXPENSE 6th Period'!P73+' 10-EXPENSE 7th Period'!P73+' 11-EXPENSE 8th Period'!P73+' 12-EXPENSE 9th Period'!P73+' 13-EXPENSE 10th Period'!P73+' 14-EXPENSE 11th Period'!P73+' 15-EXPENSE 12th Period'!Q73</f>
        <v>0</v>
      </c>
      <c r="T61" s="781">
        <f>'4-EXPENSE 1st Period'!Q73+' 5-EXPENSE 2nd Period'!Q73+'6-EXPENSE 3rd Period'!Q73+' 7-EXPENSE 4th Period'!Q73+' 8-EXPENSE 5th Period'!Q73+' 9-EXPENSE 6th Period'!Q73+' 10-EXPENSE 7th Period'!Q73+' 11-EXPENSE 8th Period'!Q73+' 12-EXPENSE 9th Period'!Q73+' 13-EXPENSE 10th Period'!Q73+' 14-EXPENSE 11th Period'!Q73+' 15-EXPENSE 12th Period'!R73</f>
        <v>0</v>
      </c>
      <c r="U61" s="781">
        <f>'4-EXPENSE 1st Period'!R73+' 5-EXPENSE 2nd Period'!R73+'6-EXPENSE 3rd Period'!R73+' 7-EXPENSE 4th Period'!R73+' 8-EXPENSE 5th Period'!R73+' 9-EXPENSE 6th Period'!R73+' 10-EXPENSE 7th Period'!R73+' 11-EXPENSE 8th Period'!R73+' 12-EXPENSE 9th Period'!R73+' 13-EXPENSE 10th Period'!R73+' 14-EXPENSE 11th Period'!R73+' 15-EXPENSE 12th Period'!S73</f>
        <v>0</v>
      </c>
      <c r="V61" s="781">
        <f>'4-EXPENSE 1st Period'!S73+' 5-EXPENSE 2nd Period'!S73+'6-EXPENSE 3rd Period'!S73+' 7-EXPENSE 4th Period'!S73+' 8-EXPENSE 5th Period'!S73+' 9-EXPENSE 6th Period'!S73+' 10-EXPENSE 7th Period'!S73+' 11-EXPENSE 8th Period'!S73+' 12-EXPENSE 9th Period'!S73+' 13-EXPENSE 10th Period'!S73+' 14-EXPENSE 11th Period'!S73+' 15-EXPENSE 12th Period'!T73</f>
        <v>0</v>
      </c>
      <c r="W61" s="781">
        <f>'4-EXPENSE 1st Period'!T73+' 5-EXPENSE 2nd Period'!T73+'6-EXPENSE 3rd Period'!T73+' 7-EXPENSE 4th Period'!T73+' 8-EXPENSE 5th Period'!T73+' 9-EXPENSE 6th Period'!T73+' 10-EXPENSE 7th Period'!T73+' 11-EXPENSE 8th Period'!T73+' 12-EXPENSE 9th Period'!T73+' 13-EXPENSE 10th Period'!T73+' 14-EXPENSE 11th Period'!T73+' 15-EXPENSE 12th Period'!U73</f>
        <v>0</v>
      </c>
      <c r="X61" s="781">
        <f>'4-EXPENSE 1st Period'!U73+' 5-EXPENSE 2nd Period'!U73+'6-EXPENSE 3rd Period'!U73+' 7-EXPENSE 4th Period'!U73+' 8-EXPENSE 5th Period'!U73+' 9-EXPENSE 6th Period'!U73+' 10-EXPENSE 7th Period'!U73+' 11-EXPENSE 8th Period'!U73+' 12-EXPENSE 9th Period'!U73+' 13-EXPENSE 10th Period'!U73+' 14-EXPENSE 11th Period'!U73+' 15-EXPENSE 12th Period'!V73</f>
        <v>0</v>
      </c>
      <c r="Y61" s="781">
        <f>'4-EXPENSE 1st Period'!V73+' 5-EXPENSE 2nd Period'!V73+'6-EXPENSE 3rd Period'!V73+' 7-EXPENSE 4th Period'!V73+' 8-EXPENSE 5th Period'!V73+' 9-EXPENSE 6th Period'!V73+' 10-EXPENSE 7th Period'!V73+' 11-EXPENSE 8th Period'!V73+' 12-EXPENSE 9th Period'!V73+' 13-EXPENSE 10th Period'!V73+' 14-EXPENSE 11th Period'!V73+' 15-EXPENSE 12th Period'!W73</f>
        <v>0</v>
      </c>
      <c r="Z61" s="781">
        <f>'4-EXPENSE 1st Period'!W73+' 5-EXPENSE 2nd Period'!W73+'6-EXPENSE 3rd Period'!W73+' 7-EXPENSE 4th Period'!W73+' 8-EXPENSE 5th Period'!W73+' 9-EXPENSE 6th Period'!W73+' 10-EXPENSE 7th Period'!W73+' 11-EXPENSE 8th Period'!W73+' 12-EXPENSE 9th Period'!W73+' 13-EXPENSE 10th Period'!W73+' 14-EXPENSE 11th Period'!W73+' 15-EXPENSE 12th Period'!X73</f>
        <v>0</v>
      </c>
      <c r="AA61" s="781">
        <f>'4-EXPENSE 1st Period'!X73+' 5-EXPENSE 2nd Period'!X73+'6-EXPENSE 3rd Period'!X73+' 7-EXPENSE 4th Period'!X73+' 8-EXPENSE 5th Period'!X73+' 9-EXPENSE 6th Period'!X73+' 10-EXPENSE 7th Period'!X73+' 11-EXPENSE 8th Period'!X73+' 12-EXPENSE 9th Period'!X73+' 13-EXPENSE 10th Period'!X73+' 14-EXPENSE 11th Period'!X73+' 15-EXPENSE 12th Period'!Y73</f>
        <v>0</v>
      </c>
      <c r="AB61" s="781">
        <f>'4-EXPENSE 1st Period'!Y73+' 5-EXPENSE 2nd Period'!Y73+'6-EXPENSE 3rd Period'!Y73+' 7-EXPENSE 4th Period'!Y73+' 8-EXPENSE 5th Period'!Y73+' 9-EXPENSE 6th Period'!Y73+' 10-EXPENSE 7th Period'!Y73+' 11-EXPENSE 8th Period'!Y73+' 12-EXPENSE 9th Period'!Y73+' 13-EXPENSE 10th Period'!Y73+' 14-EXPENSE 11th Period'!Y73+' 15-EXPENSE 12th Period'!Z73</f>
        <v>0</v>
      </c>
      <c r="AC61" s="781">
        <f>'4-EXPENSE 1st Period'!Z73+' 5-EXPENSE 2nd Period'!Z73+'6-EXPENSE 3rd Period'!Z73+' 7-EXPENSE 4th Period'!Z73+' 8-EXPENSE 5th Period'!Z73+' 9-EXPENSE 6th Period'!Z73+' 10-EXPENSE 7th Period'!Z73+' 11-EXPENSE 8th Period'!Z73+' 12-EXPENSE 9th Period'!Z73+' 13-EXPENSE 10th Period'!Z73+' 14-EXPENSE 11th Period'!Z73+' 15-EXPENSE 12th Period'!AA73</f>
        <v>0</v>
      </c>
      <c r="AD61" s="781">
        <f>'4-EXPENSE 1st Period'!AA73+' 5-EXPENSE 2nd Period'!AA73+'6-EXPENSE 3rd Period'!AA73+' 7-EXPENSE 4th Period'!AA73+' 8-EXPENSE 5th Period'!AA73+' 9-EXPENSE 6th Period'!AA73+' 10-EXPENSE 7th Period'!AA73+' 11-EXPENSE 8th Period'!AA73+' 12-EXPENSE 9th Period'!AA73+' 13-EXPENSE 10th Period'!AA73+' 14-EXPENSE 11th Period'!AA73+' 15-EXPENSE 12th Period'!AB73</f>
        <v>0</v>
      </c>
      <c r="AE61" s="781">
        <f>'4-EXPENSE 1st Period'!AB73+' 5-EXPENSE 2nd Period'!AB73+'6-EXPENSE 3rd Period'!AB73+' 7-EXPENSE 4th Period'!AB73+' 8-EXPENSE 5th Period'!AB73+' 9-EXPENSE 6th Period'!AB73+' 10-EXPENSE 7th Period'!AB73+' 11-EXPENSE 8th Period'!AB73+' 12-EXPENSE 9th Period'!AB73+' 13-EXPENSE 10th Period'!AB73+' 14-EXPENSE 11th Period'!AB73+' 15-EXPENSE 12th Period'!AC73</f>
        <v>0</v>
      </c>
      <c r="AF61" s="781">
        <f>'4-EXPENSE 1st Period'!AC73+' 5-EXPENSE 2nd Period'!AC73+'6-EXPENSE 3rd Period'!AC73+' 7-EXPENSE 4th Period'!AC73+' 8-EXPENSE 5th Period'!AC73+' 9-EXPENSE 6th Period'!AC73+' 10-EXPENSE 7th Period'!AC73+' 11-EXPENSE 8th Period'!AC73+' 12-EXPENSE 9th Period'!AC73+' 13-EXPENSE 10th Period'!AC73+' 14-EXPENSE 11th Period'!AC73+' 15-EXPENSE 12th Period'!AD73</f>
        <v>0</v>
      </c>
      <c r="AG61" s="767">
        <f>'4-EXPENSE 1st Period'!AD73+' 5-EXPENSE 2nd Period'!AD73+'6-EXPENSE 3rd Period'!AD73+' 7-EXPENSE 4th Period'!AD73+' 8-EXPENSE 5th Period'!AD73+' 9-EXPENSE 6th Period'!AD73+' 10-EXPENSE 7th Period'!AD73+' 11-EXPENSE 8th Period'!AD73+' 12-EXPENSE 9th Period'!AD73+' 13-EXPENSE 10th Period'!AD73+' 14-EXPENSE 11th Period'!AD73+' 15-EXPENSE 12th Period'!AE73</f>
        <v>0</v>
      </c>
      <c r="AH61" s="776">
        <f t="shared" si="6"/>
        <v>0</v>
      </c>
      <c r="AI61" s="769"/>
      <c r="AJ61" s="778">
        <f t="shared" si="7"/>
        <v>0</v>
      </c>
      <c r="AK61" s="781">
        <f t="shared" si="8"/>
        <v>0</v>
      </c>
      <c r="AL61" s="781">
        <f t="shared" si="9"/>
        <v>0</v>
      </c>
      <c r="AM61" s="781">
        <f t="shared" si="10"/>
        <v>0</v>
      </c>
      <c r="AN61" s="781">
        <f t="shared" si="11"/>
        <v>0</v>
      </c>
      <c r="AO61" s="781">
        <f t="shared" si="12"/>
        <v>0</v>
      </c>
      <c r="AP61" s="781">
        <f t="shared" si="13"/>
        <v>0</v>
      </c>
      <c r="AQ61" s="781">
        <f t="shared" si="14"/>
        <v>0</v>
      </c>
      <c r="AR61" s="781">
        <f t="shared" si="15"/>
        <v>0</v>
      </c>
      <c r="AS61" s="781">
        <f t="shared" si="16"/>
        <v>0</v>
      </c>
      <c r="AT61" s="781">
        <f t="shared" si="17"/>
        <v>0</v>
      </c>
      <c r="AU61" s="781">
        <f t="shared" si="18"/>
        <v>0</v>
      </c>
      <c r="AV61" s="781">
        <f t="shared" si="19"/>
        <v>0</v>
      </c>
      <c r="AW61" s="781">
        <f t="shared" si="20"/>
        <v>0</v>
      </c>
      <c r="AX61" s="767">
        <f t="shared" si="21"/>
        <v>0</v>
      </c>
      <c r="AY61" s="776">
        <f t="shared" si="22"/>
        <v>0</v>
      </c>
    </row>
    <row r="62" spans="1:51" ht="13" x14ac:dyDescent="0.3">
      <c r="A62" s="771" t="str">
        <f>IF('2-Budget JUSTIFY'!A64="","",'2-Budget JUSTIFY'!A64)</f>
        <v>400 - SUPPLIES</v>
      </c>
      <c r="B62" s="794">
        <f>'2-Budget JUSTIFY'!D64</f>
        <v>0</v>
      </c>
      <c r="C62" s="795">
        <f>'2-Budget JUSTIFY'!E64</f>
        <v>0</v>
      </c>
      <c r="D62" s="795">
        <f>'2-Budget JUSTIFY'!F64</f>
        <v>0</v>
      </c>
      <c r="E62" s="795">
        <f>'2-Budget JUSTIFY'!G64</f>
        <v>0</v>
      </c>
      <c r="F62" s="795">
        <f>'2-Budget JUSTIFY'!H64</f>
        <v>0</v>
      </c>
      <c r="G62" s="795">
        <f>'2-Budget JUSTIFY'!I64</f>
        <v>0</v>
      </c>
      <c r="H62" s="795">
        <f>'2-Budget JUSTIFY'!J64</f>
        <v>0</v>
      </c>
      <c r="I62" s="795">
        <f>'2-Budget JUSTIFY'!K64</f>
        <v>0</v>
      </c>
      <c r="J62" s="795">
        <f>'2-Budget JUSTIFY'!L64</f>
        <v>0</v>
      </c>
      <c r="K62" s="795">
        <f>'2-Budget JUSTIFY'!M64</f>
        <v>0</v>
      </c>
      <c r="L62" s="795">
        <f>'2-Budget JUSTIFY'!N64</f>
        <v>0</v>
      </c>
      <c r="M62" s="795">
        <f>'2-Budget JUSTIFY'!O64</f>
        <v>0</v>
      </c>
      <c r="N62" s="795">
        <f>'2-Budget JUSTIFY'!P64</f>
        <v>0</v>
      </c>
      <c r="O62" s="795">
        <f>'2-Budget JUSTIFY'!Q64</f>
        <v>0</v>
      </c>
      <c r="P62" s="794">
        <f>'2-Budget JUSTIFY'!R64</f>
        <v>0</v>
      </c>
      <c r="Q62" s="796">
        <f t="shared" si="5"/>
        <v>0</v>
      </c>
      <c r="R62" s="798"/>
      <c r="S62" s="797">
        <f>'4-EXPENSE 1st Period'!P74+' 5-EXPENSE 2nd Period'!P74+'6-EXPENSE 3rd Period'!P74+' 7-EXPENSE 4th Period'!P74+' 8-EXPENSE 5th Period'!P74+' 9-EXPENSE 6th Period'!P74+' 10-EXPENSE 7th Period'!P74+' 11-EXPENSE 8th Period'!P74+' 12-EXPENSE 9th Period'!P74+' 13-EXPENSE 10th Period'!P74+' 14-EXPENSE 11th Period'!P74+' 15-EXPENSE 12th Period'!Q74</f>
        <v>0</v>
      </c>
      <c r="T62" s="795">
        <f>'4-EXPENSE 1st Period'!Q74+' 5-EXPENSE 2nd Period'!Q74+'6-EXPENSE 3rd Period'!Q74+' 7-EXPENSE 4th Period'!Q74+' 8-EXPENSE 5th Period'!Q74+' 9-EXPENSE 6th Period'!Q74+' 10-EXPENSE 7th Period'!Q74+' 11-EXPENSE 8th Period'!Q74+' 12-EXPENSE 9th Period'!Q74+' 13-EXPENSE 10th Period'!Q74+' 14-EXPENSE 11th Period'!Q74+' 15-EXPENSE 12th Period'!R74</f>
        <v>0</v>
      </c>
      <c r="U62" s="795">
        <f>'4-EXPENSE 1st Period'!R74+' 5-EXPENSE 2nd Period'!R74+'6-EXPENSE 3rd Period'!R74+' 7-EXPENSE 4th Period'!R74+' 8-EXPENSE 5th Period'!R74+' 9-EXPENSE 6th Period'!R74+' 10-EXPENSE 7th Period'!R74+' 11-EXPENSE 8th Period'!R74+' 12-EXPENSE 9th Period'!R74+' 13-EXPENSE 10th Period'!R74+' 14-EXPENSE 11th Period'!R74+' 15-EXPENSE 12th Period'!S74</f>
        <v>0</v>
      </c>
      <c r="V62" s="795">
        <f>'4-EXPENSE 1st Period'!S74+' 5-EXPENSE 2nd Period'!S74+'6-EXPENSE 3rd Period'!S74+' 7-EXPENSE 4th Period'!S74+' 8-EXPENSE 5th Period'!S74+' 9-EXPENSE 6th Period'!S74+' 10-EXPENSE 7th Period'!S74+' 11-EXPENSE 8th Period'!S74+' 12-EXPENSE 9th Period'!S74+' 13-EXPENSE 10th Period'!S74+' 14-EXPENSE 11th Period'!S74+' 15-EXPENSE 12th Period'!T74</f>
        <v>0</v>
      </c>
      <c r="W62" s="795">
        <f>'4-EXPENSE 1st Period'!T74+' 5-EXPENSE 2nd Period'!T74+'6-EXPENSE 3rd Period'!T74+' 7-EXPENSE 4th Period'!T74+' 8-EXPENSE 5th Period'!T74+' 9-EXPENSE 6th Period'!T74+' 10-EXPENSE 7th Period'!T74+' 11-EXPENSE 8th Period'!T74+' 12-EXPENSE 9th Period'!T74+' 13-EXPENSE 10th Period'!T74+' 14-EXPENSE 11th Period'!T74+' 15-EXPENSE 12th Period'!U74</f>
        <v>0</v>
      </c>
      <c r="X62" s="795">
        <f>'4-EXPENSE 1st Period'!U74+' 5-EXPENSE 2nd Period'!U74+'6-EXPENSE 3rd Period'!U74+' 7-EXPENSE 4th Period'!U74+' 8-EXPENSE 5th Period'!U74+' 9-EXPENSE 6th Period'!U74+' 10-EXPENSE 7th Period'!U74+' 11-EXPENSE 8th Period'!U74+' 12-EXPENSE 9th Period'!U74+' 13-EXPENSE 10th Period'!U74+' 14-EXPENSE 11th Period'!U74+' 15-EXPENSE 12th Period'!V74</f>
        <v>0</v>
      </c>
      <c r="Y62" s="795">
        <f>'4-EXPENSE 1st Period'!V74+' 5-EXPENSE 2nd Period'!V74+'6-EXPENSE 3rd Period'!V74+' 7-EXPENSE 4th Period'!V74+' 8-EXPENSE 5th Period'!V74+' 9-EXPENSE 6th Period'!V74+' 10-EXPENSE 7th Period'!V74+' 11-EXPENSE 8th Period'!V74+' 12-EXPENSE 9th Period'!V74+' 13-EXPENSE 10th Period'!V74+' 14-EXPENSE 11th Period'!V74+' 15-EXPENSE 12th Period'!W74</f>
        <v>0</v>
      </c>
      <c r="Z62" s="795">
        <f>'4-EXPENSE 1st Period'!W74+' 5-EXPENSE 2nd Period'!W74+'6-EXPENSE 3rd Period'!W74+' 7-EXPENSE 4th Period'!W74+' 8-EXPENSE 5th Period'!W74+' 9-EXPENSE 6th Period'!W74+' 10-EXPENSE 7th Period'!W74+' 11-EXPENSE 8th Period'!W74+' 12-EXPENSE 9th Period'!W74+' 13-EXPENSE 10th Period'!W74+' 14-EXPENSE 11th Period'!W74+' 15-EXPENSE 12th Period'!X74</f>
        <v>0</v>
      </c>
      <c r="AA62" s="795">
        <f>'4-EXPENSE 1st Period'!X74+' 5-EXPENSE 2nd Period'!X74+'6-EXPENSE 3rd Period'!X74+' 7-EXPENSE 4th Period'!X74+' 8-EXPENSE 5th Period'!X74+' 9-EXPENSE 6th Period'!X74+' 10-EXPENSE 7th Period'!X74+' 11-EXPENSE 8th Period'!X74+' 12-EXPENSE 9th Period'!X74+' 13-EXPENSE 10th Period'!X74+' 14-EXPENSE 11th Period'!X74+' 15-EXPENSE 12th Period'!Y74</f>
        <v>0</v>
      </c>
      <c r="AB62" s="795">
        <f>'4-EXPENSE 1st Period'!Y74+' 5-EXPENSE 2nd Period'!Y74+'6-EXPENSE 3rd Period'!Y74+' 7-EXPENSE 4th Period'!Y74+' 8-EXPENSE 5th Period'!Y74+' 9-EXPENSE 6th Period'!Y74+' 10-EXPENSE 7th Period'!Y74+' 11-EXPENSE 8th Period'!Y74+' 12-EXPENSE 9th Period'!Y74+' 13-EXPENSE 10th Period'!Y74+' 14-EXPENSE 11th Period'!Y74+' 15-EXPENSE 12th Period'!Z74</f>
        <v>0</v>
      </c>
      <c r="AC62" s="795">
        <f>'4-EXPENSE 1st Period'!Z74+' 5-EXPENSE 2nd Period'!Z74+'6-EXPENSE 3rd Period'!Z74+' 7-EXPENSE 4th Period'!Z74+' 8-EXPENSE 5th Period'!Z74+' 9-EXPENSE 6th Period'!Z74+' 10-EXPENSE 7th Period'!Z74+' 11-EXPENSE 8th Period'!Z74+' 12-EXPENSE 9th Period'!Z74+' 13-EXPENSE 10th Period'!Z74+' 14-EXPENSE 11th Period'!Z74+' 15-EXPENSE 12th Period'!AA74</f>
        <v>0</v>
      </c>
      <c r="AD62" s="795">
        <f>'4-EXPENSE 1st Period'!AA74+' 5-EXPENSE 2nd Period'!AA74+'6-EXPENSE 3rd Period'!AA74+' 7-EXPENSE 4th Period'!AA74+' 8-EXPENSE 5th Period'!AA74+' 9-EXPENSE 6th Period'!AA74+' 10-EXPENSE 7th Period'!AA74+' 11-EXPENSE 8th Period'!AA74+' 12-EXPENSE 9th Period'!AA74+' 13-EXPENSE 10th Period'!AA74+' 14-EXPENSE 11th Period'!AA74+' 15-EXPENSE 12th Period'!AB74</f>
        <v>0</v>
      </c>
      <c r="AE62" s="795">
        <f>'4-EXPENSE 1st Period'!AB74+' 5-EXPENSE 2nd Period'!AB74+'6-EXPENSE 3rd Period'!AB74+' 7-EXPENSE 4th Period'!AB74+' 8-EXPENSE 5th Period'!AB74+' 9-EXPENSE 6th Period'!AB74+' 10-EXPENSE 7th Period'!AB74+' 11-EXPENSE 8th Period'!AB74+' 12-EXPENSE 9th Period'!AB74+' 13-EXPENSE 10th Period'!AB74+' 14-EXPENSE 11th Period'!AB74+' 15-EXPENSE 12th Period'!AC74</f>
        <v>0</v>
      </c>
      <c r="AF62" s="795">
        <f>'4-EXPENSE 1st Period'!AC74+' 5-EXPENSE 2nd Period'!AC74+'6-EXPENSE 3rd Period'!AC74+' 7-EXPENSE 4th Period'!AC74+' 8-EXPENSE 5th Period'!AC74+' 9-EXPENSE 6th Period'!AC74+' 10-EXPENSE 7th Period'!AC74+' 11-EXPENSE 8th Period'!AC74+' 12-EXPENSE 9th Period'!AC74+' 13-EXPENSE 10th Period'!AC74+' 14-EXPENSE 11th Period'!AC74+' 15-EXPENSE 12th Period'!AD74</f>
        <v>0</v>
      </c>
      <c r="AG62" s="794">
        <f>'4-EXPENSE 1st Period'!AD74+' 5-EXPENSE 2nd Period'!AD74+'6-EXPENSE 3rd Period'!AD74+' 7-EXPENSE 4th Period'!AD74+' 8-EXPENSE 5th Period'!AD74+' 9-EXPENSE 6th Period'!AD74+' 10-EXPENSE 7th Period'!AD74+' 11-EXPENSE 8th Period'!AD74+' 12-EXPENSE 9th Period'!AD74+' 13-EXPENSE 10th Period'!AD74+' 14-EXPENSE 11th Period'!AD74+' 15-EXPENSE 12th Period'!AE74</f>
        <v>0</v>
      </c>
      <c r="AH62" s="796">
        <f t="shared" si="6"/>
        <v>0</v>
      </c>
      <c r="AI62" s="798"/>
      <c r="AJ62" s="797">
        <f t="shared" si="7"/>
        <v>0</v>
      </c>
      <c r="AK62" s="795">
        <f t="shared" si="8"/>
        <v>0</v>
      </c>
      <c r="AL62" s="795">
        <f t="shared" si="9"/>
        <v>0</v>
      </c>
      <c r="AM62" s="795">
        <f t="shared" si="10"/>
        <v>0</v>
      </c>
      <c r="AN62" s="795">
        <f t="shared" si="11"/>
        <v>0</v>
      </c>
      <c r="AO62" s="795">
        <f t="shared" si="12"/>
        <v>0</v>
      </c>
      <c r="AP62" s="795">
        <f t="shared" si="13"/>
        <v>0</v>
      </c>
      <c r="AQ62" s="795">
        <f t="shared" si="14"/>
        <v>0</v>
      </c>
      <c r="AR62" s="795">
        <f t="shared" si="15"/>
        <v>0</v>
      </c>
      <c r="AS62" s="795">
        <f t="shared" si="16"/>
        <v>0</v>
      </c>
      <c r="AT62" s="795">
        <f t="shared" si="17"/>
        <v>0</v>
      </c>
      <c r="AU62" s="795">
        <f t="shared" si="18"/>
        <v>0</v>
      </c>
      <c r="AV62" s="795">
        <f t="shared" si="19"/>
        <v>0</v>
      </c>
      <c r="AW62" s="795">
        <f t="shared" si="20"/>
        <v>0</v>
      </c>
      <c r="AX62" s="794">
        <f t="shared" si="21"/>
        <v>0</v>
      </c>
      <c r="AY62" s="796">
        <f t="shared" si="22"/>
        <v>0</v>
      </c>
    </row>
    <row r="63" spans="1:51" x14ac:dyDescent="0.25">
      <c r="A63" s="799" t="str">
        <f>IF('2-Budget JUSTIFY'!A65="","",'2-Budget JUSTIFY'!A65)</f>
        <v/>
      </c>
      <c r="B63" s="767">
        <f>'2-Budget JUSTIFY'!D65</f>
        <v>0</v>
      </c>
      <c r="C63" s="781">
        <f>'2-Budget JUSTIFY'!E65</f>
        <v>0</v>
      </c>
      <c r="D63" s="781">
        <f>'2-Budget JUSTIFY'!F65</f>
        <v>0</v>
      </c>
      <c r="E63" s="781">
        <f>'2-Budget JUSTIFY'!G65</f>
        <v>0</v>
      </c>
      <c r="F63" s="781">
        <f>'2-Budget JUSTIFY'!H65</f>
        <v>0</v>
      </c>
      <c r="G63" s="781">
        <f>'2-Budget JUSTIFY'!I65</f>
        <v>0</v>
      </c>
      <c r="H63" s="781">
        <f>'2-Budget JUSTIFY'!J65</f>
        <v>0</v>
      </c>
      <c r="I63" s="781">
        <f>'2-Budget JUSTIFY'!K65</f>
        <v>0</v>
      </c>
      <c r="J63" s="781">
        <f>'2-Budget JUSTIFY'!L65</f>
        <v>0</v>
      </c>
      <c r="K63" s="781">
        <f>'2-Budget JUSTIFY'!M65</f>
        <v>0</v>
      </c>
      <c r="L63" s="781">
        <f>'2-Budget JUSTIFY'!N65</f>
        <v>0</v>
      </c>
      <c r="M63" s="781">
        <f>'2-Budget JUSTIFY'!O65</f>
        <v>0</v>
      </c>
      <c r="N63" s="781">
        <f>'2-Budget JUSTIFY'!P65</f>
        <v>0</v>
      </c>
      <c r="O63" s="781">
        <f>'2-Budget JUSTIFY'!Q65</f>
        <v>0</v>
      </c>
      <c r="P63" s="767">
        <f>'2-Budget JUSTIFY'!R65</f>
        <v>0</v>
      </c>
      <c r="Q63" s="776">
        <f t="shared" si="5"/>
        <v>0</v>
      </c>
      <c r="R63" s="769"/>
      <c r="S63" s="778">
        <f>'4-EXPENSE 1st Period'!P75+' 5-EXPENSE 2nd Period'!P75+'6-EXPENSE 3rd Period'!P75+' 7-EXPENSE 4th Period'!P75+' 8-EXPENSE 5th Period'!P75+' 9-EXPENSE 6th Period'!P75+' 10-EXPENSE 7th Period'!P75+' 11-EXPENSE 8th Period'!P75+' 12-EXPENSE 9th Period'!P75+' 13-EXPENSE 10th Period'!P75+' 14-EXPENSE 11th Period'!P75+' 15-EXPENSE 12th Period'!Q75</f>
        <v>0</v>
      </c>
      <c r="T63" s="781">
        <f>'4-EXPENSE 1st Period'!Q75+' 5-EXPENSE 2nd Period'!Q75+'6-EXPENSE 3rd Period'!Q75+' 7-EXPENSE 4th Period'!Q75+' 8-EXPENSE 5th Period'!Q75+' 9-EXPENSE 6th Period'!Q75+' 10-EXPENSE 7th Period'!Q75+' 11-EXPENSE 8th Period'!Q75+' 12-EXPENSE 9th Period'!Q75+' 13-EXPENSE 10th Period'!Q75+' 14-EXPENSE 11th Period'!Q75+' 15-EXPENSE 12th Period'!R75</f>
        <v>0</v>
      </c>
      <c r="U63" s="781">
        <f>'4-EXPENSE 1st Period'!R75+' 5-EXPENSE 2nd Period'!R75+'6-EXPENSE 3rd Period'!R75+' 7-EXPENSE 4th Period'!R75+' 8-EXPENSE 5th Period'!R75+' 9-EXPENSE 6th Period'!R75+' 10-EXPENSE 7th Period'!R75+' 11-EXPENSE 8th Period'!R75+' 12-EXPENSE 9th Period'!R75+' 13-EXPENSE 10th Period'!R75+' 14-EXPENSE 11th Period'!R75+' 15-EXPENSE 12th Period'!S75</f>
        <v>0</v>
      </c>
      <c r="V63" s="781">
        <f>'4-EXPENSE 1st Period'!S75+' 5-EXPENSE 2nd Period'!S75+'6-EXPENSE 3rd Period'!S75+' 7-EXPENSE 4th Period'!S75+' 8-EXPENSE 5th Period'!S75+' 9-EXPENSE 6th Period'!S75+' 10-EXPENSE 7th Period'!S75+' 11-EXPENSE 8th Period'!S75+' 12-EXPENSE 9th Period'!S75+' 13-EXPENSE 10th Period'!S75+' 14-EXPENSE 11th Period'!S75+' 15-EXPENSE 12th Period'!T75</f>
        <v>0</v>
      </c>
      <c r="W63" s="781">
        <f>'4-EXPENSE 1st Period'!T75+' 5-EXPENSE 2nd Period'!T75+'6-EXPENSE 3rd Period'!T75+' 7-EXPENSE 4th Period'!T75+' 8-EXPENSE 5th Period'!T75+' 9-EXPENSE 6th Period'!T75+' 10-EXPENSE 7th Period'!T75+' 11-EXPENSE 8th Period'!T75+' 12-EXPENSE 9th Period'!T75+' 13-EXPENSE 10th Period'!T75+' 14-EXPENSE 11th Period'!T75+' 15-EXPENSE 12th Period'!U75</f>
        <v>0</v>
      </c>
      <c r="X63" s="781">
        <f>'4-EXPENSE 1st Period'!U75+' 5-EXPENSE 2nd Period'!U75+'6-EXPENSE 3rd Period'!U75+' 7-EXPENSE 4th Period'!U75+' 8-EXPENSE 5th Period'!U75+' 9-EXPENSE 6th Period'!U75+' 10-EXPENSE 7th Period'!U75+' 11-EXPENSE 8th Period'!U75+' 12-EXPENSE 9th Period'!U75+' 13-EXPENSE 10th Period'!U75+' 14-EXPENSE 11th Period'!U75+' 15-EXPENSE 12th Period'!V75</f>
        <v>0</v>
      </c>
      <c r="Y63" s="781">
        <f>'4-EXPENSE 1st Period'!V75+' 5-EXPENSE 2nd Period'!V75+'6-EXPENSE 3rd Period'!V75+' 7-EXPENSE 4th Period'!V75+' 8-EXPENSE 5th Period'!V75+' 9-EXPENSE 6th Period'!V75+' 10-EXPENSE 7th Period'!V75+' 11-EXPENSE 8th Period'!V75+' 12-EXPENSE 9th Period'!V75+' 13-EXPENSE 10th Period'!V75+' 14-EXPENSE 11th Period'!V75+' 15-EXPENSE 12th Period'!W75</f>
        <v>0</v>
      </c>
      <c r="Z63" s="781">
        <f>'4-EXPENSE 1st Period'!W75+' 5-EXPENSE 2nd Period'!W75+'6-EXPENSE 3rd Period'!W75+' 7-EXPENSE 4th Period'!W75+' 8-EXPENSE 5th Period'!W75+' 9-EXPENSE 6th Period'!W75+' 10-EXPENSE 7th Period'!W75+' 11-EXPENSE 8th Period'!W75+' 12-EXPENSE 9th Period'!W75+' 13-EXPENSE 10th Period'!W75+' 14-EXPENSE 11th Period'!W75+' 15-EXPENSE 12th Period'!X75</f>
        <v>0</v>
      </c>
      <c r="AA63" s="781">
        <f>'4-EXPENSE 1st Period'!X75+' 5-EXPENSE 2nd Period'!X75+'6-EXPENSE 3rd Period'!X75+' 7-EXPENSE 4th Period'!X75+' 8-EXPENSE 5th Period'!X75+' 9-EXPENSE 6th Period'!X75+' 10-EXPENSE 7th Period'!X75+' 11-EXPENSE 8th Period'!X75+' 12-EXPENSE 9th Period'!X75+' 13-EXPENSE 10th Period'!X75+' 14-EXPENSE 11th Period'!X75+' 15-EXPENSE 12th Period'!Y75</f>
        <v>0</v>
      </c>
      <c r="AB63" s="781">
        <f>'4-EXPENSE 1st Period'!Y75+' 5-EXPENSE 2nd Period'!Y75+'6-EXPENSE 3rd Period'!Y75+' 7-EXPENSE 4th Period'!Y75+' 8-EXPENSE 5th Period'!Y75+' 9-EXPENSE 6th Period'!Y75+' 10-EXPENSE 7th Period'!Y75+' 11-EXPENSE 8th Period'!Y75+' 12-EXPENSE 9th Period'!Y75+' 13-EXPENSE 10th Period'!Y75+' 14-EXPENSE 11th Period'!Y75+' 15-EXPENSE 12th Period'!Z75</f>
        <v>0</v>
      </c>
      <c r="AC63" s="781">
        <f>'4-EXPENSE 1st Period'!Z75+' 5-EXPENSE 2nd Period'!Z75+'6-EXPENSE 3rd Period'!Z75+' 7-EXPENSE 4th Period'!Z75+' 8-EXPENSE 5th Period'!Z75+' 9-EXPENSE 6th Period'!Z75+' 10-EXPENSE 7th Period'!Z75+' 11-EXPENSE 8th Period'!Z75+' 12-EXPENSE 9th Period'!Z75+' 13-EXPENSE 10th Period'!Z75+' 14-EXPENSE 11th Period'!Z75+' 15-EXPENSE 12th Period'!AA75</f>
        <v>0</v>
      </c>
      <c r="AD63" s="781">
        <f>'4-EXPENSE 1st Period'!AA75+' 5-EXPENSE 2nd Period'!AA75+'6-EXPENSE 3rd Period'!AA75+' 7-EXPENSE 4th Period'!AA75+' 8-EXPENSE 5th Period'!AA75+' 9-EXPENSE 6th Period'!AA75+' 10-EXPENSE 7th Period'!AA75+' 11-EXPENSE 8th Period'!AA75+' 12-EXPENSE 9th Period'!AA75+' 13-EXPENSE 10th Period'!AA75+' 14-EXPENSE 11th Period'!AA75+' 15-EXPENSE 12th Period'!AB75</f>
        <v>0</v>
      </c>
      <c r="AE63" s="781">
        <f>'4-EXPENSE 1st Period'!AB75+' 5-EXPENSE 2nd Period'!AB75+'6-EXPENSE 3rd Period'!AB75+' 7-EXPENSE 4th Period'!AB75+' 8-EXPENSE 5th Period'!AB75+' 9-EXPENSE 6th Period'!AB75+' 10-EXPENSE 7th Period'!AB75+' 11-EXPENSE 8th Period'!AB75+' 12-EXPENSE 9th Period'!AB75+' 13-EXPENSE 10th Period'!AB75+' 14-EXPENSE 11th Period'!AB75+' 15-EXPENSE 12th Period'!AC75</f>
        <v>0</v>
      </c>
      <c r="AF63" s="781">
        <f>'4-EXPENSE 1st Period'!AC75+' 5-EXPENSE 2nd Period'!AC75+'6-EXPENSE 3rd Period'!AC75+' 7-EXPENSE 4th Period'!AC75+' 8-EXPENSE 5th Period'!AC75+' 9-EXPENSE 6th Period'!AC75+' 10-EXPENSE 7th Period'!AC75+' 11-EXPENSE 8th Period'!AC75+' 12-EXPENSE 9th Period'!AC75+' 13-EXPENSE 10th Period'!AC75+' 14-EXPENSE 11th Period'!AC75+' 15-EXPENSE 12th Period'!AD75</f>
        <v>0</v>
      </c>
      <c r="AG63" s="767">
        <f>'4-EXPENSE 1st Period'!AD75+' 5-EXPENSE 2nd Period'!AD75+'6-EXPENSE 3rd Period'!AD75+' 7-EXPENSE 4th Period'!AD75+' 8-EXPENSE 5th Period'!AD75+' 9-EXPENSE 6th Period'!AD75+' 10-EXPENSE 7th Period'!AD75+' 11-EXPENSE 8th Period'!AD75+' 12-EXPENSE 9th Period'!AD75+' 13-EXPENSE 10th Period'!AD75+' 14-EXPENSE 11th Period'!AD75+' 15-EXPENSE 12th Period'!AE75</f>
        <v>0</v>
      </c>
      <c r="AH63" s="776">
        <f t="shared" si="6"/>
        <v>0</v>
      </c>
      <c r="AI63" s="769"/>
      <c r="AJ63" s="778">
        <f t="shared" si="7"/>
        <v>0</v>
      </c>
      <c r="AK63" s="781">
        <f t="shared" si="8"/>
        <v>0</v>
      </c>
      <c r="AL63" s="781">
        <f t="shared" si="9"/>
        <v>0</v>
      </c>
      <c r="AM63" s="781">
        <f t="shared" si="10"/>
        <v>0</v>
      </c>
      <c r="AN63" s="781">
        <f t="shared" si="11"/>
        <v>0</v>
      </c>
      <c r="AO63" s="781">
        <f t="shared" si="12"/>
        <v>0</v>
      </c>
      <c r="AP63" s="781">
        <f t="shared" si="13"/>
        <v>0</v>
      </c>
      <c r="AQ63" s="781">
        <f t="shared" si="14"/>
        <v>0</v>
      </c>
      <c r="AR63" s="781">
        <f t="shared" si="15"/>
        <v>0</v>
      </c>
      <c r="AS63" s="781">
        <f t="shared" si="16"/>
        <v>0</v>
      </c>
      <c r="AT63" s="781">
        <f t="shared" si="17"/>
        <v>0</v>
      </c>
      <c r="AU63" s="781">
        <f t="shared" si="18"/>
        <v>0</v>
      </c>
      <c r="AV63" s="781">
        <f t="shared" si="19"/>
        <v>0</v>
      </c>
      <c r="AW63" s="781">
        <f t="shared" si="20"/>
        <v>0</v>
      </c>
      <c r="AX63" s="767">
        <f t="shared" si="21"/>
        <v>0</v>
      </c>
      <c r="AY63" s="776">
        <f t="shared" si="22"/>
        <v>0</v>
      </c>
    </row>
    <row r="64" spans="1:51" x14ac:dyDescent="0.25">
      <c r="A64" s="799" t="str">
        <f>IF('2-Budget JUSTIFY'!A66="","",'2-Budget JUSTIFY'!A66)</f>
        <v/>
      </c>
      <c r="B64" s="767">
        <f>'2-Budget JUSTIFY'!D66</f>
        <v>0</v>
      </c>
      <c r="C64" s="781">
        <f>'2-Budget JUSTIFY'!E66</f>
        <v>0</v>
      </c>
      <c r="D64" s="781">
        <f>'2-Budget JUSTIFY'!F66</f>
        <v>0</v>
      </c>
      <c r="E64" s="781">
        <f>'2-Budget JUSTIFY'!G66</f>
        <v>0</v>
      </c>
      <c r="F64" s="781">
        <f>'2-Budget JUSTIFY'!H66</f>
        <v>0</v>
      </c>
      <c r="G64" s="781">
        <f>'2-Budget JUSTIFY'!I66</f>
        <v>0</v>
      </c>
      <c r="H64" s="781">
        <f>'2-Budget JUSTIFY'!J66</f>
        <v>0</v>
      </c>
      <c r="I64" s="781">
        <f>'2-Budget JUSTIFY'!K66</f>
        <v>0</v>
      </c>
      <c r="J64" s="781">
        <f>'2-Budget JUSTIFY'!L66</f>
        <v>0</v>
      </c>
      <c r="K64" s="781">
        <f>'2-Budget JUSTIFY'!M66</f>
        <v>0</v>
      </c>
      <c r="L64" s="781">
        <f>'2-Budget JUSTIFY'!N66</f>
        <v>0</v>
      </c>
      <c r="M64" s="781">
        <f>'2-Budget JUSTIFY'!O66</f>
        <v>0</v>
      </c>
      <c r="N64" s="781">
        <f>'2-Budget JUSTIFY'!P66</f>
        <v>0</v>
      </c>
      <c r="O64" s="781">
        <f>'2-Budget JUSTIFY'!Q66</f>
        <v>0</v>
      </c>
      <c r="P64" s="767">
        <f>'2-Budget JUSTIFY'!R66</f>
        <v>0</v>
      </c>
      <c r="Q64" s="776">
        <f t="shared" si="5"/>
        <v>0</v>
      </c>
      <c r="R64" s="769"/>
      <c r="S64" s="778">
        <f>'4-EXPENSE 1st Period'!P76+' 5-EXPENSE 2nd Period'!P76+'6-EXPENSE 3rd Period'!P76+' 7-EXPENSE 4th Period'!P76+' 8-EXPENSE 5th Period'!P76+' 9-EXPENSE 6th Period'!P76+' 10-EXPENSE 7th Period'!P76+' 11-EXPENSE 8th Period'!P76+' 12-EXPENSE 9th Period'!P76+' 13-EXPENSE 10th Period'!P76+' 14-EXPENSE 11th Period'!P76+' 15-EXPENSE 12th Period'!Q76</f>
        <v>0</v>
      </c>
      <c r="T64" s="781">
        <f>'4-EXPENSE 1st Period'!Q76+' 5-EXPENSE 2nd Period'!Q76+'6-EXPENSE 3rd Period'!Q76+' 7-EXPENSE 4th Period'!Q76+' 8-EXPENSE 5th Period'!Q76+' 9-EXPENSE 6th Period'!Q76+' 10-EXPENSE 7th Period'!Q76+' 11-EXPENSE 8th Period'!Q76+' 12-EXPENSE 9th Period'!Q76+' 13-EXPENSE 10th Period'!Q76+' 14-EXPENSE 11th Period'!Q76+' 15-EXPENSE 12th Period'!R76</f>
        <v>0</v>
      </c>
      <c r="U64" s="781">
        <f>'4-EXPENSE 1st Period'!R76+' 5-EXPENSE 2nd Period'!R76+'6-EXPENSE 3rd Period'!R76+' 7-EXPENSE 4th Period'!R76+' 8-EXPENSE 5th Period'!R76+' 9-EXPENSE 6th Period'!R76+' 10-EXPENSE 7th Period'!R76+' 11-EXPENSE 8th Period'!R76+' 12-EXPENSE 9th Period'!R76+' 13-EXPENSE 10th Period'!R76+' 14-EXPENSE 11th Period'!R76+' 15-EXPENSE 12th Period'!S76</f>
        <v>0</v>
      </c>
      <c r="V64" s="781">
        <f>'4-EXPENSE 1st Period'!S76+' 5-EXPENSE 2nd Period'!S76+'6-EXPENSE 3rd Period'!S76+' 7-EXPENSE 4th Period'!S76+' 8-EXPENSE 5th Period'!S76+' 9-EXPENSE 6th Period'!S76+' 10-EXPENSE 7th Period'!S76+' 11-EXPENSE 8th Period'!S76+' 12-EXPENSE 9th Period'!S76+' 13-EXPENSE 10th Period'!S76+' 14-EXPENSE 11th Period'!S76+' 15-EXPENSE 12th Period'!T76</f>
        <v>0</v>
      </c>
      <c r="W64" s="781">
        <f>'4-EXPENSE 1st Period'!T76+' 5-EXPENSE 2nd Period'!T76+'6-EXPENSE 3rd Period'!T76+' 7-EXPENSE 4th Period'!T76+' 8-EXPENSE 5th Period'!T76+' 9-EXPENSE 6th Period'!T76+' 10-EXPENSE 7th Period'!T76+' 11-EXPENSE 8th Period'!T76+' 12-EXPENSE 9th Period'!T76+' 13-EXPENSE 10th Period'!T76+' 14-EXPENSE 11th Period'!T76+' 15-EXPENSE 12th Period'!U76</f>
        <v>0</v>
      </c>
      <c r="X64" s="781">
        <f>'4-EXPENSE 1st Period'!U76+' 5-EXPENSE 2nd Period'!U76+'6-EXPENSE 3rd Period'!U76+' 7-EXPENSE 4th Period'!U76+' 8-EXPENSE 5th Period'!U76+' 9-EXPENSE 6th Period'!U76+' 10-EXPENSE 7th Period'!U76+' 11-EXPENSE 8th Period'!U76+' 12-EXPENSE 9th Period'!U76+' 13-EXPENSE 10th Period'!U76+' 14-EXPENSE 11th Period'!U76+' 15-EXPENSE 12th Period'!V76</f>
        <v>0</v>
      </c>
      <c r="Y64" s="781">
        <f>'4-EXPENSE 1st Period'!V76+' 5-EXPENSE 2nd Period'!V76+'6-EXPENSE 3rd Period'!V76+' 7-EXPENSE 4th Period'!V76+' 8-EXPENSE 5th Period'!V76+' 9-EXPENSE 6th Period'!V76+' 10-EXPENSE 7th Period'!V76+' 11-EXPENSE 8th Period'!V76+' 12-EXPENSE 9th Period'!V76+' 13-EXPENSE 10th Period'!V76+' 14-EXPENSE 11th Period'!V76+' 15-EXPENSE 12th Period'!W76</f>
        <v>0</v>
      </c>
      <c r="Z64" s="781">
        <f>'4-EXPENSE 1st Period'!W76+' 5-EXPENSE 2nd Period'!W76+'6-EXPENSE 3rd Period'!W76+' 7-EXPENSE 4th Period'!W76+' 8-EXPENSE 5th Period'!W76+' 9-EXPENSE 6th Period'!W76+' 10-EXPENSE 7th Period'!W76+' 11-EXPENSE 8th Period'!W76+' 12-EXPENSE 9th Period'!W76+' 13-EXPENSE 10th Period'!W76+' 14-EXPENSE 11th Period'!W76+' 15-EXPENSE 12th Period'!X76</f>
        <v>0</v>
      </c>
      <c r="AA64" s="781">
        <f>'4-EXPENSE 1st Period'!X76+' 5-EXPENSE 2nd Period'!X76+'6-EXPENSE 3rd Period'!X76+' 7-EXPENSE 4th Period'!X76+' 8-EXPENSE 5th Period'!X76+' 9-EXPENSE 6th Period'!X76+' 10-EXPENSE 7th Period'!X76+' 11-EXPENSE 8th Period'!X76+' 12-EXPENSE 9th Period'!X76+' 13-EXPENSE 10th Period'!X76+' 14-EXPENSE 11th Period'!X76+' 15-EXPENSE 12th Period'!Y76</f>
        <v>0</v>
      </c>
      <c r="AB64" s="781">
        <f>'4-EXPENSE 1st Period'!Y76+' 5-EXPENSE 2nd Period'!Y76+'6-EXPENSE 3rd Period'!Y76+' 7-EXPENSE 4th Period'!Y76+' 8-EXPENSE 5th Period'!Y76+' 9-EXPENSE 6th Period'!Y76+' 10-EXPENSE 7th Period'!Y76+' 11-EXPENSE 8th Period'!Y76+' 12-EXPENSE 9th Period'!Y76+' 13-EXPENSE 10th Period'!Y76+' 14-EXPENSE 11th Period'!Y76+' 15-EXPENSE 12th Period'!Z76</f>
        <v>0</v>
      </c>
      <c r="AC64" s="781">
        <f>'4-EXPENSE 1st Period'!Z76+' 5-EXPENSE 2nd Period'!Z76+'6-EXPENSE 3rd Period'!Z76+' 7-EXPENSE 4th Period'!Z76+' 8-EXPENSE 5th Period'!Z76+' 9-EXPENSE 6th Period'!Z76+' 10-EXPENSE 7th Period'!Z76+' 11-EXPENSE 8th Period'!Z76+' 12-EXPENSE 9th Period'!Z76+' 13-EXPENSE 10th Period'!Z76+' 14-EXPENSE 11th Period'!Z76+' 15-EXPENSE 12th Period'!AA76</f>
        <v>0</v>
      </c>
      <c r="AD64" s="781">
        <f>'4-EXPENSE 1st Period'!AA76+' 5-EXPENSE 2nd Period'!AA76+'6-EXPENSE 3rd Period'!AA76+' 7-EXPENSE 4th Period'!AA76+' 8-EXPENSE 5th Period'!AA76+' 9-EXPENSE 6th Period'!AA76+' 10-EXPENSE 7th Period'!AA76+' 11-EXPENSE 8th Period'!AA76+' 12-EXPENSE 9th Period'!AA76+' 13-EXPENSE 10th Period'!AA76+' 14-EXPENSE 11th Period'!AA76+' 15-EXPENSE 12th Period'!AB76</f>
        <v>0</v>
      </c>
      <c r="AE64" s="781">
        <f>'4-EXPENSE 1st Period'!AB76+' 5-EXPENSE 2nd Period'!AB76+'6-EXPENSE 3rd Period'!AB76+' 7-EXPENSE 4th Period'!AB76+' 8-EXPENSE 5th Period'!AB76+' 9-EXPENSE 6th Period'!AB76+' 10-EXPENSE 7th Period'!AB76+' 11-EXPENSE 8th Period'!AB76+' 12-EXPENSE 9th Period'!AB76+' 13-EXPENSE 10th Period'!AB76+' 14-EXPENSE 11th Period'!AB76+' 15-EXPENSE 12th Period'!AC76</f>
        <v>0</v>
      </c>
      <c r="AF64" s="781">
        <f>'4-EXPENSE 1st Period'!AC76+' 5-EXPENSE 2nd Period'!AC76+'6-EXPENSE 3rd Period'!AC76+' 7-EXPENSE 4th Period'!AC76+' 8-EXPENSE 5th Period'!AC76+' 9-EXPENSE 6th Period'!AC76+' 10-EXPENSE 7th Period'!AC76+' 11-EXPENSE 8th Period'!AC76+' 12-EXPENSE 9th Period'!AC76+' 13-EXPENSE 10th Period'!AC76+' 14-EXPENSE 11th Period'!AC76+' 15-EXPENSE 12th Period'!AD76</f>
        <v>0</v>
      </c>
      <c r="AG64" s="767">
        <f>'4-EXPENSE 1st Period'!AD76+' 5-EXPENSE 2nd Period'!AD76+'6-EXPENSE 3rd Period'!AD76+' 7-EXPENSE 4th Period'!AD76+' 8-EXPENSE 5th Period'!AD76+' 9-EXPENSE 6th Period'!AD76+' 10-EXPENSE 7th Period'!AD76+' 11-EXPENSE 8th Period'!AD76+' 12-EXPENSE 9th Period'!AD76+' 13-EXPENSE 10th Period'!AD76+' 14-EXPENSE 11th Period'!AD76+' 15-EXPENSE 12th Period'!AE76</f>
        <v>0</v>
      </c>
      <c r="AH64" s="776">
        <f t="shared" si="6"/>
        <v>0</v>
      </c>
      <c r="AI64" s="769"/>
      <c r="AJ64" s="778">
        <f t="shared" si="7"/>
        <v>0</v>
      </c>
      <c r="AK64" s="781">
        <f t="shared" si="8"/>
        <v>0</v>
      </c>
      <c r="AL64" s="781">
        <f t="shared" si="9"/>
        <v>0</v>
      </c>
      <c r="AM64" s="781">
        <f t="shared" si="10"/>
        <v>0</v>
      </c>
      <c r="AN64" s="781">
        <f t="shared" si="11"/>
        <v>0</v>
      </c>
      <c r="AO64" s="781">
        <f t="shared" si="12"/>
        <v>0</v>
      </c>
      <c r="AP64" s="781">
        <f t="shared" si="13"/>
        <v>0</v>
      </c>
      <c r="AQ64" s="781">
        <f t="shared" si="14"/>
        <v>0</v>
      </c>
      <c r="AR64" s="781">
        <f t="shared" si="15"/>
        <v>0</v>
      </c>
      <c r="AS64" s="781">
        <f t="shared" si="16"/>
        <v>0</v>
      </c>
      <c r="AT64" s="781">
        <f t="shared" si="17"/>
        <v>0</v>
      </c>
      <c r="AU64" s="781">
        <f t="shared" si="18"/>
        <v>0</v>
      </c>
      <c r="AV64" s="781">
        <f t="shared" si="19"/>
        <v>0</v>
      </c>
      <c r="AW64" s="781">
        <f t="shared" si="20"/>
        <v>0</v>
      </c>
      <c r="AX64" s="767">
        <f t="shared" si="21"/>
        <v>0</v>
      </c>
      <c r="AY64" s="776">
        <f t="shared" si="22"/>
        <v>0</v>
      </c>
    </row>
    <row r="65" spans="1:51" x14ac:dyDescent="0.25">
      <c r="A65" s="799" t="str">
        <f>IF('2-Budget JUSTIFY'!A67="","",'2-Budget JUSTIFY'!A67)</f>
        <v/>
      </c>
      <c r="B65" s="767">
        <f>'2-Budget JUSTIFY'!D67</f>
        <v>0</v>
      </c>
      <c r="C65" s="781">
        <f>'2-Budget JUSTIFY'!E67</f>
        <v>0</v>
      </c>
      <c r="D65" s="781">
        <f>'2-Budget JUSTIFY'!F67</f>
        <v>0</v>
      </c>
      <c r="E65" s="781">
        <f>'2-Budget JUSTIFY'!G67</f>
        <v>0</v>
      </c>
      <c r="F65" s="781">
        <f>'2-Budget JUSTIFY'!H67</f>
        <v>0</v>
      </c>
      <c r="G65" s="781">
        <f>'2-Budget JUSTIFY'!I67</f>
        <v>0</v>
      </c>
      <c r="H65" s="781">
        <f>'2-Budget JUSTIFY'!J67</f>
        <v>0</v>
      </c>
      <c r="I65" s="781">
        <f>'2-Budget JUSTIFY'!K67</f>
        <v>0</v>
      </c>
      <c r="J65" s="781">
        <f>'2-Budget JUSTIFY'!L67</f>
        <v>0</v>
      </c>
      <c r="K65" s="781">
        <f>'2-Budget JUSTIFY'!M67</f>
        <v>0</v>
      </c>
      <c r="L65" s="781">
        <f>'2-Budget JUSTIFY'!N67</f>
        <v>0</v>
      </c>
      <c r="M65" s="781">
        <f>'2-Budget JUSTIFY'!O67</f>
        <v>0</v>
      </c>
      <c r="N65" s="781">
        <f>'2-Budget JUSTIFY'!P67</f>
        <v>0</v>
      </c>
      <c r="O65" s="781">
        <f>'2-Budget JUSTIFY'!Q67</f>
        <v>0</v>
      </c>
      <c r="P65" s="767">
        <f>'2-Budget JUSTIFY'!R67</f>
        <v>0</v>
      </c>
      <c r="Q65" s="776">
        <f t="shared" si="5"/>
        <v>0</v>
      </c>
      <c r="R65" s="769"/>
      <c r="S65" s="778">
        <f>'4-EXPENSE 1st Period'!P77+' 5-EXPENSE 2nd Period'!P77+'6-EXPENSE 3rd Period'!P77+' 7-EXPENSE 4th Period'!P77+' 8-EXPENSE 5th Period'!P77+' 9-EXPENSE 6th Period'!P77+' 10-EXPENSE 7th Period'!P77+' 11-EXPENSE 8th Period'!P77+' 12-EXPENSE 9th Period'!P77+' 13-EXPENSE 10th Period'!P77+' 14-EXPENSE 11th Period'!P77+' 15-EXPENSE 12th Period'!Q77</f>
        <v>0</v>
      </c>
      <c r="T65" s="781">
        <f>'4-EXPENSE 1st Period'!Q77+' 5-EXPENSE 2nd Period'!Q77+'6-EXPENSE 3rd Period'!Q77+' 7-EXPENSE 4th Period'!Q77+' 8-EXPENSE 5th Period'!Q77+' 9-EXPENSE 6th Period'!Q77+' 10-EXPENSE 7th Period'!Q77+' 11-EXPENSE 8th Period'!Q77+' 12-EXPENSE 9th Period'!Q77+' 13-EXPENSE 10th Period'!Q77+' 14-EXPENSE 11th Period'!Q77+' 15-EXPENSE 12th Period'!R77</f>
        <v>0</v>
      </c>
      <c r="U65" s="781">
        <f>'4-EXPENSE 1st Period'!R77+' 5-EXPENSE 2nd Period'!R77+'6-EXPENSE 3rd Period'!R77+' 7-EXPENSE 4th Period'!R77+' 8-EXPENSE 5th Period'!R77+' 9-EXPENSE 6th Period'!R77+' 10-EXPENSE 7th Period'!R77+' 11-EXPENSE 8th Period'!R77+' 12-EXPENSE 9th Period'!R77+' 13-EXPENSE 10th Period'!R77+' 14-EXPENSE 11th Period'!R77+' 15-EXPENSE 12th Period'!S77</f>
        <v>0</v>
      </c>
      <c r="V65" s="781">
        <f>'4-EXPENSE 1st Period'!S77+' 5-EXPENSE 2nd Period'!S77+'6-EXPENSE 3rd Period'!S77+' 7-EXPENSE 4th Period'!S77+' 8-EXPENSE 5th Period'!S77+' 9-EXPENSE 6th Period'!S77+' 10-EXPENSE 7th Period'!S77+' 11-EXPENSE 8th Period'!S77+' 12-EXPENSE 9th Period'!S77+' 13-EXPENSE 10th Period'!S77+' 14-EXPENSE 11th Period'!S77+' 15-EXPENSE 12th Period'!T77</f>
        <v>0</v>
      </c>
      <c r="W65" s="781">
        <f>'4-EXPENSE 1st Period'!T77+' 5-EXPENSE 2nd Period'!T77+'6-EXPENSE 3rd Period'!T77+' 7-EXPENSE 4th Period'!T77+' 8-EXPENSE 5th Period'!T77+' 9-EXPENSE 6th Period'!T77+' 10-EXPENSE 7th Period'!T77+' 11-EXPENSE 8th Period'!T77+' 12-EXPENSE 9th Period'!T77+' 13-EXPENSE 10th Period'!T77+' 14-EXPENSE 11th Period'!T77+' 15-EXPENSE 12th Period'!U77</f>
        <v>0</v>
      </c>
      <c r="X65" s="781">
        <f>'4-EXPENSE 1st Period'!U77+' 5-EXPENSE 2nd Period'!U77+'6-EXPENSE 3rd Period'!U77+' 7-EXPENSE 4th Period'!U77+' 8-EXPENSE 5th Period'!U77+' 9-EXPENSE 6th Period'!U77+' 10-EXPENSE 7th Period'!U77+' 11-EXPENSE 8th Period'!U77+' 12-EXPENSE 9th Period'!U77+' 13-EXPENSE 10th Period'!U77+' 14-EXPENSE 11th Period'!U77+' 15-EXPENSE 12th Period'!V77</f>
        <v>0</v>
      </c>
      <c r="Y65" s="781">
        <f>'4-EXPENSE 1st Period'!V77+' 5-EXPENSE 2nd Period'!V77+'6-EXPENSE 3rd Period'!V77+' 7-EXPENSE 4th Period'!V77+' 8-EXPENSE 5th Period'!V77+' 9-EXPENSE 6th Period'!V77+' 10-EXPENSE 7th Period'!V77+' 11-EXPENSE 8th Period'!V77+' 12-EXPENSE 9th Period'!V77+' 13-EXPENSE 10th Period'!V77+' 14-EXPENSE 11th Period'!V77+' 15-EXPENSE 12th Period'!W77</f>
        <v>0</v>
      </c>
      <c r="Z65" s="781">
        <f>'4-EXPENSE 1st Period'!W77+' 5-EXPENSE 2nd Period'!W77+'6-EXPENSE 3rd Period'!W77+' 7-EXPENSE 4th Period'!W77+' 8-EXPENSE 5th Period'!W77+' 9-EXPENSE 6th Period'!W77+' 10-EXPENSE 7th Period'!W77+' 11-EXPENSE 8th Period'!W77+' 12-EXPENSE 9th Period'!W77+' 13-EXPENSE 10th Period'!W77+' 14-EXPENSE 11th Period'!W77+' 15-EXPENSE 12th Period'!X77</f>
        <v>0</v>
      </c>
      <c r="AA65" s="781">
        <f>'4-EXPENSE 1st Period'!X77+' 5-EXPENSE 2nd Period'!X77+'6-EXPENSE 3rd Period'!X77+' 7-EXPENSE 4th Period'!X77+' 8-EXPENSE 5th Period'!X77+' 9-EXPENSE 6th Period'!X77+' 10-EXPENSE 7th Period'!X77+' 11-EXPENSE 8th Period'!X77+' 12-EXPENSE 9th Period'!X77+' 13-EXPENSE 10th Period'!X77+' 14-EXPENSE 11th Period'!X77+' 15-EXPENSE 12th Period'!Y77</f>
        <v>0</v>
      </c>
      <c r="AB65" s="781">
        <f>'4-EXPENSE 1st Period'!Y77+' 5-EXPENSE 2nd Period'!Y77+'6-EXPENSE 3rd Period'!Y77+' 7-EXPENSE 4th Period'!Y77+' 8-EXPENSE 5th Period'!Y77+' 9-EXPENSE 6th Period'!Y77+' 10-EXPENSE 7th Period'!Y77+' 11-EXPENSE 8th Period'!Y77+' 12-EXPENSE 9th Period'!Y77+' 13-EXPENSE 10th Period'!Y77+' 14-EXPENSE 11th Period'!Y77+' 15-EXPENSE 12th Period'!Z77</f>
        <v>0</v>
      </c>
      <c r="AC65" s="781">
        <f>'4-EXPENSE 1st Period'!Z77+' 5-EXPENSE 2nd Period'!Z77+'6-EXPENSE 3rd Period'!Z77+' 7-EXPENSE 4th Period'!Z77+' 8-EXPENSE 5th Period'!Z77+' 9-EXPENSE 6th Period'!Z77+' 10-EXPENSE 7th Period'!Z77+' 11-EXPENSE 8th Period'!Z77+' 12-EXPENSE 9th Period'!Z77+' 13-EXPENSE 10th Period'!Z77+' 14-EXPENSE 11th Period'!Z77+' 15-EXPENSE 12th Period'!AA77</f>
        <v>0</v>
      </c>
      <c r="AD65" s="781">
        <f>'4-EXPENSE 1st Period'!AA77+' 5-EXPENSE 2nd Period'!AA77+'6-EXPENSE 3rd Period'!AA77+' 7-EXPENSE 4th Period'!AA77+' 8-EXPENSE 5th Period'!AA77+' 9-EXPENSE 6th Period'!AA77+' 10-EXPENSE 7th Period'!AA77+' 11-EXPENSE 8th Period'!AA77+' 12-EXPENSE 9th Period'!AA77+' 13-EXPENSE 10th Period'!AA77+' 14-EXPENSE 11th Period'!AA77+' 15-EXPENSE 12th Period'!AB77</f>
        <v>0</v>
      </c>
      <c r="AE65" s="781">
        <f>'4-EXPENSE 1st Period'!AB77+' 5-EXPENSE 2nd Period'!AB77+'6-EXPENSE 3rd Period'!AB77+' 7-EXPENSE 4th Period'!AB77+' 8-EXPENSE 5th Period'!AB77+' 9-EXPENSE 6th Period'!AB77+' 10-EXPENSE 7th Period'!AB77+' 11-EXPENSE 8th Period'!AB77+' 12-EXPENSE 9th Period'!AB77+' 13-EXPENSE 10th Period'!AB77+' 14-EXPENSE 11th Period'!AB77+' 15-EXPENSE 12th Period'!AC77</f>
        <v>0</v>
      </c>
      <c r="AF65" s="781">
        <f>'4-EXPENSE 1st Period'!AC77+' 5-EXPENSE 2nd Period'!AC77+'6-EXPENSE 3rd Period'!AC77+' 7-EXPENSE 4th Period'!AC77+' 8-EXPENSE 5th Period'!AC77+' 9-EXPENSE 6th Period'!AC77+' 10-EXPENSE 7th Period'!AC77+' 11-EXPENSE 8th Period'!AC77+' 12-EXPENSE 9th Period'!AC77+' 13-EXPENSE 10th Period'!AC77+' 14-EXPENSE 11th Period'!AC77+' 15-EXPENSE 12th Period'!AD77</f>
        <v>0</v>
      </c>
      <c r="AG65" s="767">
        <f>'4-EXPENSE 1st Period'!AD77+' 5-EXPENSE 2nd Period'!AD77+'6-EXPENSE 3rd Period'!AD77+' 7-EXPENSE 4th Period'!AD77+' 8-EXPENSE 5th Period'!AD77+' 9-EXPENSE 6th Period'!AD77+' 10-EXPENSE 7th Period'!AD77+' 11-EXPENSE 8th Period'!AD77+' 12-EXPENSE 9th Period'!AD77+' 13-EXPENSE 10th Period'!AD77+' 14-EXPENSE 11th Period'!AD77+' 15-EXPENSE 12th Period'!AE77</f>
        <v>0</v>
      </c>
      <c r="AH65" s="776">
        <f t="shared" si="6"/>
        <v>0</v>
      </c>
      <c r="AI65" s="769"/>
      <c r="AJ65" s="778">
        <f t="shared" si="7"/>
        <v>0</v>
      </c>
      <c r="AK65" s="781">
        <f t="shared" si="8"/>
        <v>0</v>
      </c>
      <c r="AL65" s="781">
        <f t="shared" si="9"/>
        <v>0</v>
      </c>
      <c r="AM65" s="781">
        <f t="shared" si="10"/>
        <v>0</v>
      </c>
      <c r="AN65" s="781">
        <f t="shared" si="11"/>
        <v>0</v>
      </c>
      <c r="AO65" s="781">
        <f t="shared" si="12"/>
        <v>0</v>
      </c>
      <c r="AP65" s="781">
        <f t="shared" si="13"/>
        <v>0</v>
      </c>
      <c r="AQ65" s="781">
        <f t="shared" si="14"/>
        <v>0</v>
      </c>
      <c r="AR65" s="781">
        <f t="shared" si="15"/>
        <v>0</v>
      </c>
      <c r="AS65" s="781">
        <f t="shared" si="16"/>
        <v>0</v>
      </c>
      <c r="AT65" s="781">
        <f t="shared" si="17"/>
        <v>0</v>
      </c>
      <c r="AU65" s="781">
        <f t="shared" si="18"/>
        <v>0</v>
      </c>
      <c r="AV65" s="781">
        <f t="shared" si="19"/>
        <v>0</v>
      </c>
      <c r="AW65" s="781">
        <f t="shared" si="20"/>
        <v>0</v>
      </c>
      <c r="AX65" s="767">
        <f t="shared" si="21"/>
        <v>0</v>
      </c>
      <c r="AY65" s="776">
        <f t="shared" si="22"/>
        <v>0</v>
      </c>
    </row>
    <row r="66" spans="1:51" x14ac:dyDescent="0.25">
      <c r="A66" s="799" t="str">
        <f>IF('2-Budget JUSTIFY'!A68="","",'2-Budget JUSTIFY'!A68)</f>
        <v/>
      </c>
      <c r="B66" s="767">
        <f>'2-Budget JUSTIFY'!D68</f>
        <v>0</v>
      </c>
      <c r="C66" s="781">
        <f>'2-Budget JUSTIFY'!E68</f>
        <v>0</v>
      </c>
      <c r="D66" s="781">
        <f>'2-Budget JUSTIFY'!F68</f>
        <v>0</v>
      </c>
      <c r="E66" s="781">
        <f>'2-Budget JUSTIFY'!G68</f>
        <v>0</v>
      </c>
      <c r="F66" s="781">
        <f>'2-Budget JUSTIFY'!H68</f>
        <v>0</v>
      </c>
      <c r="G66" s="781">
        <f>'2-Budget JUSTIFY'!I68</f>
        <v>0</v>
      </c>
      <c r="H66" s="781">
        <f>'2-Budget JUSTIFY'!J68</f>
        <v>0</v>
      </c>
      <c r="I66" s="781">
        <f>'2-Budget JUSTIFY'!K68</f>
        <v>0</v>
      </c>
      <c r="J66" s="781">
        <f>'2-Budget JUSTIFY'!L68</f>
        <v>0</v>
      </c>
      <c r="K66" s="781">
        <f>'2-Budget JUSTIFY'!M68</f>
        <v>0</v>
      </c>
      <c r="L66" s="781">
        <f>'2-Budget JUSTIFY'!N68</f>
        <v>0</v>
      </c>
      <c r="M66" s="781">
        <f>'2-Budget JUSTIFY'!O68</f>
        <v>0</v>
      </c>
      <c r="N66" s="781">
        <f>'2-Budget JUSTIFY'!P68</f>
        <v>0</v>
      </c>
      <c r="O66" s="781">
        <f>'2-Budget JUSTIFY'!Q68</f>
        <v>0</v>
      </c>
      <c r="P66" s="767">
        <f>'2-Budget JUSTIFY'!R68</f>
        <v>0</v>
      </c>
      <c r="Q66" s="776">
        <f t="shared" si="5"/>
        <v>0</v>
      </c>
      <c r="R66" s="769"/>
      <c r="S66" s="778">
        <f>'4-EXPENSE 1st Period'!P78+' 5-EXPENSE 2nd Period'!P78+'6-EXPENSE 3rd Period'!P78+' 7-EXPENSE 4th Period'!P78+' 8-EXPENSE 5th Period'!P78+' 9-EXPENSE 6th Period'!P78+' 10-EXPENSE 7th Period'!P78+' 11-EXPENSE 8th Period'!P78+' 12-EXPENSE 9th Period'!P78+' 13-EXPENSE 10th Period'!P78+' 14-EXPENSE 11th Period'!P78+' 15-EXPENSE 12th Period'!Q78</f>
        <v>0</v>
      </c>
      <c r="T66" s="781">
        <f>'4-EXPENSE 1st Period'!Q78+' 5-EXPENSE 2nd Period'!Q78+'6-EXPENSE 3rd Period'!Q78+' 7-EXPENSE 4th Period'!Q78+' 8-EXPENSE 5th Period'!Q78+' 9-EXPENSE 6th Period'!Q78+' 10-EXPENSE 7th Period'!Q78+' 11-EXPENSE 8th Period'!Q78+' 12-EXPENSE 9th Period'!Q78+' 13-EXPENSE 10th Period'!Q78+' 14-EXPENSE 11th Period'!Q78+' 15-EXPENSE 12th Period'!R78</f>
        <v>0</v>
      </c>
      <c r="U66" s="781">
        <f>'4-EXPENSE 1st Period'!R78+' 5-EXPENSE 2nd Period'!R78+'6-EXPENSE 3rd Period'!R78+' 7-EXPENSE 4th Period'!R78+' 8-EXPENSE 5th Period'!R78+' 9-EXPENSE 6th Period'!R78+' 10-EXPENSE 7th Period'!R78+' 11-EXPENSE 8th Period'!R78+' 12-EXPENSE 9th Period'!R78+' 13-EXPENSE 10th Period'!R78+' 14-EXPENSE 11th Period'!R78+' 15-EXPENSE 12th Period'!S78</f>
        <v>0</v>
      </c>
      <c r="V66" s="781">
        <f>'4-EXPENSE 1st Period'!S78+' 5-EXPENSE 2nd Period'!S78+'6-EXPENSE 3rd Period'!S78+' 7-EXPENSE 4th Period'!S78+' 8-EXPENSE 5th Period'!S78+' 9-EXPENSE 6th Period'!S78+' 10-EXPENSE 7th Period'!S78+' 11-EXPENSE 8th Period'!S78+' 12-EXPENSE 9th Period'!S78+' 13-EXPENSE 10th Period'!S78+' 14-EXPENSE 11th Period'!S78+' 15-EXPENSE 12th Period'!T78</f>
        <v>0</v>
      </c>
      <c r="W66" s="781">
        <f>'4-EXPENSE 1st Period'!T78+' 5-EXPENSE 2nd Period'!T78+'6-EXPENSE 3rd Period'!T78+' 7-EXPENSE 4th Period'!T78+' 8-EXPENSE 5th Period'!T78+' 9-EXPENSE 6th Period'!T78+' 10-EXPENSE 7th Period'!T78+' 11-EXPENSE 8th Period'!T78+' 12-EXPENSE 9th Period'!T78+' 13-EXPENSE 10th Period'!T78+' 14-EXPENSE 11th Period'!T78+' 15-EXPENSE 12th Period'!U78</f>
        <v>0</v>
      </c>
      <c r="X66" s="781">
        <f>'4-EXPENSE 1st Period'!U78+' 5-EXPENSE 2nd Period'!U78+'6-EXPENSE 3rd Period'!U78+' 7-EXPENSE 4th Period'!U78+' 8-EXPENSE 5th Period'!U78+' 9-EXPENSE 6th Period'!U78+' 10-EXPENSE 7th Period'!U78+' 11-EXPENSE 8th Period'!U78+' 12-EXPENSE 9th Period'!U78+' 13-EXPENSE 10th Period'!U78+' 14-EXPENSE 11th Period'!U78+' 15-EXPENSE 12th Period'!V78</f>
        <v>0</v>
      </c>
      <c r="Y66" s="781">
        <f>'4-EXPENSE 1st Period'!V78+' 5-EXPENSE 2nd Period'!V78+'6-EXPENSE 3rd Period'!V78+' 7-EXPENSE 4th Period'!V78+' 8-EXPENSE 5th Period'!V78+' 9-EXPENSE 6th Period'!V78+' 10-EXPENSE 7th Period'!V78+' 11-EXPENSE 8th Period'!V78+' 12-EXPENSE 9th Period'!V78+' 13-EXPENSE 10th Period'!V78+' 14-EXPENSE 11th Period'!V78+' 15-EXPENSE 12th Period'!W78</f>
        <v>0</v>
      </c>
      <c r="Z66" s="781">
        <f>'4-EXPENSE 1st Period'!W78+' 5-EXPENSE 2nd Period'!W78+'6-EXPENSE 3rd Period'!W78+' 7-EXPENSE 4th Period'!W78+' 8-EXPENSE 5th Period'!W78+' 9-EXPENSE 6th Period'!W78+' 10-EXPENSE 7th Period'!W78+' 11-EXPENSE 8th Period'!W78+' 12-EXPENSE 9th Period'!W78+' 13-EXPENSE 10th Period'!W78+' 14-EXPENSE 11th Period'!W78+' 15-EXPENSE 12th Period'!X78</f>
        <v>0</v>
      </c>
      <c r="AA66" s="781">
        <f>'4-EXPENSE 1st Period'!X78+' 5-EXPENSE 2nd Period'!X78+'6-EXPENSE 3rd Period'!X78+' 7-EXPENSE 4th Period'!X78+' 8-EXPENSE 5th Period'!X78+' 9-EXPENSE 6th Period'!X78+' 10-EXPENSE 7th Period'!X78+' 11-EXPENSE 8th Period'!X78+' 12-EXPENSE 9th Period'!X78+' 13-EXPENSE 10th Period'!X78+' 14-EXPENSE 11th Period'!X78+' 15-EXPENSE 12th Period'!Y78</f>
        <v>0</v>
      </c>
      <c r="AB66" s="781">
        <f>'4-EXPENSE 1st Period'!Y78+' 5-EXPENSE 2nd Period'!Y78+'6-EXPENSE 3rd Period'!Y78+' 7-EXPENSE 4th Period'!Y78+' 8-EXPENSE 5th Period'!Y78+' 9-EXPENSE 6th Period'!Y78+' 10-EXPENSE 7th Period'!Y78+' 11-EXPENSE 8th Period'!Y78+' 12-EXPENSE 9th Period'!Y78+' 13-EXPENSE 10th Period'!Y78+' 14-EXPENSE 11th Period'!Y78+' 15-EXPENSE 12th Period'!Z78</f>
        <v>0</v>
      </c>
      <c r="AC66" s="781">
        <f>'4-EXPENSE 1st Period'!Z78+' 5-EXPENSE 2nd Period'!Z78+'6-EXPENSE 3rd Period'!Z78+' 7-EXPENSE 4th Period'!Z78+' 8-EXPENSE 5th Period'!Z78+' 9-EXPENSE 6th Period'!Z78+' 10-EXPENSE 7th Period'!Z78+' 11-EXPENSE 8th Period'!Z78+' 12-EXPENSE 9th Period'!Z78+' 13-EXPENSE 10th Period'!Z78+' 14-EXPENSE 11th Period'!Z78+' 15-EXPENSE 12th Period'!AA78</f>
        <v>0</v>
      </c>
      <c r="AD66" s="781">
        <f>'4-EXPENSE 1st Period'!AA78+' 5-EXPENSE 2nd Period'!AA78+'6-EXPENSE 3rd Period'!AA78+' 7-EXPENSE 4th Period'!AA78+' 8-EXPENSE 5th Period'!AA78+' 9-EXPENSE 6th Period'!AA78+' 10-EXPENSE 7th Period'!AA78+' 11-EXPENSE 8th Period'!AA78+' 12-EXPENSE 9th Period'!AA78+' 13-EXPENSE 10th Period'!AA78+' 14-EXPENSE 11th Period'!AA78+' 15-EXPENSE 12th Period'!AB78</f>
        <v>0</v>
      </c>
      <c r="AE66" s="781">
        <f>'4-EXPENSE 1st Period'!AB78+' 5-EXPENSE 2nd Period'!AB78+'6-EXPENSE 3rd Period'!AB78+' 7-EXPENSE 4th Period'!AB78+' 8-EXPENSE 5th Period'!AB78+' 9-EXPENSE 6th Period'!AB78+' 10-EXPENSE 7th Period'!AB78+' 11-EXPENSE 8th Period'!AB78+' 12-EXPENSE 9th Period'!AB78+' 13-EXPENSE 10th Period'!AB78+' 14-EXPENSE 11th Period'!AB78+' 15-EXPENSE 12th Period'!AC78</f>
        <v>0</v>
      </c>
      <c r="AF66" s="781">
        <f>'4-EXPENSE 1st Period'!AC78+' 5-EXPENSE 2nd Period'!AC78+'6-EXPENSE 3rd Period'!AC78+' 7-EXPENSE 4th Period'!AC78+' 8-EXPENSE 5th Period'!AC78+' 9-EXPENSE 6th Period'!AC78+' 10-EXPENSE 7th Period'!AC78+' 11-EXPENSE 8th Period'!AC78+' 12-EXPENSE 9th Period'!AC78+' 13-EXPENSE 10th Period'!AC78+' 14-EXPENSE 11th Period'!AC78+' 15-EXPENSE 12th Period'!AD78</f>
        <v>0</v>
      </c>
      <c r="AG66" s="767">
        <f>'4-EXPENSE 1st Period'!AD78+' 5-EXPENSE 2nd Period'!AD78+'6-EXPENSE 3rd Period'!AD78+' 7-EXPENSE 4th Period'!AD78+' 8-EXPENSE 5th Period'!AD78+' 9-EXPENSE 6th Period'!AD78+' 10-EXPENSE 7th Period'!AD78+' 11-EXPENSE 8th Period'!AD78+' 12-EXPENSE 9th Period'!AD78+' 13-EXPENSE 10th Period'!AD78+' 14-EXPENSE 11th Period'!AD78+' 15-EXPENSE 12th Period'!AE78</f>
        <v>0</v>
      </c>
      <c r="AH66" s="776">
        <f t="shared" si="6"/>
        <v>0</v>
      </c>
      <c r="AI66" s="769"/>
      <c r="AJ66" s="778">
        <f t="shared" si="7"/>
        <v>0</v>
      </c>
      <c r="AK66" s="781">
        <f t="shared" si="8"/>
        <v>0</v>
      </c>
      <c r="AL66" s="781">
        <f t="shared" si="9"/>
        <v>0</v>
      </c>
      <c r="AM66" s="781">
        <f t="shared" si="10"/>
        <v>0</v>
      </c>
      <c r="AN66" s="781">
        <f t="shared" si="11"/>
        <v>0</v>
      </c>
      <c r="AO66" s="781">
        <f t="shared" si="12"/>
        <v>0</v>
      </c>
      <c r="AP66" s="781">
        <f t="shared" si="13"/>
        <v>0</v>
      </c>
      <c r="AQ66" s="781">
        <f t="shared" si="14"/>
        <v>0</v>
      </c>
      <c r="AR66" s="781">
        <f t="shared" si="15"/>
        <v>0</v>
      </c>
      <c r="AS66" s="781">
        <f t="shared" si="16"/>
        <v>0</v>
      </c>
      <c r="AT66" s="781">
        <f t="shared" si="17"/>
        <v>0</v>
      </c>
      <c r="AU66" s="781">
        <f t="shared" si="18"/>
        <v>0</v>
      </c>
      <c r="AV66" s="781">
        <f t="shared" si="19"/>
        <v>0</v>
      </c>
      <c r="AW66" s="781">
        <f t="shared" si="20"/>
        <v>0</v>
      </c>
      <c r="AX66" s="767">
        <f t="shared" si="21"/>
        <v>0</v>
      </c>
      <c r="AY66" s="776">
        <f t="shared" si="22"/>
        <v>0</v>
      </c>
    </row>
    <row r="67" spans="1:51" x14ac:dyDescent="0.25">
      <c r="A67" s="799" t="str">
        <f>IF('2-Budget JUSTIFY'!A69="","",'2-Budget JUSTIFY'!A69)</f>
        <v/>
      </c>
      <c r="B67" s="767">
        <f>'2-Budget JUSTIFY'!D69</f>
        <v>0</v>
      </c>
      <c r="C67" s="781">
        <f>'2-Budget JUSTIFY'!E69</f>
        <v>0</v>
      </c>
      <c r="D67" s="781">
        <f>'2-Budget JUSTIFY'!F69</f>
        <v>0</v>
      </c>
      <c r="E67" s="781">
        <f>'2-Budget JUSTIFY'!G69</f>
        <v>0</v>
      </c>
      <c r="F67" s="781">
        <f>'2-Budget JUSTIFY'!H69</f>
        <v>0</v>
      </c>
      <c r="G67" s="781">
        <f>'2-Budget JUSTIFY'!I69</f>
        <v>0</v>
      </c>
      <c r="H67" s="781">
        <f>'2-Budget JUSTIFY'!J69</f>
        <v>0</v>
      </c>
      <c r="I67" s="781">
        <f>'2-Budget JUSTIFY'!K69</f>
        <v>0</v>
      </c>
      <c r="J67" s="781">
        <f>'2-Budget JUSTIFY'!L69</f>
        <v>0</v>
      </c>
      <c r="K67" s="781">
        <f>'2-Budget JUSTIFY'!M69</f>
        <v>0</v>
      </c>
      <c r="L67" s="781">
        <f>'2-Budget JUSTIFY'!N69</f>
        <v>0</v>
      </c>
      <c r="M67" s="781">
        <f>'2-Budget JUSTIFY'!O69</f>
        <v>0</v>
      </c>
      <c r="N67" s="781">
        <f>'2-Budget JUSTIFY'!P69</f>
        <v>0</v>
      </c>
      <c r="O67" s="781">
        <f>'2-Budget JUSTIFY'!Q69</f>
        <v>0</v>
      </c>
      <c r="P67" s="767">
        <f>'2-Budget JUSTIFY'!R69</f>
        <v>0</v>
      </c>
      <c r="Q67" s="776">
        <f t="shared" si="5"/>
        <v>0</v>
      </c>
      <c r="R67" s="769"/>
      <c r="S67" s="778">
        <f>'4-EXPENSE 1st Period'!P79+' 5-EXPENSE 2nd Period'!P79+'6-EXPENSE 3rd Period'!P79+' 7-EXPENSE 4th Period'!P79+' 8-EXPENSE 5th Period'!P79+' 9-EXPENSE 6th Period'!P79+' 10-EXPENSE 7th Period'!P79+' 11-EXPENSE 8th Period'!P79+' 12-EXPENSE 9th Period'!P79+' 13-EXPENSE 10th Period'!P79+' 14-EXPENSE 11th Period'!P79+' 15-EXPENSE 12th Period'!Q79</f>
        <v>0</v>
      </c>
      <c r="T67" s="781">
        <f>'4-EXPENSE 1st Period'!Q79+' 5-EXPENSE 2nd Period'!Q79+'6-EXPENSE 3rd Period'!Q79+' 7-EXPENSE 4th Period'!Q79+' 8-EXPENSE 5th Period'!Q79+' 9-EXPENSE 6th Period'!Q79+' 10-EXPENSE 7th Period'!Q79+' 11-EXPENSE 8th Period'!Q79+' 12-EXPENSE 9th Period'!Q79+' 13-EXPENSE 10th Period'!Q79+' 14-EXPENSE 11th Period'!Q79+' 15-EXPENSE 12th Period'!R79</f>
        <v>0</v>
      </c>
      <c r="U67" s="781">
        <f>'4-EXPENSE 1st Period'!R79+' 5-EXPENSE 2nd Period'!R79+'6-EXPENSE 3rd Period'!R79+' 7-EXPENSE 4th Period'!R79+' 8-EXPENSE 5th Period'!R79+' 9-EXPENSE 6th Period'!R79+' 10-EXPENSE 7th Period'!R79+' 11-EXPENSE 8th Period'!R79+' 12-EXPENSE 9th Period'!R79+' 13-EXPENSE 10th Period'!R79+' 14-EXPENSE 11th Period'!R79+' 15-EXPENSE 12th Period'!S79</f>
        <v>0</v>
      </c>
      <c r="V67" s="781">
        <f>'4-EXPENSE 1st Period'!S79+' 5-EXPENSE 2nd Period'!S79+'6-EXPENSE 3rd Period'!S79+' 7-EXPENSE 4th Period'!S79+' 8-EXPENSE 5th Period'!S79+' 9-EXPENSE 6th Period'!S79+' 10-EXPENSE 7th Period'!S79+' 11-EXPENSE 8th Period'!S79+' 12-EXPENSE 9th Period'!S79+' 13-EXPENSE 10th Period'!S79+' 14-EXPENSE 11th Period'!S79+' 15-EXPENSE 12th Period'!T79</f>
        <v>0</v>
      </c>
      <c r="W67" s="781">
        <f>'4-EXPENSE 1st Period'!T79+' 5-EXPENSE 2nd Period'!T79+'6-EXPENSE 3rd Period'!T79+' 7-EXPENSE 4th Period'!T79+' 8-EXPENSE 5th Period'!T79+' 9-EXPENSE 6th Period'!T79+' 10-EXPENSE 7th Period'!T79+' 11-EXPENSE 8th Period'!T79+' 12-EXPENSE 9th Period'!T79+' 13-EXPENSE 10th Period'!T79+' 14-EXPENSE 11th Period'!T79+' 15-EXPENSE 12th Period'!U79</f>
        <v>0</v>
      </c>
      <c r="X67" s="781">
        <f>'4-EXPENSE 1st Period'!U79+' 5-EXPENSE 2nd Period'!U79+'6-EXPENSE 3rd Period'!U79+' 7-EXPENSE 4th Period'!U79+' 8-EXPENSE 5th Period'!U79+' 9-EXPENSE 6th Period'!U79+' 10-EXPENSE 7th Period'!U79+' 11-EXPENSE 8th Period'!U79+' 12-EXPENSE 9th Period'!U79+' 13-EXPENSE 10th Period'!U79+' 14-EXPENSE 11th Period'!U79+' 15-EXPENSE 12th Period'!V79</f>
        <v>0</v>
      </c>
      <c r="Y67" s="781">
        <f>'4-EXPENSE 1st Period'!V79+' 5-EXPENSE 2nd Period'!V79+'6-EXPENSE 3rd Period'!V79+' 7-EXPENSE 4th Period'!V79+' 8-EXPENSE 5th Period'!V79+' 9-EXPENSE 6th Period'!V79+' 10-EXPENSE 7th Period'!V79+' 11-EXPENSE 8th Period'!V79+' 12-EXPENSE 9th Period'!V79+' 13-EXPENSE 10th Period'!V79+' 14-EXPENSE 11th Period'!V79+' 15-EXPENSE 12th Period'!W79</f>
        <v>0</v>
      </c>
      <c r="Z67" s="781">
        <f>'4-EXPENSE 1st Period'!W79+' 5-EXPENSE 2nd Period'!W79+'6-EXPENSE 3rd Period'!W79+' 7-EXPENSE 4th Period'!W79+' 8-EXPENSE 5th Period'!W79+' 9-EXPENSE 6th Period'!W79+' 10-EXPENSE 7th Period'!W79+' 11-EXPENSE 8th Period'!W79+' 12-EXPENSE 9th Period'!W79+' 13-EXPENSE 10th Period'!W79+' 14-EXPENSE 11th Period'!W79+' 15-EXPENSE 12th Period'!X79</f>
        <v>0</v>
      </c>
      <c r="AA67" s="781">
        <f>'4-EXPENSE 1st Period'!X79+' 5-EXPENSE 2nd Period'!X79+'6-EXPENSE 3rd Period'!X79+' 7-EXPENSE 4th Period'!X79+' 8-EXPENSE 5th Period'!X79+' 9-EXPENSE 6th Period'!X79+' 10-EXPENSE 7th Period'!X79+' 11-EXPENSE 8th Period'!X79+' 12-EXPENSE 9th Period'!X79+' 13-EXPENSE 10th Period'!X79+' 14-EXPENSE 11th Period'!X79+' 15-EXPENSE 12th Period'!Y79</f>
        <v>0</v>
      </c>
      <c r="AB67" s="781">
        <f>'4-EXPENSE 1st Period'!Y79+' 5-EXPENSE 2nd Period'!Y79+'6-EXPENSE 3rd Period'!Y79+' 7-EXPENSE 4th Period'!Y79+' 8-EXPENSE 5th Period'!Y79+' 9-EXPENSE 6th Period'!Y79+' 10-EXPENSE 7th Period'!Y79+' 11-EXPENSE 8th Period'!Y79+' 12-EXPENSE 9th Period'!Y79+' 13-EXPENSE 10th Period'!Y79+' 14-EXPENSE 11th Period'!Y79+' 15-EXPENSE 12th Period'!Z79</f>
        <v>0</v>
      </c>
      <c r="AC67" s="781">
        <f>'4-EXPENSE 1st Period'!Z79+' 5-EXPENSE 2nd Period'!Z79+'6-EXPENSE 3rd Period'!Z79+' 7-EXPENSE 4th Period'!Z79+' 8-EXPENSE 5th Period'!Z79+' 9-EXPENSE 6th Period'!Z79+' 10-EXPENSE 7th Period'!Z79+' 11-EXPENSE 8th Period'!Z79+' 12-EXPENSE 9th Period'!Z79+' 13-EXPENSE 10th Period'!Z79+' 14-EXPENSE 11th Period'!Z79+' 15-EXPENSE 12th Period'!AA79</f>
        <v>0</v>
      </c>
      <c r="AD67" s="781">
        <f>'4-EXPENSE 1st Period'!AA79+' 5-EXPENSE 2nd Period'!AA79+'6-EXPENSE 3rd Period'!AA79+' 7-EXPENSE 4th Period'!AA79+' 8-EXPENSE 5th Period'!AA79+' 9-EXPENSE 6th Period'!AA79+' 10-EXPENSE 7th Period'!AA79+' 11-EXPENSE 8th Period'!AA79+' 12-EXPENSE 9th Period'!AA79+' 13-EXPENSE 10th Period'!AA79+' 14-EXPENSE 11th Period'!AA79+' 15-EXPENSE 12th Period'!AB79</f>
        <v>0</v>
      </c>
      <c r="AE67" s="781">
        <f>'4-EXPENSE 1st Period'!AB79+' 5-EXPENSE 2nd Period'!AB79+'6-EXPENSE 3rd Period'!AB79+' 7-EXPENSE 4th Period'!AB79+' 8-EXPENSE 5th Period'!AB79+' 9-EXPENSE 6th Period'!AB79+' 10-EXPENSE 7th Period'!AB79+' 11-EXPENSE 8th Period'!AB79+' 12-EXPENSE 9th Period'!AB79+' 13-EXPENSE 10th Period'!AB79+' 14-EXPENSE 11th Period'!AB79+' 15-EXPENSE 12th Period'!AC79</f>
        <v>0</v>
      </c>
      <c r="AF67" s="781">
        <f>'4-EXPENSE 1st Period'!AC79+' 5-EXPENSE 2nd Period'!AC79+'6-EXPENSE 3rd Period'!AC79+' 7-EXPENSE 4th Period'!AC79+' 8-EXPENSE 5th Period'!AC79+' 9-EXPENSE 6th Period'!AC79+' 10-EXPENSE 7th Period'!AC79+' 11-EXPENSE 8th Period'!AC79+' 12-EXPENSE 9th Period'!AC79+' 13-EXPENSE 10th Period'!AC79+' 14-EXPENSE 11th Period'!AC79+' 15-EXPENSE 12th Period'!AD79</f>
        <v>0</v>
      </c>
      <c r="AG67" s="767">
        <f>'4-EXPENSE 1st Period'!AD79+' 5-EXPENSE 2nd Period'!AD79+'6-EXPENSE 3rd Period'!AD79+' 7-EXPENSE 4th Period'!AD79+' 8-EXPENSE 5th Period'!AD79+' 9-EXPENSE 6th Period'!AD79+' 10-EXPENSE 7th Period'!AD79+' 11-EXPENSE 8th Period'!AD79+' 12-EXPENSE 9th Period'!AD79+' 13-EXPENSE 10th Period'!AD79+' 14-EXPENSE 11th Period'!AD79+' 15-EXPENSE 12th Period'!AE79</f>
        <v>0</v>
      </c>
      <c r="AH67" s="776">
        <f t="shared" si="6"/>
        <v>0</v>
      </c>
      <c r="AI67" s="769"/>
      <c r="AJ67" s="778">
        <f t="shared" si="7"/>
        <v>0</v>
      </c>
      <c r="AK67" s="781">
        <f t="shared" si="8"/>
        <v>0</v>
      </c>
      <c r="AL67" s="781">
        <f t="shared" si="9"/>
        <v>0</v>
      </c>
      <c r="AM67" s="781">
        <f t="shared" si="10"/>
        <v>0</v>
      </c>
      <c r="AN67" s="781">
        <f t="shared" si="11"/>
        <v>0</v>
      </c>
      <c r="AO67" s="781">
        <f t="shared" si="12"/>
        <v>0</v>
      </c>
      <c r="AP67" s="781">
        <f t="shared" si="13"/>
        <v>0</v>
      </c>
      <c r="AQ67" s="781">
        <f t="shared" si="14"/>
        <v>0</v>
      </c>
      <c r="AR67" s="781">
        <f t="shared" si="15"/>
        <v>0</v>
      </c>
      <c r="AS67" s="781">
        <f t="shared" si="16"/>
        <v>0</v>
      </c>
      <c r="AT67" s="781">
        <f t="shared" si="17"/>
        <v>0</v>
      </c>
      <c r="AU67" s="781">
        <f t="shared" si="18"/>
        <v>0</v>
      </c>
      <c r="AV67" s="781">
        <f t="shared" si="19"/>
        <v>0</v>
      </c>
      <c r="AW67" s="781">
        <f t="shared" si="20"/>
        <v>0</v>
      </c>
      <c r="AX67" s="767">
        <f t="shared" si="21"/>
        <v>0</v>
      </c>
      <c r="AY67" s="776">
        <f t="shared" si="22"/>
        <v>0</v>
      </c>
    </row>
    <row r="68" spans="1:51" x14ac:dyDescent="0.25">
      <c r="A68" s="799" t="str">
        <f>IF('2-Budget JUSTIFY'!A70="","",'2-Budget JUSTIFY'!A70)</f>
        <v/>
      </c>
      <c r="B68" s="767">
        <f>'2-Budget JUSTIFY'!D70</f>
        <v>0</v>
      </c>
      <c r="C68" s="781">
        <f>'2-Budget JUSTIFY'!E70</f>
        <v>0</v>
      </c>
      <c r="D68" s="781">
        <f>'2-Budget JUSTIFY'!F70</f>
        <v>0</v>
      </c>
      <c r="E68" s="781">
        <f>'2-Budget JUSTIFY'!G70</f>
        <v>0</v>
      </c>
      <c r="F68" s="781">
        <f>'2-Budget JUSTIFY'!H70</f>
        <v>0</v>
      </c>
      <c r="G68" s="781">
        <f>'2-Budget JUSTIFY'!I70</f>
        <v>0</v>
      </c>
      <c r="H68" s="781">
        <f>'2-Budget JUSTIFY'!J70</f>
        <v>0</v>
      </c>
      <c r="I68" s="781">
        <f>'2-Budget JUSTIFY'!K70</f>
        <v>0</v>
      </c>
      <c r="J68" s="781">
        <f>'2-Budget JUSTIFY'!L70</f>
        <v>0</v>
      </c>
      <c r="K68" s="781">
        <f>'2-Budget JUSTIFY'!M70</f>
        <v>0</v>
      </c>
      <c r="L68" s="781">
        <f>'2-Budget JUSTIFY'!N70</f>
        <v>0</v>
      </c>
      <c r="M68" s="781">
        <f>'2-Budget JUSTIFY'!O70</f>
        <v>0</v>
      </c>
      <c r="N68" s="781">
        <f>'2-Budget JUSTIFY'!P70</f>
        <v>0</v>
      </c>
      <c r="O68" s="781">
        <f>'2-Budget JUSTIFY'!Q70</f>
        <v>0</v>
      </c>
      <c r="P68" s="767">
        <f>'2-Budget JUSTIFY'!R70</f>
        <v>0</v>
      </c>
      <c r="Q68" s="776">
        <f t="shared" si="5"/>
        <v>0</v>
      </c>
      <c r="R68" s="769"/>
      <c r="S68" s="778">
        <f>'4-EXPENSE 1st Period'!P80+' 5-EXPENSE 2nd Period'!P80+'6-EXPENSE 3rd Period'!P80+' 7-EXPENSE 4th Period'!P80+' 8-EXPENSE 5th Period'!P80+' 9-EXPENSE 6th Period'!P80+' 10-EXPENSE 7th Period'!P80+' 11-EXPENSE 8th Period'!P80+' 12-EXPENSE 9th Period'!P80+' 13-EXPENSE 10th Period'!P80+' 14-EXPENSE 11th Period'!P80+' 15-EXPENSE 12th Period'!Q80</f>
        <v>0</v>
      </c>
      <c r="T68" s="781">
        <f>'4-EXPENSE 1st Period'!Q80+' 5-EXPENSE 2nd Period'!Q80+'6-EXPENSE 3rd Period'!Q80+' 7-EXPENSE 4th Period'!Q80+' 8-EXPENSE 5th Period'!Q80+' 9-EXPENSE 6th Period'!Q80+' 10-EXPENSE 7th Period'!Q80+' 11-EXPENSE 8th Period'!Q80+' 12-EXPENSE 9th Period'!Q80+' 13-EXPENSE 10th Period'!Q80+' 14-EXPENSE 11th Period'!Q80+' 15-EXPENSE 12th Period'!R80</f>
        <v>0</v>
      </c>
      <c r="U68" s="781">
        <f>'4-EXPENSE 1st Period'!R80+' 5-EXPENSE 2nd Period'!R80+'6-EXPENSE 3rd Period'!R80+' 7-EXPENSE 4th Period'!R80+' 8-EXPENSE 5th Period'!R80+' 9-EXPENSE 6th Period'!R80+' 10-EXPENSE 7th Period'!R80+' 11-EXPENSE 8th Period'!R80+' 12-EXPENSE 9th Period'!R80+' 13-EXPENSE 10th Period'!R80+' 14-EXPENSE 11th Period'!R80+' 15-EXPENSE 12th Period'!S80</f>
        <v>0</v>
      </c>
      <c r="V68" s="781">
        <f>'4-EXPENSE 1st Period'!S80+' 5-EXPENSE 2nd Period'!S80+'6-EXPENSE 3rd Period'!S80+' 7-EXPENSE 4th Period'!S80+' 8-EXPENSE 5th Period'!S80+' 9-EXPENSE 6th Period'!S80+' 10-EXPENSE 7th Period'!S80+' 11-EXPENSE 8th Period'!S80+' 12-EXPENSE 9th Period'!S80+' 13-EXPENSE 10th Period'!S80+' 14-EXPENSE 11th Period'!S80+' 15-EXPENSE 12th Period'!T80</f>
        <v>0</v>
      </c>
      <c r="W68" s="781">
        <f>'4-EXPENSE 1st Period'!T80+' 5-EXPENSE 2nd Period'!T80+'6-EXPENSE 3rd Period'!T80+' 7-EXPENSE 4th Period'!T80+' 8-EXPENSE 5th Period'!T80+' 9-EXPENSE 6th Period'!T80+' 10-EXPENSE 7th Period'!T80+' 11-EXPENSE 8th Period'!T80+' 12-EXPENSE 9th Period'!T80+' 13-EXPENSE 10th Period'!T80+' 14-EXPENSE 11th Period'!T80+' 15-EXPENSE 12th Period'!U80</f>
        <v>0</v>
      </c>
      <c r="X68" s="781">
        <f>'4-EXPENSE 1st Period'!U80+' 5-EXPENSE 2nd Period'!U80+'6-EXPENSE 3rd Period'!U80+' 7-EXPENSE 4th Period'!U80+' 8-EXPENSE 5th Period'!U80+' 9-EXPENSE 6th Period'!U80+' 10-EXPENSE 7th Period'!U80+' 11-EXPENSE 8th Period'!U80+' 12-EXPENSE 9th Period'!U80+' 13-EXPENSE 10th Period'!U80+' 14-EXPENSE 11th Period'!U80+' 15-EXPENSE 12th Period'!V80</f>
        <v>0</v>
      </c>
      <c r="Y68" s="781">
        <f>'4-EXPENSE 1st Period'!V80+' 5-EXPENSE 2nd Period'!V80+'6-EXPENSE 3rd Period'!V80+' 7-EXPENSE 4th Period'!V80+' 8-EXPENSE 5th Period'!V80+' 9-EXPENSE 6th Period'!V80+' 10-EXPENSE 7th Period'!V80+' 11-EXPENSE 8th Period'!V80+' 12-EXPENSE 9th Period'!V80+' 13-EXPENSE 10th Period'!V80+' 14-EXPENSE 11th Period'!V80+' 15-EXPENSE 12th Period'!W80</f>
        <v>0</v>
      </c>
      <c r="Z68" s="781">
        <f>'4-EXPENSE 1st Period'!W80+' 5-EXPENSE 2nd Period'!W80+'6-EXPENSE 3rd Period'!W80+' 7-EXPENSE 4th Period'!W80+' 8-EXPENSE 5th Period'!W80+' 9-EXPENSE 6th Period'!W80+' 10-EXPENSE 7th Period'!W80+' 11-EXPENSE 8th Period'!W80+' 12-EXPENSE 9th Period'!W80+' 13-EXPENSE 10th Period'!W80+' 14-EXPENSE 11th Period'!W80+' 15-EXPENSE 12th Period'!X80</f>
        <v>0</v>
      </c>
      <c r="AA68" s="781">
        <f>'4-EXPENSE 1st Period'!X80+' 5-EXPENSE 2nd Period'!X80+'6-EXPENSE 3rd Period'!X80+' 7-EXPENSE 4th Period'!X80+' 8-EXPENSE 5th Period'!X80+' 9-EXPENSE 6th Period'!X80+' 10-EXPENSE 7th Period'!X80+' 11-EXPENSE 8th Period'!X80+' 12-EXPENSE 9th Period'!X80+' 13-EXPENSE 10th Period'!X80+' 14-EXPENSE 11th Period'!X80+' 15-EXPENSE 12th Period'!Y80</f>
        <v>0</v>
      </c>
      <c r="AB68" s="781">
        <f>'4-EXPENSE 1st Period'!Y80+' 5-EXPENSE 2nd Period'!Y80+'6-EXPENSE 3rd Period'!Y80+' 7-EXPENSE 4th Period'!Y80+' 8-EXPENSE 5th Period'!Y80+' 9-EXPENSE 6th Period'!Y80+' 10-EXPENSE 7th Period'!Y80+' 11-EXPENSE 8th Period'!Y80+' 12-EXPENSE 9th Period'!Y80+' 13-EXPENSE 10th Period'!Y80+' 14-EXPENSE 11th Period'!Y80+' 15-EXPENSE 12th Period'!Z80</f>
        <v>0</v>
      </c>
      <c r="AC68" s="781">
        <f>'4-EXPENSE 1st Period'!Z80+' 5-EXPENSE 2nd Period'!Z80+'6-EXPENSE 3rd Period'!Z80+' 7-EXPENSE 4th Period'!Z80+' 8-EXPENSE 5th Period'!Z80+' 9-EXPENSE 6th Period'!Z80+' 10-EXPENSE 7th Period'!Z80+' 11-EXPENSE 8th Period'!Z80+' 12-EXPENSE 9th Period'!Z80+' 13-EXPENSE 10th Period'!Z80+' 14-EXPENSE 11th Period'!Z80+' 15-EXPENSE 12th Period'!AA80</f>
        <v>0</v>
      </c>
      <c r="AD68" s="781">
        <f>'4-EXPENSE 1st Period'!AA80+' 5-EXPENSE 2nd Period'!AA80+'6-EXPENSE 3rd Period'!AA80+' 7-EXPENSE 4th Period'!AA80+' 8-EXPENSE 5th Period'!AA80+' 9-EXPENSE 6th Period'!AA80+' 10-EXPENSE 7th Period'!AA80+' 11-EXPENSE 8th Period'!AA80+' 12-EXPENSE 9th Period'!AA80+' 13-EXPENSE 10th Period'!AA80+' 14-EXPENSE 11th Period'!AA80+' 15-EXPENSE 12th Period'!AB80</f>
        <v>0</v>
      </c>
      <c r="AE68" s="781">
        <f>'4-EXPENSE 1st Period'!AB80+' 5-EXPENSE 2nd Period'!AB80+'6-EXPENSE 3rd Period'!AB80+' 7-EXPENSE 4th Period'!AB80+' 8-EXPENSE 5th Period'!AB80+' 9-EXPENSE 6th Period'!AB80+' 10-EXPENSE 7th Period'!AB80+' 11-EXPENSE 8th Period'!AB80+' 12-EXPENSE 9th Period'!AB80+' 13-EXPENSE 10th Period'!AB80+' 14-EXPENSE 11th Period'!AB80+' 15-EXPENSE 12th Period'!AC80</f>
        <v>0</v>
      </c>
      <c r="AF68" s="781">
        <f>'4-EXPENSE 1st Period'!AC80+' 5-EXPENSE 2nd Period'!AC80+'6-EXPENSE 3rd Period'!AC80+' 7-EXPENSE 4th Period'!AC80+' 8-EXPENSE 5th Period'!AC80+' 9-EXPENSE 6th Period'!AC80+' 10-EXPENSE 7th Period'!AC80+' 11-EXPENSE 8th Period'!AC80+' 12-EXPENSE 9th Period'!AC80+' 13-EXPENSE 10th Period'!AC80+' 14-EXPENSE 11th Period'!AC80+' 15-EXPENSE 12th Period'!AD80</f>
        <v>0</v>
      </c>
      <c r="AG68" s="767">
        <f>'4-EXPENSE 1st Period'!AD80+' 5-EXPENSE 2nd Period'!AD80+'6-EXPENSE 3rd Period'!AD80+' 7-EXPENSE 4th Period'!AD80+' 8-EXPENSE 5th Period'!AD80+' 9-EXPENSE 6th Period'!AD80+' 10-EXPENSE 7th Period'!AD80+' 11-EXPENSE 8th Period'!AD80+' 12-EXPENSE 9th Period'!AD80+' 13-EXPENSE 10th Period'!AD80+' 14-EXPENSE 11th Period'!AD80+' 15-EXPENSE 12th Period'!AE80</f>
        <v>0</v>
      </c>
      <c r="AH68" s="776">
        <f t="shared" si="6"/>
        <v>0</v>
      </c>
      <c r="AI68" s="769"/>
      <c r="AJ68" s="778">
        <f t="shared" si="7"/>
        <v>0</v>
      </c>
      <c r="AK68" s="781">
        <f t="shared" si="8"/>
        <v>0</v>
      </c>
      <c r="AL68" s="781">
        <f t="shared" si="9"/>
        <v>0</v>
      </c>
      <c r="AM68" s="781">
        <f t="shared" si="10"/>
        <v>0</v>
      </c>
      <c r="AN68" s="781">
        <f t="shared" si="11"/>
        <v>0</v>
      </c>
      <c r="AO68" s="781">
        <f t="shared" si="12"/>
        <v>0</v>
      </c>
      <c r="AP68" s="781">
        <f t="shared" si="13"/>
        <v>0</v>
      </c>
      <c r="AQ68" s="781">
        <f t="shared" si="14"/>
        <v>0</v>
      </c>
      <c r="AR68" s="781">
        <f t="shared" si="15"/>
        <v>0</v>
      </c>
      <c r="AS68" s="781">
        <f t="shared" si="16"/>
        <v>0</v>
      </c>
      <c r="AT68" s="781">
        <f t="shared" si="17"/>
        <v>0</v>
      </c>
      <c r="AU68" s="781">
        <f t="shared" si="18"/>
        <v>0</v>
      </c>
      <c r="AV68" s="781">
        <f t="shared" si="19"/>
        <v>0</v>
      </c>
      <c r="AW68" s="781">
        <f t="shared" si="20"/>
        <v>0</v>
      </c>
      <c r="AX68" s="767">
        <f t="shared" si="21"/>
        <v>0</v>
      </c>
      <c r="AY68" s="776">
        <f t="shared" si="22"/>
        <v>0</v>
      </c>
    </row>
    <row r="69" spans="1:51" x14ac:dyDescent="0.25">
      <c r="A69" s="799" t="str">
        <f>IF('2-Budget JUSTIFY'!A71="","",'2-Budget JUSTIFY'!A71)</f>
        <v/>
      </c>
      <c r="B69" s="767">
        <f>'2-Budget JUSTIFY'!D71</f>
        <v>0</v>
      </c>
      <c r="C69" s="781">
        <f>'2-Budget JUSTIFY'!E71</f>
        <v>0</v>
      </c>
      <c r="D69" s="781">
        <f>'2-Budget JUSTIFY'!F71</f>
        <v>0</v>
      </c>
      <c r="E69" s="781">
        <f>'2-Budget JUSTIFY'!G71</f>
        <v>0</v>
      </c>
      <c r="F69" s="781">
        <f>'2-Budget JUSTIFY'!H71</f>
        <v>0</v>
      </c>
      <c r="G69" s="781">
        <f>'2-Budget JUSTIFY'!I71</f>
        <v>0</v>
      </c>
      <c r="H69" s="781">
        <f>'2-Budget JUSTIFY'!J71</f>
        <v>0</v>
      </c>
      <c r="I69" s="781">
        <f>'2-Budget JUSTIFY'!K71</f>
        <v>0</v>
      </c>
      <c r="J69" s="781">
        <f>'2-Budget JUSTIFY'!L71</f>
        <v>0</v>
      </c>
      <c r="K69" s="781">
        <f>'2-Budget JUSTIFY'!M71</f>
        <v>0</v>
      </c>
      <c r="L69" s="781">
        <f>'2-Budget JUSTIFY'!N71</f>
        <v>0</v>
      </c>
      <c r="M69" s="781">
        <f>'2-Budget JUSTIFY'!O71</f>
        <v>0</v>
      </c>
      <c r="N69" s="781">
        <f>'2-Budget JUSTIFY'!P71</f>
        <v>0</v>
      </c>
      <c r="O69" s="781">
        <f>'2-Budget JUSTIFY'!Q71</f>
        <v>0</v>
      </c>
      <c r="P69" s="767">
        <f>'2-Budget JUSTIFY'!R71</f>
        <v>0</v>
      </c>
      <c r="Q69" s="776">
        <f t="shared" si="5"/>
        <v>0</v>
      </c>
      <c r="R69" s="769"/>
      <c r="S69" s="778">
        <f>'4-EXPENSE 1st Period'!P81+' 5-EXPENSE 2nd Period'!P81+'6-EXPENSE 3rd Period'!P81+' 7-EXPENSE 4th Period'!P81+' 8-EXPENSE 5th Period'!P81+' 9-EXPENSE 6th Period'!P81+' 10-EXPENSE 7th Period'!P81+' 11-EXPENSE 8th Period'!P81+' 12-EXPENSE 9th Period'!P81+' 13-EXPENSE 10th Period'!P81+' 14-EXPENSE 11th Period'!P81+' 15-EXPENSE 12th Period'!Q81</f>
        <v>0</v>
      </c>
      <c r="T69" s="781">
        <f>'4-EXPENSE 1st Period'!Q81+' 5-EXPENSE 2nd Period'!Q81+'6-EXPENSE 3rd Period'!Q81+' 7-EXPENSE 4th Period'!Q81+' 8-EXPENSE 5th Period'!Q81+' 9-EXPENSE 6th Period'!Q81+' 10-EXPENSE 7th Period'!Q81+' 11-EXPENSE 8th Period'!Q81+' 12-EXPENSE 9th Period'!Q81+' 13-EXPENSE 10th Period'!Q81+' 14-EXPENSE 11th Period'!Q81+' 15-EXPENSE 12th Period'!R81</f>
        <v>0</v>
      </c>
      <c r="U69" s="781">
        <f>'4-EXPENSE 1st Period'!R81+' 5-EXPENSE 2nd Period'!R81+'6-EXPENSE 3rd Period'!R81+' 7-EXPENSE 4th Period'!R81+' 8-EXPENSE 5th Period'!R81+' 9-EXPENSE 6th Period'!R81+' 10-EXPENSE 7th Period'!R81+' 11-EXPENSE 8th Period'!R81+' 12-EXPENSE 9th Period'!R81+' 13-EXPENSE 10th Period'!R81+' 14-EXPENSE 11th Period'!R81+' 15-EXPENSE 12th Period'!S81</f>
        <v>0</v>
      </c>
      <c r="V69" s="781">
        <f>'4-EXPENSE 1st Period'!S81+' 5-EXPENSE 2nd Period'!S81+'6-EXPENSE 3rd Period'!S81+' 7-EXPENSE 4th Period'!S81+' 8-EXPENSE 5th Period'!S81+' 9-EXPENSE 6th Period'!S81+' 10-EXPENSE 7th Period'!S81+' 11-EXPENSE 8th Period'!S81+' 12-EXPENSE 9th Period'!S81+' 13-EXPENSE 10th Period'!S81+' 14-EXPENSE 11th Period'!S81+' 15-EXPENSE 12th Period'!T81</f>
        <v>0</v>
      </c>
      <c r="W69" s="781">
        <f>'4-EXPENSE 1st Period'!T81+' 5-EXPENSE 2nd Period'!T81+'6-EXPENSE 3rd Period'!T81+' 7-EXPENSE 4th Period'!T81+' 8-EXPENSE 5th Period'!T81+' 9-EXPENSE 6th Period'!T81+' 10-EXPENSE 7th Period'!T81+' 11-EXPENSE 8th Period'!T81+' 12-EXPENSE 9th Period'!T81+' 13-EXPENSE 10th Period'!T81+' 14-EXPENSE 11th Period'!T81+' 15-EXPENSE 12th Period'!U81</f>
        <v>0</v>
      </c>
      <c r="X69" s="781">
        <f>'4-EXPENSE 1st Period'!U81+' 5-EXPENSE 2nd Period'!U81+'6-EXPENSE 3rd Period'!U81+' 7-EXPENSE 4th Period'!U81+' 8-EXPENSE 5th Period'!U81+' 9-EXPENSE 6th Period'!U81+' 10-EXPENSE 7th Period'!U81+' 11-EXPENSE 8th Period'!U81+' 12-EXPENSE 9th Period'!U81+' 13-EXPENSE 10th Period'!U81+' 14-EXPENSE 11th Period'!U81+' 15-EXPENSE 12th Period'!V81</f>
        <v>0</v>
      </c>
      <c r="Y69" s="781">
        <f>'4-EXPENSE 1st Period'!V81+' 5-EXPENSE 2nd Period'!V81+'6-EXPENSE 3rd Period'!V81+' 7-EXPENSE 4th Period'!V81+' 8-EXPENSE 5th Period'!V81+' 9-EXPENSE 6th Period'!V81+' 10-EXPENSE 7th Period'!V81+' 11-EXPENSE 8th Period'!V81+' 12-EXPENSE 9th Period'!V81+' 13-EXPENSE 10th Period'!V81+' 14-EXPENSE 11th Period'!V81+' 15-EXPENSE 12th Period'!W81</f>
        <v>0</v>
      </c>
      <c r="Z69" s="781">
        <f>'4-EXPENSE 1st Period'!W81+' 5-EXPENSE 2nd Period'!W81+'6-EXPENSE 3rd Period'!W81+' 7-EXPENSE 4th Period'!W81+' 8-EXPENSE 5th Period'!W81+' 9-EXPENSE 6th Period'!W81+' 10-EXPENSE 7th Period'!W81+' 11-EXPENSE 8th Period'!W81+' 12-EXPENSE 9th Period'!W81+' 13-EXPENSE 10th Period'!W81+' 14-EXPENSE 11th Period'!W81+' 15-EXPENSE 12th Period'!X81</f>
        <v>0</v>
      </c>
      <c r="AA69" s="781">
        <f>'4-EXPENSE 1st Period'!X81+' 5-EXPENSE 2nd Period'!X81+'6-EXPENSE 3rd Period'!X81+' 7-EXPENSE 4th Period'!X81+' 8-EXPENSE 5th Period'!X81+' 9-EXPENSE 6th Period'!X81+' 10-EXPENSE 7th Period'!X81+' 11-EXPENSE 8th Period'!X81+' 12-EXPENSE 9th Period'!X81+' 13-EXPENSE 10th Period'!X81+' 14-EXPENSE 11th Period'!X81+' 15-EXPENSE 12th Period'!Y81</f>
        <v>0</v>
      </c>
      <c r="AB69" s="781">
        <f>'4-EXPENSE 1st Period'!Y81+' 5-EXPENSE 2nd Period'!Y81+'6-EXPENSE 3rd Period'!Y81+' 7-EXPENSE 4th Period'!Y81+' 8-EXPENSE 5th Period'!Y81+' 9-EXPENSE 6th Period'!Y81+' 10-EXPENSE 7th Period'!Y81+' 11-EXPENSE 8th Period'!Y81+' 12-EXPENSE 9th Period'!Y81+' 13-EXPENSE 10th Period'!Y81+' 14-EXPENSE 11th Period'!Y81+' 15-EXPENSE 12th Period'!Z81</f>
        <v>0</v>
      </c>
      <c r="AC69" s="781">
        <f>'4-EXPENSE 1st Period'!Z81+' 5-EXPENSE 2nd Period'!Z81+'6-EXPENSE 3rd Period'!Z81+' 7-EXPENSE 4th Period'!Z81+' 8-EXPENSE 5th Period'!Z81+' 9-EXPENSE 6th Period'!Z81+' 10-EXPENSE 7th Period'!Z81+' 11-EXPENSE 8th Period'!Z81+' 12-EXPENSE 9th Period'!Z81+' 13-EXPENSE 10th Period'!Z81+' 14-EXPENSE 11th Period'!Z81+' 15-EXPENSE 12th Period'!AA81</f>
        <v>0</v>
      </c>
      <c r="AD69" s="781">
        <f>'4-EXPENSE 1st Period'!AA81+' 5-EXPENSE 2nd Period'!AA81+'6-EXPENSE 3rd Period'!AA81+' 7-EXPENSE 4th Period'!AA81+' 8-EXPENSE 5th Period'!AA81+' 9-EXPENSE 6th Period'!AA81+' 10-EXPENSE 7th Period'!AA81+' 11-EXPENSE 8th Period'!AA81+' 12-EXPENSE 9th Period'!AA81+' 13-EXPENSE 10th Period'!AA81+' 14-EXPENSE 11th Period'!AA81+' 15-EXPENSE 12th Period'!AB81</f>
        <v>0</v>
      </c>
      <c r="AE69" s="781">
        <f>'4-EXPENSE 1st Period'!AB81+' 5-EXPENSE 2nd Period'!AB81+'6-EXPENSE 3rd Period'!AB81+' 7-EXPENSE 4th Period'!AB81+' 8-EXPENSE 5th Period'!AB81+' 9-EXPENSE 6th Period'!AB81+' 10-EXPENSE 7th Period'!AB81+' 11-EXPENSE 8th Period'!AB81+' 12-EXPENSE 9th Period'!AB81+' 13-EXPENSE 10th Period'!AB81+' 14-EXPENSE 11th Period'!AB81+' 15-EXPENSE 12th Period'!AC81</f>
        <v>0</v>
      </c>
      <c r="AF69" s="781">
        <f>'4-EXPENSE 1st Period'!AC81+' 5-EXPENSE 2nd Period'!AC81+'6-EXPENSE 3rd Period'!AC81+' 7-EXPENSE 4th Period'!AC81+' 8-EXPENSE 5th Period'!AC81+' 9-EXPENSE 6th Period'!AC81+' 10-EXPENSE 7th Period'!AC81+' 11-EXPENSE 8th Period'!AC81+' 12-EXPENSE 9th Period'!AC81+' 13-EXPENSE 10th Period'!AC81+' 14-EXPENSE 11th Period'!AC81+' 15-EXPENSE 12th Period'!AD81</f>
        <v>0</v>
      </c>
      <c r="AG69" s="767">
        <f>'4-EXPENSE 1st Period'!AD81+' 5-EXPENSE 2nd Period'!AD81+'6-EXPENSE 3rd Period'!AD81+' 7-EXPENSE 4th Period'!AD81+' 8-EXPENSE 5th Period'!AD81+' 9-EXPENSE 6th Period'!AD81+' 10-EXPENSE 7th Period'!AD81+' 11-EXPENSE 8th Period'!AD81+' 12-EXPENSE 9th Period'!AD81+' 13-EXPENSE 10th Period'!AD81+' 14-EXPENSE 11th Period'!AD81+' 15-EXPENSE 12th Period'!AE81</f>
        <v>0</v>
      </c>
      <c r="AH69" s="776">
        <f t="shared" si="6"/>
        <v>0</v>
      </c>
      <c r="AI69" s="769"/>
      <c r="AJ69" s="778">
        <f t="shared" si="7"/>
        <v>0</v>
      </c>
      <c r="AK69" s="781">
        <f t="shared" si="8"/>
        <v>0</v>
      </c>
      <c r="AL69" s="781">
        <f t="shared" si="9"/>
        <v>0</v>
      </c>
      <c r="AM69" s="781">
        <f t="shared" si="10"/>
        <v>0</v>
      </c>
      <c r="AN69" s="781">
        <f t="shared" si="11"/>
        <v>0</v>
      </c>
      <c r="AO69" s="781">
        <f t="shared" si="12"/>
        <v>0</v>
      </c>
      <c r="AP69" s="781">
        <f t="shared" si="13"/>
        <v>0</v>
      </c>
      <c r="AQ69" s="781">
        <f t="shared" si="14"/>
        <v>0</v>
      </c>
      <c r="AR69" s="781">
        <f t="shared" si="15"/>
        <v>0</v>
      </c>
      <c r="AS69" s="781">
        <f t="shared" si="16"/>
        <v>0</v>
      </c>
      <c r="AT69" s="781">
        <f t="shared" si="17"/>
        <v>0</v>
      </c>
      <c r="AU69" s="781">
        <f t="shared" si="18"/>
        <v>0</v>
      </c>
      <c r="AV69" s="781">
        <f t="shared" si="19"/>
        <v>0</v>
      </c>
      <c r="AW69" s="781">
        <f t="shared" si="20"/>
        <v>0</v>
      </c>
      <c r="AX69" s="767">
        <f t="shared" si="21"/>
        <v>0</v>
      </c>
      <c r="AY69" s="776">
        <f t="shared" si="22"/>
        <v>0</v>
      </c>
    </row>
    <row r="70" spans="1:51" x14ac:dyDescent="0.25">
      <c r="A70" s="799" t="str">
        <f>IF('2-Budget JUSTIFY'!A72="","",'2-Budget JUSTIFY'!A72)</f>
        <v/>
      </c>
      <c r="B70" s="767">
        <f>'2-Budget JUSTIFY'!D72</f>
        <v>0</v>
      </c>
      <c r="C70" s="781">
        <f>'2-Budget JUSTIFY'!E72</f>
        <v>0</v>
      </c>
      <c r="D70" s="781">
        <f>'2-Budget JUSTIFY'!F72</f>
        <v>0</v>
      </c>
      <c r="E70" s="781">
        <f>'2-Budget JUSTIFY'!G72</f>
        <v>0</v>
      </c>
      <c r="F70" s="781">
        <f>'2-Budget JUSTIFY'!H72</f>
        <v>0</v>
      </c>
      <c r="G70" s="781">
        <f>'2-Budget JUSTIFY'!I72</f>
        <v>0</v>
      </c>
      <c r="H70" s="781">
        <f>'2-Budget JUSTIFY'!J72</f>
        <v>0</v>
      </c>
      <c r="I70" s="781">
        <f>'2-Budget JUSTIFY'!K72</f>
        <v>0</v>
      </c>
      <c r="J70" s="781">
        <f>'2-Budget JUSTIFY'!L72</f>
        <v>0</v>
      </c>
      <c r="K70" s="781">
        <f>'2-Budget JUSTIFY'!M72</f>
        <v>0</v>
      </c>
      <c r="L70" s="781">
        <f>'2-Budget JUSTIFY'!N72</f>
        <v>0</v>
      </c>
      <c r="M70" s="781">
        <f>'2-Budget JUSTIFY'!O72</f>
        <v>0</v>
      </c>
      <c r="N70" s="781">
        <f>'2-Budget JUSTIFY'!P72</f>
        <v>0</v>
      </c>
      <c r="O70" s="781">
        <f>'2-Budget JUSTIFY'!Q72</f>
        <v>0</v>
      </c>
      <c r="P70" s="767">
        <f>'2-Budget JUSTIFY'!R72</f>
        <v>0</v>
      </c>
      <c r="Q70" s="776">
        <f t="shared" ref="Q70:Q119" si="23">SUM(B70:N70)</f>
        <v>0</v>
      </c>
      <c r="R70" s="769"/>
      <c r="S70" s="778">
        <f>'4-EXPENSE 1st Period'!P82+' 5-EXPENSE 2nd Period'!P82+'6-EXPENSE 3rd Period'!P82+' 7-EXPENSE 4th Period'!P82+' 8-EXPENSE 5th Period'!P82+' 9-EXPENSE 6th Period'!P82+' 10-EXPENSE 7th Period'!P82+' 11-EXPENSE 8th Period'!P82+' 12-EXPENSE 9th Period'!P82+' 13-EXPENSE 10th Period'!P82+' 14-EXPENSE 11th Period'!P82+' 15-EXPENSE 12th Period'!Q82</f>
        <v>0</v>
      </c>
      <c r="T70" s="781">
        <f>'4-EXPENSE 1st Period'!Q82+' 5-EXPENSE 2nd Period'!Q82+'6-EXPENSE 3rd Period'!Q82+' 7-EXPENSE 4th Period'!Q82+' 8-EXPENSE 5th Period'!Q82+' 9-EXPENSE 6th Period'!Q82+' 10-EXPENSE 7th Period'!Q82+' 11-EXPENSE 8th Period'!Q82+' 12-EXPENSE 9th Period'!Q82+' 13-EXPENSE 10th Period'!Q82+' 14-EXPENSE 11th Period'!Q82+' 15-EXPENSE 12th Period'!R82</f>
        <v>0</v>
      </c>
      <c r="U70" s="781">
        <f>'4-EXPENSE 1st Period'!R82+' 5-EXPENSE 2nd Period'!R82+'6-EXPENSE 3rd Period'!R82+' 7-EXPENSE 4th Period'!R82+' 8-EXPENSE 5th Period'!R82+' 9-EXPENSE 6th Period'!R82+' 10-EXPENSE 7th Period'!R82+' 11-EXPENSE 8th Period'!R82+' 12-EXPENSE 9th Period'!R82+' 13-EXPENSE 10th Period'!R82+' 14-EXPENSE 11th Period'!R82+' 15-EXPENSE 12th Period'!S82</f>
        <v>0</v>
      </c>
      <c r="V70" s="781">
        <f>'4-EXPENSE 1st Period'!S82+' 5-EXPENSE 2nd Period'!S82+'6-EXPENSE 3rd Period'!S82+' 7-EXPENSE 4th Period'!S82+' 8-EXPENSE 5th Period'!S82+' 9-EXPENSE 6th Period'!S82+' 10-EXPENSE 7th Period'!S82+' 11-EXPENSE 8th Period'!S82+' 12-EXPENSE 9th Period'!S82+' 13-EXPENSE 10th Period'!S82+' 14-EXPENSE 11th Period'!S82+' 15-EXPENSE 12th Period'!T82</f>
        <v>0</v>
      </c>
      <c r="W70" s="781">
        <f>'4-EXPENSE 1st Period'!T82+' 5-EXPENSE 2nd Period'!T82+'6-EXPENSE 3rd Period'!T82+' 7-EXPENSE 4th Period'!T82+' 8-EXPENSE 5th Period'!T82+' 9-EXPENSE 6th Period'!T82+' 10-EXPENSE 7th Period'!T82+' 11-EXPENSE 8th Period'!T82+' 12-EXPENSE 9th Period'!T82+' 13-EXPENSE 10th Period'!T82+' 14-EXPENSE 11th Period'!T82+' 15-EXPENSE 12th Period'!U82</f>
        <v>0</v>
      </c>
      <c r="X70" s="781">
        <f>'4-EXPENSE 1st Period'!U82+' 5-EXPENSE 2nd Period'!U82+'6-EXPENSE 3rd Period'!U82+' 7-EXPENSE 4th Period'!U82+' 8-EXPENSE 5th Period'!U82+' 9-EXPENSE 6th Period'!U82+' 10-EXPENSE 7th Period'!U82+' 11-EXPENSE 8th Period'!U82+' 12-EXPENSE 9th Period'!U82+' 13-EXPENSE 10th Period'!U82+' 14-EXPENSE 11th Period'!U82+' 15-EXPENSE 12th Period'!V82</f>
        <v>0</v>
      </c>
      <c r="Y70" s="781">
        <f>'4-EXPENSE 1st Period'!V82+' 5-EXPENSE 2nd Period'!V82+'6-EXPENSE 3rd Period'!V82+' 7-EXPENSE 4th Period'!V82+' 8-EXPENSE 5th Period'!V82+' 9-EXPENSE 6th Period'!V82+' 10-EXPENSE 7th Period'!V82+' 11-EXPENSE 8th Period'!V82+' 12-EXPENSE 9th Period'!V82+' 13-EXPENSE 10th Period'!V82+' 14-EXPENSE 11th Period'!V82+' 15-EXPENSE 12th Period'!W82</f>
        <v>0</v>
      </c>
      <c r="Z70" s="781">
        <f>'4-EXPENSE 1st Period'!W82+' 5-EXPENSE 2nd Period'!W82+'6-EXPENSE 3rd Period'!W82+' 7-EXPENSE 4th Period'!W82+' 8-EXPENSE 5th Period'!W82+' 9-EXPENSE 6th Period'!W82+' 10-EXPENSE 7th Period'!W82+' 11-EXPENSE 8th Period'!W82+' 12-EXPENSE 9th Period'!W82+' 13-EXPENSE 10th Period'!W82+' 14-EXPENSE 11th Period'!W82+' 15-EXPENSE 12th Period'!X82</f>
        <v>0</v>
      </c>
      <c r="AA70" s="781">
        <f>'4-EXPENSE 1st Period'!X82+' 5-EXPENSE 2nd Period'!X82+'6-EXPENSE 3rd Period'!X82+' 7-EXPENSE 4th Period'!X82+' 8-EXPENSE 5th Period'!X82+' 9-EXPENSE 6th Period'!X82+' 10-EXPENSE 7th Period'!X82+' 11-EXPENSE 8th Period'!X82+' 12-EXPENSE 9th Period'!X82+' 13-EXPENSE 10th Period'!X82+' 14-EXPENSE 11th Period'!X82+' 15-EXPENSE 12th Period'!Y82</f>
        <v>0</v>
      </c>
      <c r="AB70" s="781">
        <f>'4-EXPENSE 1st Period'!Y82+' 5-EXPENSE 2nd Period'!Y82+'6-EXPENSE 3rd Period'!Y82+' 7-EXPENSE 4th Period'!Y82+' 8-EXPENSE 5th Period'!Y82+' 9-EXPENSE 6th Period'!Y82+' 10-EXPENSE 7th Period'!Y82+' 11-EXPENSE 8th Period'!Y82+' 12-EXPENSE 9th Period'!Y82+' 13-EXPENSE 10th Period'!Y82+' 14-EXPENSE 11th Period'!Y82+' 15-EXPENSE 12th Period'!Z82</f>
        <v>0</v>
      </c>
      <c r="AC70" s="781">
        <f>'4-EXPENSE 1st Period'!Z82+' 5-EXPENSE 2nd Period'!Z82+'6-EXPENSE 3rd Period'!Z82+' 7-EXPENSE 4th Period'!Z82+' 8-EXPENSE 5th Period'!Z82+' 9-EXPENSE 6th Period'!Z82+' 10-EXPENSE 7th Period'!Z82+' 11-EXPENSE 8th Period'!Z82+' 12-EXPENSE 9th Period'!Z82+' 13-EXPENSE 10th Period'!Z82+' 14-EXPENSE 11th Period'!Z82+' 15-EXPENSE 12th Period'!AA82</f>
        <v>0</v>
      </c>
      <c r="AD70" s="781">
        <f>'4-EXPENSE 1st Period'!AA82+' 5-EXPENSE 2nd Period'!AA82+'6-EXPENSE 3rd Period'!AA82+' 7-EXPENSE 4th Period'!AA82+' 8-EXPENSE 5th Period'!AA82+' 9-EXPENSE 6th Period'!AA82+' 10-EXPENSE 7th Period'!AA82+' 11-EXPENSE 8th Period'!AA82+' 12-EXPENSE 9th Period'!AA82+' 13-EXPENSE 10th Period'!AA82+' 14-EXPENSE 11th Period'!AA82+' 15-EXPENSE 12th Period'!AB82</f>
        <v>0</v>
      </c>
      <c r="AE70" s="781">
        <f>'4-EXPENSE 1st Period'!AB82+' 5-EXPENSE 2nd Period'!AB82+'6-EXPENSE 3rd Period'!AB82+' 7-EXPENSE 4th Period'!AB82+' 8-EXPENSE 5th Period'!AB82+' 9-EXPENSE 6th Period'!AB82+' 10-EXPENSE 7th Period'!AB82+' 11-EXPENSE 8th Period'!AB82+' 12-EXPENSE 9th Period'!AB82+' 13-EXPENSE 10th Period'!AB82+' 14-EXPENSE 11th Period'!AB82+' 15-EXPENSE 12th Period'!AC82</f>
        <v>0</v>
      </c>
      <c r="AF70" s="781">
        <f>'4-EXPENSE 1st Period'!AC82+' 5-EXPENSE 2nd Period'!AC82+'6-EXPENSE 3rd Period'!AC82+' 7-EXPENSE 4th Period'!AC82+' 8-EXPENSE 5th Period'!AC82+' 9-EXPENSE 6th Period'!AC82+' 10-EXPENSE 7th Period'!AC82+' 11-EXPENSE 8th Period'!AC82+' 12-EXPENSE 9th Period'!AC82+' 13-EXPENSE 10th Period'!AC82+' 14-EXPENSE 11th Period'!AC82+' 15-EXPENSE 12th Period'!AD82</f>
        <v>0</v>
      </c>
      <c r="AG70" s="767">
        <f>'4-EXPENSE 1st Period'!AD82+' 5-EXPENSE 2nd Period'!AD82+'6-EXPENSE 3rd Period'!AD82+' 7-EXPENSE 4th Period'!AD82+' 8-EXPENSE 5th Period'!AD82+' 9-EXPENSE 6th Period'!AD82+' 10-EXPENSE 7th Period'!AD82+' 11-EXPENSE 8th Period'!AD82+' 12-EXPENSE 9th Period'!AD82+' 13-EXPENSE 10th Period'!AD82+' 14-EXPENSE 11th Period'!AD82+' 15-EXPENSE 12th Period'!AE82</f>
        <v>0</v>
      </c>
      <c r="AH70" s="776">
        <f t="shared" ref="AH70:AH119" si="24">SUM(S70:AE70)</f>
        <v>0</v>
      </c>
      <c r="AI70" s="769"/>
      <c r="AJ70" s="778">
        <f t="shared" ref="AJ70:AJ119" si="25">B70-S70</f>
        <v>0</v>
      </c>
      <c r="AK70" s="781">
        <f t="shared" ref="AK70:AK119" si="26">C70-T70</f>
        <v>0</v>
      </c>
      <c r="AL70" s="781">
        <f t="shared" ref="AL70:AL119" si="27">D70-U70</f>
        <v>0</v>
      </c>
      <c r="AM70" s="781">
        <f t="shared" ref="AM70:AM119" si="28">E70-V70</f>
        <v>0</v>
      </c>
      <c r="AN70" s="781">
        <f t="shared" ref="AN70:AN119" si="29">F70-W70</f>
        <v>0</v>
      </c>
      <c r="AO70" s="781">
        <f t="shared" ref="AO70:AO119" si="30">G70-X70</f>
        <v>0</v>
      </c>
      <c r="AP70" s="781">
        <f t="shared" ref="AP70:AP119" si="31">H70-Y70</f>
        <v>0</v>
      </c>
      <c r="AQ70" s="781">
        <f t="shared" ref="AQ70:AQ119" si="32">I70-Z70</f>
        <v>0</v>
      </c>
      <c r="AR70" s="781">
        <f t="shared" ref="AR70:AR119" si="33">J70-AA70</f>
        <v>0</v>
      </c>
      <c r="AS70" s="781">
        <f t="shared" ref="AS70:AS119" si="34">K70-AB70</f>
        <v>0</v>
      </c>
      <c r="AT70" s="781">
        <f t="shared" ref="AT70:AT119" si="35">L70-AC70</f>
        <v>0</v>
      </c>
      <c r="AU70" s="781">
        <f t="shared" ref="AU70:AU119" si="36">M70-AD70</f>
        <v>0</v>
      </c>
      <c r="AV70" s="781">
        <f t="shared" ref="AV70:AV119" si="37">N70-AE70</f>
        <v>0</v>
      </c>
      <c r="AW70" s="781">
        <f t="shared" ref="AW70:AW119" si="38">O70-AF70</f>
        <v>0</v>
      </c>
      <c r="AX70" s="767">
        <f t="shared" ref="AX70:AX119" si="39">P70-AG70</f>
        <v>0</v>
      </c>
      <c r="AY70" s="776">
        <f t="shared" ref="AY70:AY119" si="40">SUM(AJ70:AV70)</f>
        <v>0</v>
      </c>
    </row>
    <row r="71" spans="1:51" x14ac:dyDescent="0.25">
      <c r="A71" s="799" t="str">
        <f>IF('2-Budget JUSTIFY'!A73="","",'2-Budget JUSTIFY'!A73)</f>
        <v/>
      </c>
      <c r="B71" s="767">
        <f>'2-Budget JUSTIFY'!D73</f>
        <v>0</v>
      </c>
      <c r="C71" s="781">
        <f>'2-Budget JUSTIFY'!E73</f>
        <v>0</v>
      </c>
      <c r="D71" s="781">
        <f>'2-Budget JUSTIFY'!F73</f>
        <v>0</v>
      </c>
      <c r="E71" s="781">
        <f>'2-Budget JUSTIFY'!G73</f>
        <v>0</v>
      </c>
      <c r="F71" s="781">
        <f>'2-Budget JUSTIFY'!H73</f>
        <v>0</v>
      </c>
      <c r="G71" s="781">
        <f>'2-Budget JUSTIFY'!I73</f>
        <v>0</v>
      </c>
      <c r="H71" s="781">
        <f>'2-Budget JUSTIFY'!J73</f>
        <v>0</v>
      </c>
      <c r="I71" s="781">
        <f>'2-Budget JUSTIFY'!K73</f>
        <v>0</v>
      </c>
      <c r="J71" s="781">
        <f>'2-Budget JUSTIFY'!L73</f>
        <v>0</v>
      </c>
      <c r="K71" s="781">
        <f>'2-Budget JUSTIFY'!M73</f>
        <v>0</v>
      </c>
      <c r="L71" s="781">
        <f>'2-Budget JUSTIFY'!N73</f>
        <v>0</v>
      </c>
      <c r="M71" s="781">
        <f>'2-Budget JUSTIFY'!O73</f>
        <v>0</v>
      </c>
      <c r="N71" s="781">
        <f>'2-Budget JUSTIFY'!P73</f>
        <v>0</v>
      </c>
      <c r="O71" s="781">
        <f>'2-Budget JUSTIFY'!Q73</f>
        <v>0</v>
      </c>
      <c r="P71" s="767">
        <f>'2-Budget JUSTIFY'!R73</f>
        <v>0</v>
      </c>
      <c r="Q71" s="776">
        <f t="shared" si="23"/>
        <v>0</v>
      </c>
      <c r="R71" s="769"/>
      <c r="S71" s="778">
        <f>'4-EXPENSE 1st Period'!P83+' 5-EXPENSE 2nd Period'!P83+'6-EXPENSE 3rd Period'!P83+' 7-EXPENSE 4th Period'!P83+' 8-EXPENSE 5th Period'!P83+' 9-EXPENSE 6th Period'!P83+' 10-EXPENSE 7th Period'!P83+' 11-EXPENSE 8th Period'!P83+' 12-EXPENSE 9th Period'!P83+' 13-EXPENSE 10th Period'!P83+' 14-EXPENSE 11th Period'!P83+' 15-EXPENSE 12th Period'!Q83</f>
        <v>0</v>
      </c>
      <c r="T71" s="781">
        <f>'4-EXPENSE 1st Period'!Q83+' 5-EXPENSE 2nd Period'!Q83+'6-EXPENSE 3rd Period'!Q83+' 7-EXPENSE 4th Period'!Q83+' 8-EXPENSE 5th Period'!Q83+' 9-EXPENSE 6th Period'!Q83+' 10-EXPENSE 7th Period'!Q83+' 11-EXPENSE 8th Period'!Q83+' 12-EXPENSE 9th Period'!Q83+' 13-EXPENSE 10th Period'!Q83+' 14-EXPENSE 11th Period'!Q83+' 15-EXPENSE 12th Period'!R83</f>
        <v>0</v>
      </c>
      <c r="U71" s="781">
        <f>'4-EXPENSE 1st Period'!R83+' 5-EXPENSE 2nd Period'!R83+'6-EXPENSE 3rd Period'!R83+' 7-EXPENSE 4th Period'!R83+' 8-EXPENSE 5th Period'!R83+' 9-EXPENSE 6th Period'!R83+' 10-EXPENSE 7th Period'!R83+' 11-EXPENSE 8th Period'!R83+' 12-EXPENSE 9th Period'!R83+' 13-EXPENSE 10th Period'!R83+' 14-EXPENSE 11th Period'!R83+' 15-EXPENSE 12th Period'!S83</f>
        <v>0</v>
      </c>
      <c r="V71" s="781">
        <f>'4-EXPENSE 1st Period'!S83+' 5-EXPENSE 2nd Period'!S83+'6-EXPENSE 3rd Period'!S83+' 7-EXPENSE 4th Period'!S83+' 8-EXPENSE 5th Period'!S83+' 9-EXPENSE 6th Period'!S83+' 10-EXPENSE 7th Period'!S83+' 11-EXPENSE 8th Period'!S83+' 12-EXPENSE 9th Period'!S83+' 13-EXPENSE 10th Period'!S83+' 14-EXPENSE 11th Period'!S83+' 15-EXPENSE 12th Period'!T83</f>
        <v>0</v>
      </c>
      <c r="W71" s="781">
        <f>'4-EXPENSE 1st Period'!T83+' 5-EXPENSE 2nd Period'!T83+'6-EXPENSE 3rd Period'!T83+' 7-EXPENSE 4th Period'!T83+' 8-EXPENSE 5th Period'!T83+' 9-EXPENSE 6th Period'!T83+' 10-EXPENSE 7th Period'!T83+' 11-EXPENSE 8th Period'!T83+' 12-EXPENSE 9th Period'!T83+' 13-EXPENSE 10th Period'!T83+' 14-EXPENSE 11th Period'!T83+' 15-EXPENSE 12th Period'!U83</f>
        <v>0</v>
      </c>
      <c r="X71" s="781">
        <f>'4-EXPENSE 1st Period'!U83+' 5-EXPENSE 2nd Period'!U83+'6-EXPENSE 3rd Period'!U83+' 7-EXPENSE 4th Period'!U83+' 8-EXPENSE 5th Period'!U83+' 9-EXPENSE 6th Period'!U83+' 10-EXPENSE 7th Period'!U83+' 11-EXPENSE 8th Period'!U83+' 12-EXPENSE 9th Period'!U83+' 13-EXPENSE 10th Period'!U83+' 14-EXPENSE 11th Period'!U83+' 15-EXPENSE 12th Period'!V83</f>
        <v>0</v>
      </c>
      <c r="Y71" s="781">
        <f>'4-EXPENSE 1st Period'!V83+' 5-EXPENSE 2nd Period'!V83+'6-EXPENSE 3rd Period'!V83+' 7-EXPENSE 4th Period'!V83+' 8-EXPENSE 5th Period'!V83+' 9-EXPENSE 6th Period'!V83+' 10-EXPENSE 7th Period'!V83+' 11-EXPENSE 8th Period'!V83+' 12-EXPENSE 9th Period'!V83+' 13-EXPENSE 10th Period'!V83+' 14-EXPENSE 11th Period'!V83+' 15-EXPENSE 12th Period'!W83</f>
        <v>0</v>
      </c>
      <c r="Z71" s="781">
        <f>'4-EXPENSE 1st Period'!W83+' 5-EXPENSE 2nd Period'!W83+'6-EXPENSE 3rd Period'!W83+' 7-EXPENSE 4th Period'!W83+' 8-EXPENSE 5th Period'!W83+' 9-EXPENSE 6th Period'!W83+' 10-EXPENSE 7th Period'!W83+' 11-EXPENSE 8th Period'!W83+' 12-EXPENSE 9th Period'!W83+' 13-EXPENSE 10th Period'!W83+' 14-EXPENSE 11th Period'!W83+' 15-EXPENSE 12th Period'!X83</f>
        <v>0</v>
      </c>
      <c r="AA71" s="781">
        <f>'4-EXPENSE 1st Period'!X83+' 5-EXPENSE 2nd Period'!X83+'6-EXPENSE 3rd Period'!X83+' 7-EXPENSE 4th Period'!X83+' 8-EXPENSE 5th Period'!X83+' 9-EXPENSE 6th Period'!X83+' 10-EXPENSE 7th Period'!X83+' 11-EXPENSE 8th Period'!X83+' 12-EXPENSE 9th Period'!X83+' 13-EXPENSE 10th Period'!X83+' 14-EXPENSE 11th Period'!X83+' 15-EXPENSE 12th Period'!Y83</f>
        <v>0</v>
      </c>
      <c r="AB71" s="781">
        <f>'4-EXPENSE 1st Period'!Y83+' 5-EXPENSE 2nd Period'!Y83+'6-EXPENSE 3rd Period'!Y83+' 7-EXPENSE 4th Period'!Y83+' 8-EXPENSE 5th Period'!Y83+' 9-EXPENSE 6th Period'!Y83+' 10-EXPENSE 7th Period'!Y83+' 11-EXPENSE 8th Period'!Y83+' 12-EXPENSE 9th Period'!Y83+' 13-EXPENSE 10th Period'!Y83+' 14-EXPENSE 11th Period'!Y83+' 15-EXPENSE 12th Period'!Z83</f>
        <v>0</v>
      </c>
      <c r="AC71" s="781">
        <f>'4-EXPENSE 1st Period'!Z83+' 5-EXPENSE 2nd Period'!Z83+'6-EXPENSE 3rd Period'!Z83+' 7-EXPENSE 4th Period'!Z83+' 8-EXPENSE 5th Period'!Z83+' 9-EXPENSE 6th Period'!Z83+' 10-EXPENSE 7th Period'!Z83+' 11-EXPENSE 8th Period'!Z83+' 12-EXPENSE 9th Period'!Z83+' 13-EXPENSE 10th Period'!Z83+' 14-EXPENSE 11th Period'!Z83+' 15-EXPENSE 12th Period'!AA83</f>
        <v>0</v>
      </c>
      <c r="AD71" s="781">
        <f>'4-EXPENSE 1st Period'!AA83+' 5-EXPENSE 2nd Period'!AA83+'6-EXPENSE 3rd Period'!AA83+' 7-EXPENSE 4th Period'!AA83+' 8-EXPENSE 5th Period'!AA83+' 9-EXPENSE 6th Period'!AA83+' 10-EXPENSE 7th Period'!AA83+' 11-EXPENSE 8th Period'!AA83+' 12-EXPENSE 9th Period'!AA83+' 13-EXPENSE 10th Period'!AA83+' 14-EXPENSE 11th Period'!AA83+' 15-EXPENSE 12th Period'!AB83</f>
        <v>0</v>
      </c>
      <c r="AE71" s="781">
        <f>'4-EXPENSE 1st Period'!AB83+' 5-EXPENSE 2nd Period'!AB83+'6-EXPENSE 3rd Period'!AB83+' 7-EXPENSE 4th Period'!AB83+' 8-EXPENSE 5th Period'!AB83+' 9-EXPENSE 6th Period'!AB83+' 10-EXPENSE 7th Period'!AB83+' 11-EXPENSE 8th Period'!AB83+' 12-EXPENSE 9th Period'!AB83+' 13-EXPENSE 10th Period'!AB83+' 14-EXPENSE 11th Period'!AB83+' 15-EXPENSE 12th Period'!AC83</f>
        <v>0</v>
      </c>
      <c r="AF71" s="781">
        <f>'4-EXPENSE 1st Period'!AC83+' 5-EXPENSE 2nd Period'!AC83+'6-EXPENSE 3rd Period'!AC83+' 7-EXPENSE 4th Period'!AC83+' 8-EXPENSE 5th Period'!AC83+' 9-EXPENSE 6th Period'!AC83+' 10-EXPENSE 7th Period'!AC83+' 11-EXPENSE 8th Period'!AC83+' 12-EXPENSE 9th Period'!AC83+' 13-EXPENSE 10th Period'!AC83+' 14-EXPENSE 11th Period'!AC83+' 15-EXPENSE 12th Period'!AD83</f>
        <v>0</v>
      </c>
      <c r="AG71" s="767">
        <f>'4-EXPENSE 1st Period'!AD83+' 5-EXPENSE 2nd Period'!AD83+'6-EXPENSE 3rd Period'!AD83+' 7-EXPENSE 4th Period'!AD83+' 8-EXPENSE 5th Period'!AD83+' 9-EXPENSE 6th Period'!AD83+' 10-EXPENSE 7th Period'!AD83+' 11-EXPENSE 8th Period'!AD83+' 12-EXPENSE 9th Period'!AD83+' 13-EXPENSE 10th Period'!AD83+' 14-EXPENSE 11th Period'!AD83+' 15-EXPENSE 12th Period'!AE83</f>
        <v>0</v>
      </c>
      <c r="AH71" s="776">
        <f t="shared" si="24"/>
        <v>0</v>
      </c>
      <c r="AI71" s="769"/>
      <c r="AJ71" s="778">
        <f t="shared" si="25"/>
        <v>0</v>
      </c>
      <c r="AK71" s="781">
        <f t="shared" si="26"/>
        <v>0</v>
      </c>
      <c r="AL71" s="781">
        <f t="shared" si="27"/>
        <v>0</v>
      </c>
      <c r="AM71" s="781">
        <f t="shared" si="28"/>
        <v>0</v>
      </c>
      <c r="AN71" s="781">
        <f t="shared" si="29"/>
        <v>0</v>
      </c>
      <c r="AO71" s="781">
        <f t="shared" si="30"/>
        <v>0</v>
      </c>
      <c r="AP71" s="781">
        <f t="shared" si="31"/>
        <v>0</v>
      </c>
      <c r="AQ71" s="781">
        <f t="shared" si="32"/>
        <v>0</v>
      </c>
      <c r="AR71" s="781">
        <f t="shared" si="33"/>
        <v>0</v>
      </c>
      <c r="AS71" s="781">
        <f t="shared" si="34"/>
        <v>0</v>
      </c>
      <c r="AT71" s="781">
        <f t="shared" si="35"/>
        <v>0</v>
      </c>
      <c r="AU71" s="781">
        <f t="shared" si="36"/>
        <v>0</v>
      </c>
      <c r="AV71" s="781">
        <f t="shared" si="37"/>
        <v>0</v>
      </c>
      <c r="AW71" s="781">
        <f t="shared" si="38"/>
        <v>0</v>
      </c>
      <c r="AX71" s="767">
        <f t="shared" si="39"/>
        <v>0</v>
      </c>
      <c r="AY71" s="776">
        <f t="shared" si="40"/>
        <v>0</v>
      </c>
    </row>
    <row r="72" spans="1:51" x14ac:dyDescent="0.25">
      <c r="A72" s="799" t="str">
        <f>IF('2-Budget JUSTIFY'!A74="","",'2-Budget JUSTIFY'!A74)</f>
        <v/>
      </c>
      <c r="B72" s="767">
        <f>'2-Budget JUSTIFY'!D74</f>
        <v>0</v>
      </c>
      <c r="C72" s="781">
        <f>'2-Budget JUSTIFY'!E74</f>
        <v>0</v>
      </c>
      <c r="D72" s="781">
        <f>'2-Budget JUSTIFY'!F74</f>
        <v>0</v>
      </c>
      <c r="E72" s="781">
        <f>'2-Budget JUSTIFY'!G74</f>
        <v>0</v>
      </c>
      <c r="F72" s="781">
        <f>'2-Budget JUSTIFY'!H74</f>
        <v>0</v>
      </c>
      <c r="G72" s="781">
        <f>'2-Budget JUSTIFY'!I74</f>
        <v>0</v>
      </c>
      <c r="H72" s="781">
        <f>'2-Budget JUSTIFY'!J74</f>
        <v>0</v>
      </c>
      <c r="I72" s="781">
        <f>'2-Budget JUSTIFY'!K74</f>
        <v>0</v>
      </c>
      <c r="J72" s="781">
        <f>'2-Budget JUSTIFY'!L74</f>
        <v>0</v>
      </c>
      <c r="K72" s="781">
        <f>'2-Budget JUSTIFY'!M74</f>
        <v>0</v>
      </c>
      <c r="L72" s="781">
        <f>'2-Budget JUSTIFY'!N74</f>
        <v>0</v>
      </c>
      <c r="M72" s="781">
        <f>'2-Budget JUSTIFY'!O74</f>
        <v>0</v>
      </c>
      <c r="N72" s="781">
        <f>'2-Budget JUSTIFY'!P74</f>
        <v>0</v>
      </c>
      <c r="O72" s="781">
        <f>'2-Budget JUSTIFY'!Q74</f>
        <v>0</v>
      </c>
      <c r="P72" s="767">
        <f>'2-Budget JUSTIFY'!R74</f>
        <v>0</v>
      </c>
      <c r="Q72" s="776">
        <f t="shared" si="23"/>
        <v>0</v>
      </c>
      <c r="R72" s="769"/>
      <c r="S72" s="778">
        <f>'4-EXPENSE 1st Period'!P84+' 5-EXPENSE 2nd Period'!P84+'6-EXPENSE 3rd Period'!P84+' 7-EXPENSE 4th Period'!P84+' 8-EXPENSE 5th Period'!P84+' 9-EXPENSE 6th Period'!P84+' 10-EXPENSE 7th Period'!P84+' 11-EXPENSE 8th Period'!P84+' 12-EXPENSE 9th Period'!P84+' 13-EXPENSE 10th Period'!P84+' 14-EXPENSE 11th Period'!P84+' 15-EXPENSE 12th Period'!Q84</f>
        <v>0</v>
      </c>
      <c r="T72" s="781">
        <f>'4-EXPENSE 1st Period'!Q84+' 5-EXPENSE 2nd Period'!Q84+'6-EXPENSE 3rd Period'!Q84+' 7-EXPENSE 4th Period'!Q84+' 8-EXPENSE 5th Period'!Q84+' 9-EXPENSE 6th Period'!Q84+' 10-EXPENSE 7th Period'!Q84+' 11-EXPENSE 8th Period'!Q84+' 12-EXPENSE 9th Period'!Q84+' 13-EXPENSE 10th Period'!Q84+' 14-EXPENSE 11th Period'!Q84+' 15-EXPENSE 12th Period'!R84</f>
        <v>0</v>
      </c>
      <c r="U72" s="781">
        <f>'4-EXPENSE 1st Period'!R84+' 5-EXPENSE 2nd Period'!R84+'6-EXPENSE 3rd Period'!R84+' 7-EXPENSE 4th Period'!R84+' 8-EXPENSE 5th Period'!R84+' 9-EXPENSE 6th Period'!R84+' 10-EXPENSE 7th Period'!R84+' 11-EXPENSE 8th Period'!R84+' 12-EXPENSE 9th Period'!R84+' 13-EXPENSE 10th Period'!R84+' 14-EXPENSE 11th Period'!R84+' 15-EXPENSE 12th Period'!S84</f>
        <v>0</v>
      </c>
      <c r="V72" s="781">
        <f>'4-EXPENSE 1st Period'!S84+' 5-EXPENSE 2nd Period'!S84+'6-EXPENSE 3rd Period'!S84+' 7-EXPENSE 4th Period'!S84+' 8-EXPENSE 5th Period'!S84+' 9-EXPENSE 6th Period'!S84+' 10-EXPENSE 7th Period'!S84+' 11-EXPENSE 8th Period'!S84+' 12-EXPENSE 9th Period'!S84+' 13-EXPENSE 10th Period'!S84+' 14-EXPENSE 11th Period'!S84+' 15-EXPENSE 12th Period'!T84</f>
        <v>0</v>
      </c>
      <c r="W72" s="781">
        <f>'4-EXPENSE 1st Period'!T84+' 5-EXPENSE 2nd Period'!T84+'6-EXPENSE 3rd Period'!T84+' 7-EXPENSE 4th Period'!T84+' 8-EXPENSE 5th Period'!T84+' 9-EXPENSE 6th Period'!T84+' 10-EXPENSE 7th Period'!T84+' 11-EXPENSE 8th Period'!T84+' 12-EXPENSE 9th Period'!T84+' 13-EXPENSE 10th Period'!T84+' 14-EXPENSE 11th Period'!T84+' 15-EXPENSE 12th Period'!U84</f>
        <v>0</v>
      </c>
      <c r="X72" s="781">
        <f>'4-EXPENSE 1st Period'!U84+' 5-EXPENSE 2nd Period'!U84+'6-EXPENSE 3rd Period'!U84+' 7-EXPENSE 4th Period'!U84+' 8-EXPENSE 5th Period'!U84+' 9-EXPENSE 6th Period'!U84+' 10-EXPENSE 7th Period'!U84+' 11-EXPENSE 8th Period'!U84+' 12-EXPENSE 9th Period'!U84+' 13-EXPENSE 10th Period'!U84+' 14-EXPENSE 11th Period'!U84+' 15-EXPENSE 12th Period'!V84</f>
        <v>0</v>
      </c>
      <c r="Y72" s="781">
        <f>'4-EXPENSE 1st Period'!V84+' 5-EXPENSE 2nd Period'!V84+'6-EXPENSE 3rd Period'!V84+' 7-EXPENSE 4th Period'!V84+' 8-EXPENSE 5th Period'!V84+' 9-EXPENSE 6th Period'!V84+' 10-EXPENSE 7th Period'!V84+' 11-EXPENSE 8th Period'!V84+' 12-EXPENSE 9th Period'!V84+' 13-EXPENSE 10th Period'!V84+' 14-EXPENSE 11th Period'!V84+' 15-EXPENSE 12th Period'!W84</f>
        <v>0</v>
      </c>
      <c r="Z72" s="781">
        <f>'4-EXPENSE 1st Period'!W84+' 5-EXPENSE 2nd Period'!W84+'6-EXPENSE 3rd Period'!W84+' 7-EXPENSE 4th Period'!W84+' 8-EXPENSE 5th Period'!W84+' 9-EXPENSE 6th Period'!W84+' 10-EXPENSE 7th Period'!W84+' 11-EXPENSE 8th Period'!W84+' 12-EXPENSE 9th Period'!W84+' 13-EXPENSE 10th Period'!W84+' 14-EXPENSE 11th Period'!W84+' 15-EXPENSE 12th Period'!X84</f>
        <v>0</v>
      </c>
      <c r="AA72" s="781">
        <f>'4-EXPENSE 1st Period'!X84+' 5-EXPENSE 2nd Period'!X84+'6-EXPENSE 3rd Period'!X84+' 7-EXPENSE 4th Period'!X84+' 8-EXPENSE 5th Period'!X84+' 9-EXPENSE 6th Period'!X84+' 10-EXPENSE 7th Period'!X84+' 11-EXPENSE 8th Period'!X84+' 12-EXPENSE 9th Period'!X84+' 13-EXPENSE 10th Period'!X84+' 14-EXPENSE 11th Period'!X84+' 15-EXPENSE 12th Period'!Y84</f>
        <v>0</v>
      </c>
      <c r="AB72" s="781">
        <f>'4-EXPENSE 1st Period'!Y84+' 5-EXPENSE 2nd Period'!Y84+'6-EXPENSE 3rd Period'!Y84+' 7-EXPENSE 4th Period'!Y84+' 8-EXPENSE 5th Period'!Y84+' 9-EXPENSE 6th Period'!Y84+' 10-EXPENSE 7th Period'!Y84+' 11-EXPENSE 8th Period'!Y84+' 12-EXPENSE 9th Period'!Y84+' 13-EXPENSE 10th Period'!Y84+' 14-EXPENSE 11th Period'!Y84+' 15-EXPENSE 12th Period'!Z84</f>
        <v>0</v>
      </c>
      <c r="AC72" s="781">
        <f>'4-EXPENSE 1st Period'!Z84+' 5-EXPENSE 2nd Period'!Z84+'6-EXPENSE 3rd Period'!Z84+' 7-EXPENSE 4th Period'!Z84+' 8-EXPENSE 5th Period'!Z84+' 9-EXPENSE 6th Period'!Z84+' 10-EXPENSE 7th Period'!Z84+' 11-EXPENSE 8th Period'!Z84+' 12-EXPENSE 9th Period'!Z84+' 13-EXPENSE 10th Period'!Z84+' 14-EXPENSE 11th Period'!Z84+' 15-EXPENSE 12th Period'!AA84</f>
        <v>0</v>
      </c>
      <c r="AD72" s="781">
        <f>'4-EXPENSE 1st Period'!AA84+' 5-EXPENSE 2nd Period'!AA84+'6-EXPENSE 3rd Period'!AA84+' 7-EXPENSE 4th Period'!AA84+' 8-EXPENSE 5th Period'!AA84+' 9-EXPENSE 6th Period'!AA84+' 10-EXPENSE 7th Period'!AA84+' 11-EXPENSE 8th Period'!AA84+' 12-EXPENSE 9th Period'!AA84+' 13-EXPENSE 10th Period'!AA84+' 14-EXPENSE 11th Period'!AA84+' 15-EXPENSE 12th Period'!AB84</f>
        <v>0</v>
      </c>
      <c r="AE72" s="781">
        <f>'4-EXPENSE 1st Period'!AB84+' 5-EXPENSE 2nd Period'!AB84+'6-EXPENSE 3rd Period'!AB84+' 7-EXPENSE 4th Period'!AB84+' 8-EXPENSE 5th Period'!AB84+' 9-EXPENSE 6th Period'!AB84+' 10-EXPENSE 7th Period'!AB84+' 11-EXPENSE 8th Period'!AB84+' 12-EXPENSE 9th Period'!AB84+' 13-EXPENSE 10th Period'!AB84+' 14-EXPENSE 11th Period'!AB84+' 15-EXPENSE 12th Period'!AC84</f>
        <v>0</v>
      </c>
      <c r="AF72" s="781">
        <f>'4-EXPENSE 1st Period'!AC84+' 5-EXPENSE 2nd Period'!AC84+'6-EXPENSE 3rd Period'!AC84+' 7-EXPENSE 4th Period'!AC84+' 8-EXPENSE 5th Period'!AC84+' 9-EXPENSE 6th Period'!AC84+' 10-EXPENSE 7th Period'!AC84+' 11-EXPENSE 8th Period'!AC84+' 12-EXPENSE 9th Period'!AC84+' 13-EXPENSE 10th Period'!AC84+' 14-EXPENSE 11th Period'!AC84+' 15-EXPENSE 12th Period'!AD84</f>
        <v>0</v>
      </c>
      <c r="AG72" s="767">
        <f>'4-EXPENSE 1st Period'!AD84+' 5-EXPENSE 2nd Period'!AD84+'6-EXPENSE 3rd Period'!AD84+' 7-EXPENSE 4th Period'!AD84+' 8-EXPENSE 5th Period'!AD84+' 9-EXPENSE 6th Period'!AD84+' 10-EXPENSE 7th Period'!AD84+' 11-EXPENSE 8th Period'!AD84+' 12-EXPENSE 9th Period'!AD84+' 13-EXPENSE 10th Period'!AD84+' 14-EXPENSE 11th Period'!AD84+' 15-EXPENSE 12th Period'!AE84</f>
        <v>0</v>
      </c>
      <c r="AH72" s="776">
        <f t="shared" si="24"/>
        <v>0</v>
      </c>
      <c r="AI72" s="769"/>
      <c r="AJ72" s="778">
        <f t="shared" si="25"/>
        <v>0</v>
      </c>
      <c r="AK72" s="781">
        <f t="shared" si="26"/>
        <v>0</v>
      </c>
      <c r="AL72" s="781">
        <f t="shared" si="27"/>
        <v>0</v>
      </c>
      <c r="AM72" s="781">
        <f t="shared" si="28"/>
        <v>0</v>
      </c>
      <c r="AN72" s="781">
        <f t="shared" si="29"/>
        <v>0</v>
      </c>
      <c r="AO72" s="781">
        <f t="shared" si="30"/>
        <v>0</v>
      </c>
      <c r="AP72" s="781">
        <f t="shared" si="31"/>
        <v>0</v>
      </c>
      <c r="AQ72" s="781">
        <f t="shared" si="32"/>
        <v>0</v>
      </c>
      <c r="AR72" s="781">
        <f t="shared" si="33"/>
        <v>0</v>
      </c>
      <c r="AS72" s="781">
        <f t="shared" si="34"/>
        <v>0</v>
      </c>
      <c r="AT72" s="781">
        <f t="shared" si="35"/>
        <v>0</v>
      </c>
      <c r="AU72" s="781">
        <f t="shared" si="36"/>
        <v>0</v>
      </c>
      <c r="AV72" s="781">
        <f t="shared" si="37"/>
        <v>0</v>
      </c>
      <c r="AW72" s="781">
        <f t="shared" si="38"/>
        <v>0</v>
      </c>
      <c r="AX72" s="767">
        <f t="shared" si="39"/>
        <v>0</v>
      </c>
      <c r="AY72" s="776">
        <f t="shared" si="40"/>
        <v>0</v>
      </c>
    </row>
    <row r="73" spans="1:51" ht="13" x14ac:dyDescent="0.3">
      <c r="A73" s="771" t="str">
        <f>IF('2-Budget JUSTIFY'!A75="","",'2-Budget JUSTIFY'!A75)</f>
        <v>500 - EQUIPMENT</v>
      </c>
      <c r="B73" s="794">
        <f>'2-Budget JUSTIFY'!D75</f>
        <v>0</v>
      </c>
      <c r="C73" s="795">
        <f>'2-Budget JUSTIFY'!E75</f>
        <v>0</v>
      </c>
      <c r="D73" s="795">
        <f>'2-Budget JUSTIFY'!F75</f>
        <v>0</v>
      </c>
      <c r="E73" s="795">
        <f>'2-Budget JUSTIFY'!G75</f>
        <v>0</v>
      </c>
      <c r="F73" s="795">
        <f>'2-Budget JUSTIFY'!H75</f>
        <v>0</v>
      </c>
      <c r="G73" s="795">
        <f>'2-Budget JUSTIFY'!I75</f>
        <v>0</v>
      </c>
      <c r="H73" s="795">
        <f>'2-Budget JUSTIFY'!J75</f>
        <v>0</v>
      </c>
      <c r="I73" s="795">
        <f>'2-Budget JUSTIFY'!K75</f>
        <v>0</v>
      </c>
      <c r="J73" s="795">
        <f>'2-Budget JUSTIFY'!L75</f>
        <v>0</v>
      </c>
      <c r="K73" s="795">
        <f>'2-Budget JUSTIFY'!M75</f>
        <v>0</v>
      </c>
      <c r="L73" s="795">
        <f>'2-Budget JUSTIFY'!N75</f>
        <v>0</v>
      </c>
      <c r="M73" s="795">
        <f>'2-Budget JUSTIFY'!O75</f>
        <v>0</v>
      </c>
      <c r="N73" s="795">
        <f>'2-Budget JUSTIFY'!P75</f>
        <v>0</v>
      </c>
      <c r="O73" s="795">
        <f>'2-Budget JUSTIFY'!Q75</f>
        <v>0</v>
      </c>
      <c r="P73" s="794">
        <f>'2-Budget JUSTIFY'!R75</f>
        <v>0</v>
      </c>
      <c r="Q73" s="796">
        <f t="shared" si="23"/>
        <v>0</v>
      </c>
      <c r="R73" s="798"/>
      <c r="S73" s="797">
        <f>'4-EXPENSE 1st Period'!P85+' 5-EXPENSE 2nd Period'!P85+'6-EXPENSE 3rd Period'!P85+' 7-EXPENSE 4th Period'!P85+' 8-EXPENSE 5th Period'!P85+' 9-EXPENSE 6th Period'!P85+' 10-EXPENSE 7th Period'!P85+' 11-EXPENSE 8th Period'!P85+' 12-EXPENSE 9th Period'!P85+' 13-EXPENSE 10th Period'!P85+' 14-EXPENSE 11th Period'!P85+' 15-EXPENSE 12th Period'!Q85</f>
        <v>0</v>
      </c>
      <c r="T73" s="795">
        <f>'4-EXPENSE 1st Period'!Q85+' 5-EXPENSE 2nd Period'!Q85+'6-EXPENSE 3rd Period'!Q85+' 7-EXPENSE 4th Period'!Q85+' 8-EXPENSE 5th Period'!Q85+' 9-EXPENSE 6th Period'!Q85+' 10-EXPENSE 7th Period'!Q85+' 11-EXPENSE 8th Period'!Q85+' 12-EXPENSE 9th Period'!Q85+' 13-EXPENSE 10th Period'!Q85+' 14-EXPENSE 11th Period'!Q85+' 15-EXPENSE 12th Period'!R85</f>
        <v>0</v>
      </c>
      <c r="U73" s="795">
        <f>'4-EXPENSE 1st Period'!R85+' 5-EXPENSE 2nd Period'!R85+'6-EXPENSE 3rd Period'!R85+' 7-EXPENSE 4th Period'!R85+' 8-EXPENSE 5th Period'!R85+' 9-EXPENSE 6th Period'!R85+' 10-EXPENSE 7th Period'!R85+' 11-EXPENSE 8th Period'!R85+' 12-EXPENSE 9th Period'!R85+' 13-EXPENSE 10th Period'!R85+' 14-EXPENSE 11th Period'!R85+' 15-EXPENSE 12th Period'!S85</f>
        <v>0</v>
      </c>
      <c r="V73" s="795">
        <f>'4-EXPENSE 1st Period'!S85+' 5-EXPENSE 2nd Period'!S85+'6-EXPENSE 3rd Period'!S85+' 7-EXPENSE 4th Period'!S85+' 8-EXPENSE 5th Period'!S85+' 9-EXPENSE 6th Period'!S85+' 10-EXPENSE 7th Period'!S85+' 11-EXPENSE 8th Period'!S85+' 12-EXPENSE 9th Period'!S85+' 13-EXPENSE 10th Period'!S85+' 14-EXPENSE 11th Period'!S85+' 15-EXPENSE 12th Period'!T85</f>
        <v>0</v>
      </c>
      <c r="W73" s="795">
        <f>'4-EXPENSE 1st Period'!T85+' 5-EXPENSE 2nd Period'!T85+'6-EXPENSE 3rd Period'!T85+' 7-EXPENSE 4th Period'!T85+' 8-EXPENSE 5th Period'!T85+' 9-EXPENSE 6th Period'!T85+' 10-EXPENSE 7th Period'!T85+' 11-EXPENSE 8th Period'!T85+' 12-EXPENSE 9th Period'!T85+' 13-EXPENSE 10th Period'!T85+' 14-EXPENSE 11th Period'!T85+' 15-EXPENSE 12th Period'!U85</f>
        <v>0</v>
      </c>
      <c r="X73" s="795">
        <f>'4-EXPENSE 1st Period'!U85+' 5-EXPENSE 2nd Period'!U85+'6-EXPENSE 3rd Period'!U85+' 7-EXPENSE 4th Period'!U85+' 8-EXPENSE 5th Period'!U85+' 9-EXPENSE 6th Period'!U85+' 10-EXPENSE 7th Period'!U85+' 11-EXPENSE 8th Period'!U85+' 12-EXPENSE 9th Period'!U85+' 13-EXPENSE 10th Period'!U85+' 14-EXPENSE 11th Period'!U85+' 15-EXPENSE 12th Period'!V85</f>
        <v>0</v>
      </c>
      <c r="Y73" s="795">
        <f>'4-EXPENSE 1st Period'!V85+' 5-EXPENSE 2nd Period'!V85+'6-EXPENSE 3rd Period'!V85+' 7-EXPENSE 4th Period'!V85+' 8-EXPENSE 5th Period'!V85+' 9-EXPENSE 6th Period'!V85+' 10-EXPENSE 7th Period'!V85+' 11-EXPENSE 8th Period'!V85+' 12-EXPENSE 9th Period'!V85+' 13-EXPENSE 10th Period'!V85+' 14-EXPENSE 11th Period'!V85+' 15-EXPENSE 12th Period'!W85</f>
        <v>0</v>
      </c>
      <c r="Z73" s="795">
        <f>'4-EXPENSE 1st Period'!W85+' 5-EXPENSE 2nd Period'!W85+'6-EXPENSE 3rd Period'!W85+' 7-EXPENSE 4th Period'!W85+' 8-EXPENSE 5th Period'!W85+' 9-EXPENSE 6th Period'!W85+' 10-EXPENSE 7th Period'!W85+' 11-EXPENSE 8th Period'!W85+' 12-EXPENSE 9th Period'!W85+' 13-EXPENSE 10th Period'!W85+' 14-EXPENSE 11th Period'!W85+' 15-EXPENSE 12th Period'!X85</f>
        <v>0</v>
      </c>
      <c r="AA73" s="795">
        <f>'4-EXPENSE 1st Period'!X85+' 5-EXPENSE 2nd Period'!X85+'6-EXPENSE 3rd Period'!X85+' 7-EXPENSE 4th Period'!X85+' 8-EXPENSE 5th Period'!X85+' 9-EXPENSE 6th Period'!X85+' 10-EXPENSE 7th Period'!X85+' 11-EXPENSE 8th Period'!X85+' 12-EXPENSE 9th Period'!X85+' 13-EXPENSE 10th Period'!X85+' 14-EXPENSE 11th Period'!X85+' 15-EXPENSE 12th Period'!Y85</f>
        <v>0</v>
      </c>
      <c r="AB73" s="795">
        <f>'4-EXPENSE 1st Period'!Y85+' 5-EXPENSE 2nd Period'!Y85+'6-EXPENSE 3rd Period'!Y85+' 7-EXPENSE 4th Period'!Y85+' 8-EXPENSE 5th Period'!Y85+' 9-EXPENSE 6th Period'!Y85+' 10-EXPENSE 7th Period'!Y85+' 11-EXPENSE 8th Period'!Y85+' 12-EXPENSE 9th Period'!Y85+' 13-EXPENSE 10th Period'!Y85+' 14-EXPENSE 11th Period'!Y85+' 15-EXPENSE 12th Period'!Z85</f>
        <v>0</v>
      </c>
      <c r="AC73" s="795">
        <f>'4-EXPENSE 1st Period'!Z85+' 5-EXPENSE 2nd Period'!Z85+'6-EXPENSE 3rd Period'!Z85+' 7-EXPENSE 4th Period'!Z85+' 8-EXPENSE 5th Period'!Z85+' 9-EXPENSE 6th Period'!Z85+' 10-EXPENSE 7th Period'!Z85+' 11-EXPENSE 8th Period'!Z85+' 12-EXPENSE 9th Period'!Z85+' 13-EXPENSE 10th Period'!Z85+' 14-EXPENSE 11th Period'!Z85+' 15-EXPENSE 12th Period'!AA85</f>
        <v>0</v>
      </c>
      <c r="AD73" s="795">
        <f>'4-EXPENSE 1st Period'!AA85+' 5-EXPENSE 2nd Period'!AA85+'6-EXPENSE 3rd Period'!AA85+' 7-EXPENSE 4th Period'!AA85+' 8-EXPENSE 5th Period'!AA85+' 9-EXPENSE 6th Period'!AA85+' 10-EXPENSE 7th Period'!AA85+' 11-EXPENSE 8th Period'!AA85+' 12-EXPENSE 9th Period'!AA85+' 13-EXPENSE 10th Period'!AA85+' 14-EXPENSE 11th Period'!AA85+' 15-EXPENSE 12th Period'!AB85</f>
        <v>0</v>
      </c>
      <c r="AE73" s="795">
        <f>'4-EXPENSE 1st Period'!AB85+' 5-EXPENSE 2nd Period'!AB85+'6-EXPENSE 3rd Period'!AB85+' 7-EXPENSE 4th Period'!AB85+' 8-EXPENSE 5th Period'!AB85+' 9-EXPENSE 6th Period'!AB85+' 10-EXPENSE 7th Period'!AB85+' 11-EXPENSE 8th Period'!AB85+' 12-EXPENSE 9th Period'!AB85+' 13-EXPENSE 10th Period'!AB85+' 14-EXPENSE 11th Period'!AB85+' 15-EXPENSE 12th Period'!AC85</f>
        <v>0</v>
      </c>
      <c r="AF73" s="795">
        <f>'4-EXPENSE 1st Period'!AC85+' 5-EXPENSE 2nd Period'!AC85+'6-EXPENSE 3rd Period'!AC85+' 7-EXPENSE 4th Period'!AC85+' 8-EXPENSE 5th Period'!AC85+' 9-EXPENSE 6th Period'!AC85+' 10-EXPENSE 7th Period'!AC85+' 11-EXPENSE 8th Period'!AC85+' 12-EXPENSE 9th Period'!AC85+' 13-EXPENSE 10th Period'!AC85+' 14-EXPENSE 11th Period'!AC85+' 15-EXPENSE 12th Period'!AD85</f>
        <v>0</v>
      </c>
      <c r="AG73" s="794">
        <f>'4-EXPENSE 1st Period'!AD85+' 5-EXPENSE 2nd Period'!AD85+'6-EXPENSE 3rd Period'!AD85+' 7-EXPENSE 4th Period'!AD85+' 8-EXPENSE 5th Period'!AD85+' 9-EXPENSE 6th Period'!AD85+' 10-EXPENSE 7th Period'!AD85+' 11-EXPENSE 8th Period'!AD85+' 12-EXPENSE 9th Period'!AD85+' 13-EXPENSE 10th Period'!AD85+' 14-EXPENSE 11th Period'!AD85+' 15-EXPENSE 12th Period'!AE85</f>
        <v>0</v>
      </c>
      <c r="AH73" s="796">
        <f t="shared" si="24"/>
        <v>0</v>
      </c>
      <c r="AI73" s="798"/>
      <c r="AJ73" s="797">
        <f t="shared" si="25"/>
        <v>0</v>
      </c>
      <c r="AK73" s="795">
        <f t="shared" si="26"/>
        <v>0</v>
      </c>
      <c r="AL73" s="795">
        <f t="shared" si="27"/>
        <v>0</v>
      </c>
      <c r="AM73" s="795">
        <f t="shared" si="28"/>
        <v>0</v>
      </c>
      <c r="AN73" s="795">
        <f t="shared" si="29"/>
        <v>0</v>
      </c>
      <c r="AO73" s="795">
        <f t="shared" si="30"/>
        <v>0</v>
      </c>
      <c r="AP73" s="795">
        <f t="shared" si="31"/>
        <v>0</v>
      </c>
      <c r="AQ73" s="795">
        <f t="shared" si="32"/>
        <v>0</v>
      </c>
      <c r="AR73" s="795">
        <f t="shared" si="33"/>
        <v>0</v>
      </c>
      <c r="AS73" s="795">
        <f t="shared" si="34"/>
        <v>0</v>
      </c>
      <c r="AT73" s="795">
        <f t="shared" si="35"/>
        <v>0</v>
      </c>
      <c r="AU73" s="795">
        <f t="shared" si="36"/>
        <v>0</v>
      </c>
      <c r="AV73" s="795">
        <f t="shared" si="37"/>
        <v>0</v>
      </c>
      <c r="AW73" s="795">
        <f t="shared" si="38"/>
        <v>0</v>
      </c>
      <c r="AX73" s="794">
        <f t="shared" si="39"/>
        <v>0</v>
      </c>
      <c r="AY73" s="796">
        <f t="shared" si="40"/>
        <v>0</v>
      </c>
    </row>
    <row r="74" spans="1:51" x14ac:dyDescent="0.25">
      <c r="A74" s="799" t="str">
        <f>IF('2-Budget JUSTIFY'!A76="","",'2-Budget JUSTIFY'!A76)</f>
        <v/>
      </c>
      <c r="B74" s="767">
        <f>'2-Budget JUSTIFY'!D76</f>
        <v>0</v>
      </c>
      <c r="C74" s="781">
        <f>'2-Budget JUSTIFY'!E76</f>
        <v>0</v>
      </c>
      <c r="D74" s="781">
        <f>'2-Budget JUSTIFY'!F76</f>
        <v>0</v>
      </c>
      <c r="E74" s="781">
        <f>'2-Budget JUSTIFY'!G76</f>
        <v>0</v>
      </c>
      <c r="F74" s="781">
        <f>'2-Budget JUSTIFY'!H76</f>
        <v>0</v>
      </c>
      <c r="G74" s="781">
        <f>'2-Budget JUSTIFY'!I76</f>
        <v>0</v>
      </c>
      <c r="H74" s="781">
        <f>'2-Budget JUSTIFY'!J76</f>
        <v>0</v>
      </c>
      <c r="I74" s="781">
        <f>'2-Budget JUSTIFY'!K76</f>
        <v>0</v>
      </c>
      <c r="J74" s="781">
        <f>'2-Budget JUSTIFY'!L76</f>
        <v>0</v>
      </c>
      <c r="K74" s="781">
        <f>'2-Budget JUSTIFY'!M76</f>
        <v>0</v>
      </c>
      <c r="L74" s="781">
        <f>'2-Budget JUSTIFY'!N76</f>
        <v>0</v>
      </c>
      <c r="M74" s="781">
        <f>'2-Budget JUSTIFY'!O76</f>
        <v>0</v>
      </c>
      <c r="N74" s="781">
        <f>'2-Budget JUSTIFY'!P76</f>
        <v>0</v>
      </c>
      <c r="O74" s="781">
        <f>'2-Budget JUSTIFY'!Q76</f>
        <v>0</v>
      </c>
      <c r="P74" s="767">
        <f>'2-Budget JUSTIFY'!R76</f>
        <v>0</v>
      </c>
      <c r="Q74" s="776">
        <f t="shared" si="23"/>
        <v>0</v>
      </c>
      <c r="R74" s="769"/>
      <c r="S74" s="778">
        <f>'4-EXPENSE 1st Period'!P86+' 5-EXPENSE 2nd Period'!P86+'6-EXPENSE 3rd Period'!P86+' 7-EXPENSE 4th Period'!P86+' 8-EXPENSE 5th Period'!P86+' 9-EXPENSE 6th Period'!P86+' 10-EXPENSE 7th Period'!P86+' 11-EXPENSE 8th Period'!P86+' 12-EXPENSE 9th Period'!P86+' 13-EXPENSE 10th Period'!P86+' 14-EXPENSE 11th Period'!P86+' 15-EXPENSE 12th Period'!Q86</f>
        <v>0</v>
      </c>
      <c r="T74" s="781">
        <f>'4-EXPENSE 1st Period'!Q86+' 5-EXPENSE 2nd Period'!Q86+'6-EXPENSE 3rd Period'!Q86+' 7-EXPENSE 4th Period'!Q86+' 8-EXPENSE 5th Period'!Q86+' 9-EXPENSE 6th Period'!Q86+' 10-EXPENSE 7th Period'!Q86+' 11-EXPENSE 8th Period'!Q86+' 12-EXPENSE 9th Period'!Q86+' 13-EXPENSE 10th Period'!Q86+' 14-EXPENSE 11th Period'!Q86+' 15-EXPENSE 12th Period'!R86</f>
        <v>0</v>
      </c>
      <c r="U74" s="781">
        <f>'4-EXPENSE 1st Period'!R86+' 5-EXPENSE 2nd Period'!R86+'6-EXPENSE 3rd Period'!R86+' 7-EXPENSE 4th Period'!R86+' 8-EXPENSE 5th Period'!R86+' 9-EXPENSE 6th Period'!R86+' 10-EXPENSE 7th Period'!R86+' 11-EXPENSE 8th Period'!R86+' 12-EXPENSE 9th Period'!R86+' 13-EXPENSE 10th Period'!R86+' 14-EXPENSE 11th Period'!R86+' 15-EXPENSE 12th Period'!S86</f>
        <v>0</v>
      </c>
      <c r="V74" s="781">
        <f>'4-EXPENSE 1st Period'!S86+' 5-EXPENSE 2nd Period'!S86+'6-EXPENSE 3rd Period'!S86+' 7-EXPENSE 4th Period'!S86+' 8-EXPENSE 5th Period'!S86+' 9-EXPENSE 6th Period'!S86+' 10-EXPENSE 7th Period'!S86+' 11-EXPENSE 8th Period'!S86+' 12-EXPENSE 9th Period'!S86+' 13-EXPENSE 10th Period'!S86+' 14-EXPENSE 11th Period'!S86+' 15-EXPENSE 12th Period'!T86</f>
        <v>0</v>
      </c>
      <c r="W74" s="781">
        <f>'4-EXPENSE 1st Period'!T86+' 5-EXPENSE 2nd Period'!T86+'6-EXPENSE 3rd Period'!T86+' 7-EXPENSE 4th Period'!T86+' 8-EXPENSE 5th Period'!T86+' 9-EXPENSE 6th Period'!T86+' 10-EXPENSE 7th Period'!T86+' 11-EXPENSE 8th Period'!T86+' 12-EXPENSE 9th Period'!T86+' 13-EXPENSE 10th Period'!T86+' 14-EXPENSE 11th Period'!T86+' 15-EXPENSE 12th Period'!U86</f>
        <v>0</v>
      </c>
      <c r="X74" s="781">
        <f>'4-EXPENSE 1st Period'!U86+' 5-EXPENSE 2nd Period'!U86+'6-EXPENSE 3rd Period'!U86+' 7-EXPENSE 4th Period'!U86+' 8-EXPENSE 5th Period'!U86+' 9-EXPENSE 6th Period'!U86+' 10-EXPENSE 7th Period'!U86+' 11-EXPENSE 8th Period'!U86+' 12-EXPENSE 9th Period'!U86+' 13-EXPENSE 10th Period'!U86+' 14-EXPENSE 11th Period'!U86+' 15-EXPENSE 12th Period'!V86</f>
        <v>0</v>
      </c>
      <c r="Y74" s="781">
        <f>'4-EXPENSE 1st Period'!V86+' 5-EXPENSE 2nd Period'!V86+'6-EXPENSE 3rd Period'!V86+' 7-EXPENSE 4th Period'!V86+' 8-EXPENSE 5th Period'!V86+' 9-EXPENSE 6th Period'!V86+' 10-EXPENSE 7th Period'!V86+' 11-EXPENSE 8th Period'!V86+' 12-EXPENSE 9th Period'!V86+' 13-EXPENSE 10th Period'!V86+' 14-EXPENSE 11th Period'!V86+' 15-EXPENSE 12th Period'!W86</f>
        <v>0</v>
      </c>
      <c r="Z74" s="781">
        <f>'4-EXPENSE 1st Period'!W86+' 5-EXPENSE 2nd Period'!W86+'6-EXPENSE 3rd Period'!W86+' 7-EXPENSE 4th Period'!W86+' 8-EXPENSE 5th Period'!W86+' 9-EXPENSE 6th Period'!W86+' 10-EXPENSE 7th Period'!W86+' 11-EXPENSE 8th Period'!W86+' 12-EXPENSE 9th Period'!W86+' 13-EXPENSE 10th Period'!W86+' 14-EXPENSE 11th Period'!W86+' 15-EXPENSE 12th Period'!X86</f>
        <v>0</v>
      </c>
      <c r="AA74" s="781">
        <f>'4-EXPENSE 1st Period'!X86+' 5-EXPENSE 2nd Period'!X86+'6-EXPENSE 3rd Period'!X86+' 7-EXPENSE 4th Period'!X86+' 8-EXPENSE 5th Period'!X86+' 9-EXPENSE 6th Period'!X86+' 10-EXPENSE 7th Period'!X86+' 11-EXPENSE 8th Period'!X86+' 12-EXPENSE 9th Period'!X86+' 13-EXPENSE 10th Period'!X86+' 14-EXPENSE 11th Period'!X86+' 15-EXPENSE 12th Period'!Y86</f>
        <v>0</v>
      </c>
      <c r="AB74" s="781">
        <f>'4-EXPENSE 1st Period'!Y86+' 5-EXPENSE 2nd Period'!Y86+'6-EXPENSE 3rd Period'!Y86+' 7-EXPENSE 4th Period'!Y86+' 8-EXPENSE 5th Period'!Y86+' 9-EXPENSE 6th Period'!Y86+' 10-EXPENSE 7th Period'!Y86+' 11-EXPENSE 8th Period'!Y86+' 12-EXPENSE 9th Period'!Y86+' 13-EXPENSE 10th Period'!Y86+' 14-EXPENSE 11th Period'!Y86+' 15-EXPENSE 12th Period'!Z86</f>
        <v>0</v>
      </c>
      <c r="AC74" s="781">
        <f>'4-EXPENSE 1st Period'!Z86+' 5-EXPENSE 2nd Period'!Z86+'6-EXPENSE 3rd Period'!Z86+' 7-EXPENSE 4th Period'!Z86+' 8-EXPENSE 5th Period'!Z86+' 9-EXPENSE 6th Period'!Z86+' 10-EXPENSE 7th Period'!Z86+' 11-EXPENSE 8th Period'!Z86+' 12-EXPENSE 9th Period'!Z86+' 13-EXPENSE 10th Period'!Z86+' 14-EXPENSE 11th Period'!Z86+' 15-EXPENSE 12th Period'!AA86</f>
        <v>0</v>
      </c>
      <c r="AD74" s="781">
        <f>'4-EXPENSE 1st Period'!AA86+' 5-EXPENSE 2nd Period'!AA86+'6-EXPENSE 3rd Period'!AA86+' 7-EXPENSE 4th Period'!AA86+' 8-EXPENSE 5th Period'!AA86+' 9-EXPENSE 6th Period'!AA86+' 10-EXPENSE 7th Period'!AA86+' 11-EXPENSE 8th Period'!AA86+' 12-EXPENSE 9th Period'!AA86+' 13-EXPENSE 10th Period'!AA86+' 14-EXPENSE 11th Period'!AA86+' 15-EXPENSE 12th Period'!AB86</f>
        <v>0</v>
      </c>
      <c r="AE74" s="781">
        <f>'4-EXPENSE 1st Period'!AB86+' 5-EXPENSE 2nd Period'!AB86+'6-EXPENSE 3rd Period'!AB86+' 7-EXPENSE 4th Period'!AB86+' 8-EXPENSE 5th Period'!AB86+' 9-EXPENSE 6th Period'!AB86+' 10-EXPENSE 7th Period'!AB86+' 11-EXPENSE 8th Period'!AB86+' 12-EXPENSE 9th Period'!AB86+' 13-EXPENSE 10th Period'!AB86+' 14-EXPENSE 11th Period'!AB86+' 15-EXPENSE 12th Period'!AC86</f>
        <v>0</v>
      </c>
      <c r="AF74" s="781">
        <f>'4-EXPENSE 1st Period'!AC86+' 5-EXPENSE 2nd Period'!AC86+'6-EXPENSE 3rd Period'!AC86+' 7-EXPENSE 4th Period'!AC86+' 8-EXPENSE 5th Period'!AC86+' 9-EXPENSE 6th Period'!AC86+' 10-EXPENSE 7th Period'!AC86+' 11-EXPENSE 8th Period'!AC86+' 12-EXPENSE 9th Period'!AC86+' 13-EXPENSE 10th Period'!AC86+' 14-EXPENSE 11th Period'!AC86+' 15-EXPENSE 12th Period'!AD86</f>
        <v>0</v>
      </c>
      <c r="AG74" s="767">
        <f>'4-EXPENSE 1st Period'!AD86+' 5-EXPENSE 2nd Period'!AD86+'6-EXPENSE 3rd Period'!AD86+' 7-EXPENSE 4th Period'!AD86+' 8-EXPENSE 5th Period'!AD86+' 9-EXPENSE 6th Period'!AD86+' 10-EXPENSE 7th Period'!AD86+' 11-EXPENSE 8th Period'!AD86+' 12-EXPENSE 9th Period'!AD86+' 13-EXPENSE 10th Period'!AD86+' 14-EXPENSE 11th Period'!AD86+' 15-EXPENSE 12th Period'!AE86</f>
        <v>0</v>
      </c>
      <c r="AH74" s="776">
        <f t="shared" si="24"/>
        <v>0</v>
      </c>
      <c r="AI74" s="769"/>
      <c r="AJ74" s="778">
        <f t="shared" si="25"/>
        <v>0</v>
      </c>
      <c r="AK74" s="781">
        <f t="shared" si="26"/>
        <v>0</v>
      </c>
      <c r="AL74" s="781">
        <f t="shared" si="27"/>
        <v>0</v>
      </c>
      <c r="AM74" s="781">
        <f t="shared" si="28"/>
        <v>0</v>
      </c>
      <c r="AN74" s="781">
        <f t="shared" si="29"/>
        <v>0</v>
      </c>
      <c r="AO74" s="781">
        <f t="shared" si="30"/>
        <v>0</v>
      </c>
      <c r="AP74" s="781">
        <f t="shared" si="31"/>
        <v>0</v>
      </c>
      <c r="AQ74" s="781">
        <f t="shared" si="32"/>
        <v>0</v>
      </c>
      <c r="AR74" s="781">
        <f t="shared" si="33"/>
        <v>0</v>
      </c>
      <c r="AS74" s="781">
        <f t="shared" si="34"/>
        <v>0</v>
      </c>
      <c r="AT74" s="781">
        <f t="shared" si="35"/>
        <v>0</v>
      </c>
      <c r="AU74" s="781">
        <f t="shared" si="36"/>
        <v>0</v>
      </c>
      <c r="AV74" s="781">
        <f t="shared" si="37"/>
        <v>0</v>
      </c>
      <c r="AW74" s="781">
        <f t="shared" si="38"/>
        <v>0</v>
      </c>
      <c r="AX74" s="767">
        <f t="shared" si="39"/>
        <v>0</v>
      </c>
      <c r="AY74" s="776">
        <f t="shared" si="40"/>
        <v>0</v>
      </c>
    </row>
    <row r="75" spans="1:51" x14ac:dyDescent="0.25">
      <c r="A75" s="799" t="str">
        <f>IF('2-Budget JUSTIFY'!A77="","",'2-Budget JUSTIFY'!A77)</f>
        <v/>
      </c>
      <c r="B75" s="767">
        <f>'2-Budget JUSTIFY'!D77</f>
        <v>0</v>
      </c>
      <c r="C75" s="781">
        <f>'2-Budget JUSTIFY'!E77</f>
        <v>0</v>
      </c>
      <c r="D75" s="781">
        <f>'2-Budget JUSTIFY'!F77</f>
        <v>0</v>
      </c>
      <c r="E75" s="781">
        <f>'2-Budget JUSTIFY'!G77</f>
        <v>0</v>
      </c>
      <c r="F75" s="781">
        <f>'2-Budget JUSTIFY'!H77</f>
        <v>0</v>
      </c>
      <c r="G75" s="781">
        <f>'2-Budget JUSTIFY'!I77</f>
        <v>0</v>
      </c>
      <c r="H75" s="781">
        <f>'2-Budget JUSTIFY'!J77</f>
        <v>0</v>
      </c>
      <c r="I75" s="781">
        <f>'2-Budget JUSTIFY'!K77</f>
        <v>0</v>
      </c>
      <c r="J75" s="781">
        <f>'2-Budget JUSTIFY'!L77</f>
        <v>0</v>
      </c>
      <c r="K75" s="781">
        <f>'2-Budget JUSTIFY'!M77</f>
        <v>0</v>
      </c>
      <c r="L75" s="781">
        <f>'2-Budget JUSTIFY'!N77</f>
        <v>0</v>
      </c>
      <c r="M75" s="781">
        <f>'2-Budget JUSTIFY'!O77</f>
        <v>0</v>
      </c>
      <c r="N75" s="781">
        <f>'2-Budget JUSTIFY'!P77</f>
        <v>0</v>
      </c>
      <c r="O75" s="781">
        <f>'2-Budget JUSTIFY'!Q77</f>
        <v>0</v>
      </c>
      <c r="P75" s="767">
        <f>'2-Budget JUSTIFY'!R77</f>
        <v>0</v>
      </c>
      <c r="Q75" s="776">
        <f t="shared" si="23"/>
        <v>0</v>
      </c>
      <c r="R75" s="769"/>
      <c r="S75" s="778">
        <f>'4-EXPENSE 1st Period'!P87+' 5-EXPENSE 2nd Period'!P87+'6-EXPENSE 3rd Period'!P87+' 7-EXPENSE 4th Period'!P87+' 8-EXPENSE 5th Period'!P87+' 9-EXPENSE 6th Period'!P87+' 10-EXPENSE 7th Period'!P87+' 11-EXPENSE 8th Period'!P87+' 12-EXPENSE 9th Period'!P87+' 13-EXPENSE 10th Period'!P87+' 14-EXPENSE 11th Period'!P87+' 15-EXPENSE 12th Period'!Q87</f>
        <v>0</v>
      </c>
      <c r="T75" s="781">
        <f>'4-EXPENSE 1st Period'!Q87+' 5-EXPENSE 2nd Period'!Q87+'6-EXPENSE 3rd Period'!Q87+' 7-EXPENSE 4th Period'!Q87+' 8-EXPENSE 5th Period'!Q87+' 9-EXPENSE 6th Period'!Q87+' 10-EXPENSE 7th Period'!Q87+' 11-EXPENSE 8th Period'!Q87+' 12-EXPENSE 9th Period'!Q87+' 13-EXPENSE 10th Period'!Q87+' 14-EXPENSE 11th Period'!Q87+' 15-EXPENSE 12th Period'!R87</f>
        <v>0</v>
      </c>
      <c r="U75" s="781">
        <f>'4-EXPENSE 1st Period'!R87+' 5-EXPENSE 2nd Period'!R87+'6-EXPENSE 3rd Period'!R87+' 7-EXPENSE 4th Period'!R87+' 8-EXPENSE 5th Period'!R87+' 9-EXPENSE 6th Period'!R87+' 10-EXPENSE 7th Period'!R87+' 11-EXPENSE 8th Period'!R87+' 12-EXPENSE 9th Period'!R87+' 13-EXPENSE 10th Period'!R87+' 14-EXPENSE 11th Period'!R87+' 15-EXPENSE 12th Period'!S87</f>
        <v>0</v>
      </c>
      <c r="V75" s="781">
        <f>'4-EXPENSE 1st Period'!S87+' 5-EXPENSE 2nd Period'!S87+'6-EXPENSE 3rd Period'!S87+' 7-EXPENSE 4th Period'!S87+' 8-EXPENSE 5th Period'!S87+' 9-EXPENSE 6th Period'!S87+' 10-EXPENSE 7th Period'!S87+' 11-EXPENSE 8th Period'!S87+' 12-EXPENSE 9th Period'!S87+' 13-EXPENSE 10th Period'!S87+' 14-EXPENSE 11th Period'!S87+' 15-EXPENSE 12th Period'!T87</f>
        <v>0</v>
      </c>
      <c r="W75" s="781">
        <f>'4-EXPENSE 1st Period'!T87+' 5-EXPENSE 2nd Period'!T87+'6-EXPENSE 3rd Period'!T87+' 7-EXPENSE 4th Period'!T87+' 8-EXPENSE 5th Period'!T87+' 9-EXPENSE 6th Period'!T87+' 10-EXPENSE 7th Period'!T87+' 11-EXPENSE 8th Period'!T87+' 12-EXPENSE 9th Period'!T87+' 13-EXPENSE 10th Period'!T87+' 14-EXPENSE 11th Period'!T87+' 15-EXPENSE 12th Period'!U87</f>
        <v>0</v>
      </c>
      <c r="X75" s="781">
        <f>'4-EXPENSE 1st Period'!U87+' 5-EXPENSE 2nd Period'!U87+'6-EXPENSE 3rd Period'!U87+' 7-EXPENSE 4th Period'!U87+' 8-EXPENSE 5th Period'!U87+' 9-EXPENSE 6th Period'!U87+' 10-EXPENSE 7th Period'!U87+' 11-EXPENSE 8th Period'!U87+' 12-EXPENSE 9th Period'!U87+' 13-EXPENSE 10th Period'!U87+' 14-EXPENSE 11th Period'!U87+' 15-EXPENSE 12th Period'!V87</f>
        <v>0</v>
      </c>
      <c r="Y75" s="781">
        <f>'4-EXPENSE 1st Period'!V87+' 5-EXPENSE 2nd Period'!V87+'6-EXPENSE 3rd Period'!V87+' 7-EXPENSE 4th Period'!V87+' 8-EXPENSE 5th Period'!V87+' 9-EXPENSE 6th Period'!V87+' 10-EXPENSE 7th Period'!V87+' 11-EXPENSE 8th Period'!V87+' 12-EXPENSE 9th Period'!V87+' 13-EXPENSE 10th Period'!V87+' 14-EXPENSE 11th Period'!V87+' 15-EXPENSE 12th Period'!W87</f>
        <v>0</v>
      </c>
      <c r="Z75" s="781">
        <f>'4-EXPENSE 1st Period'!W87+' 5-EXPENSE 2nd Period'!W87+'6-EXPENSE 3rd Period'!W87+' 7-EXPENSE 4th Period'!W87+' 8-EXPENSE 5th Period'!W87+' 9-EXPENSE 6th Period'!W87+' 10-EXPENSE 7th Period'!W87+' 11-EXPENSE 8th Period'!W87+' 12-EXPENSE 9th Period'!W87+' 13-EXPENSE 10th Period'!W87+' 14-EXPENSE 11th Period'!W87+' 15-EXPENSE 12th Period'!X87</f>
        <v>0</v>
      </c>
      <c r="AA75" s="781">
        <f>'4-EXPENSE 1st Period'!X87+' 5-EXPENSE 2nd Period'!X87+'6-EXPENSE 3rd Period'!X87+' 7-EXPENSE 4th Period'!X87+' 8-EXPENSE 5th Period'!X87+' 9-EXPENSE 6th Period'!X87+' 10-EXPENSE 7th Period'!X87+' 11-EXPENSE 8th Period'!X87+' 12-EXPENSE 9th Period'!X87+' 13-EXPENSE 10th Period'!X87+' 14-EXPENSE 11th Period'!X87+' 15-EXPENSE 12th Period'!Y87</f>
        <v>0</v>
      </c>
      <c r="AB75" s="781">
        <f>'4-EXPENSE 1st Period'!Y87+' 5-EXPENSE 2nd Period'!Y87+'6-EXPENSE 3rd Period'!Y87+' 7-EXPENSE 4th Period'!Y87+' 8-EXPENSE 5th Period'!Y87+' 9-EXPENSE 6th Period'!Y87+' 10-EXPENSE 7th Period'!Y87+' 11-EXPENSE 8th Period'!Y87+' 12-EXPENSE 9th Period'!Y87+' 13-EXPENSE 10th Period'!Y87+' 14-EXPENSE 11th Period'!Y87+' 15-EXPENSE 12th Period'!Z87</f>
        <v>0</v>
      </c>
      <c r="AC75" s="781">
        <f>'4-EXPENSE 1st Period'!Z87+' 5-EXPENSE 2nd Period'!Z87+'6-EXPENSE 3rd Period'!Z87+' 7-EXPENSE 4th Period'!Z87+' 8-EXPENSE 5th Period'!Z87+' 9-EXPENSE 6th Period'!Z87+' 10-EXPENSE 7th Period'!Z87+' 11-EXPENSE 8th Period'!Z87+' 12-EXPENSE 9th Period'!Z87+' 13-EXPENSE 10th Period'!Z87+' 14-EXPENSE 11th Period'!Z87+' 15-EXPENSE 12th Period'!AA87</f>
        <v>0</v>
      </c>
      <c r="AD75" s="781">
        <f>'4-EXPENSE 1st Period'!AA87+' 5-EXPENSE 2nd Period'!AA87+'6-EXPENSE 3rd Period'!AA87+' 7-EXPENSE 4th Period'!AA87+' 8-EXPENSE 5th Period'!AA87+' 9-EXPENSE 6th Period'!AA87+' 10-EXPENSE 7th Period'!AA87+' 11-EXPENSE 8th Period'!AA87+' 12-EXPENSE 9th Period'!AA87+' 13-EXPENSE 10th Period'!AA87+' 14-EXPENSE 11th Period'!AA87+' 15-EXPENSE 12th Period'!AB87</f>
        <v>0</v>
      </c>
      <c r="AE75" s="781">
        <f>'4-EXPENSE 1st Period'!AB87+' 5-EXPENSE 2nd Period'!AB87+'6-EXPENSE 3rd Period'!AB87+' 7-EXPENSE 4th Period'!AB87+' 8-EXPENSE 5th Period'!AB87+' 9-EXPENSE 6th Period'!AB87+' 10-EXPENSE 7th Period'!AB87+' 11-EXPENSE 8th Period'!AB87+' 12-EXPENSE 9th Period'!AB87+' 13-EXPENSE 10th Period'!AB87+' 14-EXPENSE 11th Period'!AB87+' 15-EXPENSE 12th Period'!AC87</f>
        <v>0</v>
      </c>
      <c r="AF75" s="781">
        <f>'4-EXPENSE 1st Period'!AC87+' 5-EXPENSE 2nd Period'!AC87+'6-EXPENSE 3rd Period'!AC87+' 7-EXPENSE 4th Period'!AC87+' 8-EXPENSE 5th Period'!AC87+' 9-EXPENSE 6th Period'!AC87+' 10-EXPENSE 7th Period'!AC87+' 11-EXPENSE 8th Period'!AC87+' 12-EXPENSE 9th Period'!AC87+' 13-EXPENSE 10th Period'!AC87+' 14-EXPENSE 11th Period'!AC87+' 15-EXPENSE 12th Period'!AD87</f>
        <v>0</v>
      </c>
      <c r="AG75" s="767">
        <f>'4-EXPENSE 1st Period'!AD87+' 5-EXPENSE 2nd Period'!AD87+'6-EXPENSE 3rd Period'!AD87+' 7-EXPENSE 4th Period'!AD87+' 8-EXPENSE 5th Period'!AD87+' 9-EXPENSE 6th Period'!AD87+' 10-EXPENSE 7th Period'!AD87+' 11-EXPENSE 8th Period'!AD87+' 12-EXPENSE 9th Period'!AD87+' 13-EXPENSE 10th Period'!AD87+' 14-EXPENSE 11th Period'!AD87+' 15-EXPENSE 12th Period'!AE87</f>
        <v>0</v>
      </c>
      <c r="AH75" s="776">
        <f t="shared" si="24"/>
        <v>0</v>
      </c>
      <c r="AI75" s="769"/>
      <c r="AJ75" s="778">
        <f t="shared" si="25"/>
        <v>0</v>
      </c>
      <c r="AK75" s="781">
        <f t="shared" si="26"/>
        <v>0</v>
      </c>
      <c r="AL75" s="781">
        <f t="shared" si="27"/>
        <v>0</v>
      </c>
      <c r="AM75" s="781">
        <f t="shared" si="28"/>
        <v>0</v>
      </c>
      <c r="AN75" s="781">
        <f t="shared" si="29"/>
        <v>0</v>
      </c>
      <c r="AO75" s="781">
        <f t="shared" si="30"/>
        <v>0</v>
      </c>
      <c r="AP75" s="781">
        <f t="shared" si="31"/>
        <v>0</v>
      </c>
      <c r="AQ75" s="781">
        <f t="shared" si="32"/>
        <v>0</v>
      </c>
      <c r="AR75" s="781">
        <f t="shared" si="33"/>
        <v>0</v>
      </c>
      <c r="AS75" s="781">
        <f t="shared" si="34"/>
        <v>0</v>
      </c>
      <c r="AT75" s="781">
        <f t="shared" si="35"/>
        <v>0</v>
      </c>
      <c r="AU75" s="781">
        <f t="shared" si="36"/>
        <v>0</v>
      </c>
      <c r="AV75" s="781">
        <f t="shared" si="37"/>
        <v>0</v>
      </c>
      <c r="AW75" s="781">
        <f t="shared" si="38"/>
        <v>0</v>
      </c>
      <c r="AX75" s="767">
        <f t="shared" si="39"/>
        <v>0</v>
      </c>
      <c r="AY75" s="776">
        <f t="shared" si="40"/>
        <v>0</v>
      </c>
    </row>
    <row r="76" spans="1:51" x14ac:dyDescent="0.25">
      <c r="A76" s="799" t="str">
        <f>IF('2-Budget JUSTIFY'!A78="","",'2-Budget JUSTIFY'!A78)</f>
        <v/>
      </c>
      <c r="B76" s="767">
        <f>'2-Budget JUSTIFY'!D78</f>
        <v>0</v>
      </c>
      <c r="C76" s="781">
        <f>'2-Budget JUSTIFY'!E78</f>
        <v>0</v>
      </c>
      <c r="D76" s="781">
        <f>'2-Budget JUSTIFY'!F78</f>
        <v>0</v>
      </c>
      <c r="E76" s="781">
        <f>'2-Budget JUSTIFY'!G78</f>
        <v>0</v>
      </c>
      <c r="F76" s="781">
        <f>'2-Budget JUSTIFY'!H78</f>
        <v>0</v>
      </c>
      <c r="G76" s="781">
        <f>'2-Budget JUSTIFY'!I78</f>
        <v>0</v>
      </c>
      <c r="H76" s="781">
        <f>'2-Budget JUSTIFY'!J78</f>
        <v>0</v>
      </c>
      <c r="I76" s="781">
        <f>'2-Budget JUSTIFY'!K78</f>
        <v>0</v>
      </c>
      <c r="J76" s="781">
        <f>'2-Budget JUSTIFY'!L78</f>
        <v>0</v>
      </c>
      <c r="K76" s="781">
        <f>'2-Budget JUSTIFY'!M78</f>
        <v>0</v>
      </c>
      <c r="L76" s="781">
        <f>'2-Budget JUSTIFY'!N78</f>
        <v>0</v>
      </c>
      <c r="M76" s="781">
        <f>'2-Budget JUSTIFY'!O78</f>
        <v>0</v>
      </c>
      <c r="N76" s="781">
        <f>'2-Budget JUSTIFY'!P78</f>
        <v>0</v>
      </c>
      <c r="O76" s="781">
        <f>'2-Budget JUSTIFY'!Q78</f>
        <v>0</v>
      </c>
      <c r="P76" s="767">
        <f>'2-Budget JUSTIFY'!R78</f>
        <v>0</v>
      </c>
      <c r="Q76" s="776">
        <f t="shared" si="23"/>
        <v>0</v>
      </c>
      <c r="R76" s="769"/>
      <c r="S76" s="778">
        <f>'4-EXPENSE 1st Period'!P88+' 5-EXPENSE 2nd Period'!P88+'6-EXPENSE 3rd Period'!P88+' 7-EXPENSE 4th Period'!P88+' 8-EXPENSE 5th Period'!P88+' 9-EXPENSE 6th Period'!P88+' 10-EXPENSE 7th Period'!P88+' 11-EXPENSE 8th Period'!P88+' 12-EXPENSE 9th Period'!P88+' 13-EXPENSE 10th Period'!P88+' 14-EXPENSE 11th Period'!P88+' 15-EXPENSE 12th Period'!Q88</f>
        <v>0</v>
      </c>
      <c r="T76" s="781">
        <f>'4-EXPENSE 1st Period'!Q88+' 5-EXPENSE 2nd Period'!Q88+'6-EXPENSE 3rd Period'!Q88+' 7-EXPENSE 4th Period'!Q88+' 8-EXPENSE 5th Period'!Q88+' 9-EXPENSE 6th Period'!Q88+' 10-EXPENSE 7th Period'!Q88+' 11-EXPENSE 8th Period'!Q88+' 12-EXPENSE 9th Period'!Q88+' 13-EXPENSE 10th Period'!Q88+' 14-EXPENSE 11th Period'!Q88+' 15-EXPENSE 12th Period'!R88</f>
        <v>0</v>
      </c>
      <c r="U76" s="781">
        <f>'4-EXPENSE 1st Period'!R88+' 5-EXPENSE 2nd Period'!R88+'6-EXPENSE 3rd Period'!R88+' 7-EXPENSE 4th Period'!R88+' 8-EXPENSE 5th Period'!R88+' 9-EXPENSE 6th Period'!R88+' 10-EXPENSE 7th Period'!R88+' 11-EXPENSE 8th Period'!R88+' 12-EXPENSE 9th Period'!R88+' 13-EXPENSE 10th Period'!R88+' 14-EXPENSE 11th Period'!R88+' 15-EXPENSE 12th Period'!S88</f>
        <v>0</v>
      </c>
      <c r="V76" s="781">
        <f>'4-EXPENSE 1st Period'!S88+' 5-EXPENSE 2nd Period'!S88+'6-EXPENSE 3rd Period'!S88+' 7-EXPENSE 4th Period'!S88+' 8-EXPENSE 5th Period'!S88+' 9-EXPENSE 6th Period'!S88+' 10-EXPENSE 7th Period'!S88+' 11-EXPENSE 8th Period'!S88+' 12-EXPENSE 9th Period'!S88+' 13-EXPENSE 10th Period'!S88+' 14-EXPENSE 11th Period'!S88+' 15-EXPENSE 12th Period'!T88</f>
        <v>0</v>
      </c>
      <c r="W76" s="781">
        <f>'4-EXPENSE 1st Period'!T88+' 5-EXPENSE 2nd Period'!T88+'6-EXPENSE 3rd Period'!T88+' 7-EXPENSE 4th Period'!T88+' 8-EXPENSE 5th Period'!T88+' 9-EXPENSE 6th Period'!T88+' 10-EXPENSE 7th Period'!T88+' 11-EXPENSE 8th Period'!T88+' 12-EXPENSE 9th Period'!T88+' 13-EXPENSE 10th Period'!T88+' 14-EXPENSE 11th Period'!T88+' 15-EXPENSE 12th Period'!U88</f>
        <v>0</v>
      </c>
      <c r="X76" s="781">
        <f>'4-EXPENSE 1st Period'!U88+' 5-EXPENSE 2nd Period'!U88+'6-EXPENSE 3rd Period'!U88+' 7-EXPENSE 4th Period'!U88+' 8-EXPENSE 5th Period'!U88+' 9-EXPENSE 6th Period'!U88+' 10-EXPENSE 7th Period'!U88+' 11-EXPENSE 8th Period'!U88+' 12-EXPENSE 9th Period'!U88+' 13-EXPENSE 10th Period'!U88+' 14-EXPENSE 11th Period'!U88+' 15-EXPENSE 12th Period'!V88</f>
        <v>0</v>
      </c>
      <c r="Y76" s="781">
        <f>'4-EXPENSE 1st Period'!V88+' 5-EXPENSE 2nd Period'!V88+'6-EXPENSE 3rd Period'!V88+' 7-EXPENSE 4th Period'!V88+' 8-EXPENSE 5th Period'!V88+' 9-EXPENSE 6th Period'!V88+' 10-EXPENSE 7th Period'!V88+' 11-EXPENSE 8th Period'!V88+' 12-EXPENSE 9th Period'!V88+' 13-EXPENSE 10th Period'!V88+' 14-EXPENSE 11th Period'!V88+' 15-EXPENSE 12th Period'!W88</f>
        <v>0</v>
      </c>
      <c r="Z76" s="781">
        <f>'4-EXPENSE 1st Period'!W88+' 5-EXPENSE 2nd Period'!W88+'6-EXPENSE 3rd Period'!W88+' 7-EXPENSE 4th Period'!W88+' 8-EXPENSE 5th Period'!W88+' 9-EXPENSE 6th Period'!W88+' 10-EXPENSE 7th Period'!W88+' 11-EXPENSE 8th Period'!W88+' 12-EXPENSE 9th Period'!W88+' 13-EXPENSE 10th Period'!W88+' 14-EXPENSE 11th Period'!W88+' 15-EXPENSE 12th Period'!X88</f>
        <v>0</v>
      </c>
      <c r="AA76" s="781">
        <f>'4-EXPENSE 1st Period'!X88+' 5-EXPENSE 2nd Period'!X88+'6-EXPENSE 3rd Period'!X88+' 7-EXPENSE 4th Period'!X88+' 8-EXPENSE 5th Period'!X88+' 9-EXPENSE 6th Period'!X88+' 10-EXPENSE 7th Period'!X88+' 11-EXPENSE 8th Period'!X88+' 12-EXPENSE 9th Period'!X88+' 13-EXPENSE 10th Period'!X88+' 14-EXPENSE 11th Period'!X88+' 15-EXPENSE 12th Period'!Y88</f>
        <v>0</v>
      </c>
      <c r="AB76" s="781">
        <f>'4-EXPENSE 1st Period'!Y88+' 5-EXPENSE 2nd Period'!Y88+'6-EXPENSE 3rd Period'!Y88+' 7-EXPENSE 4th Period'!Y88+' 8-EXPENSE 5th Period'!Y88+' 9-EXPENSE 6th Period'!Y88+' 10-EXPENSE 7th Period'!Y88+' 11-EXPENSE 8th Period'!Y88+' 12-EXPENSE 9th Period'!Y88+' 13-EXPENSE 10th Period'!Y88+' 14-EXPENSE 11th Period'!Y88+' 15-EXPENSE 12th Period'!Z88</f>
        <v>0</v>
      </c>
      <c r="AC76" s="781">
        <f>'4-EXPENSE 1st Period'!Z88+' 5-EXPENSE 2nd Period'!Z88+'6-EXPENSE 3rd Period'!Z88+' 7-EXPENSE 4th Period'!Z88+' 8-EXPENSE 5th Period'!Z88+' 9-EXPENSE 6th Period'!Z88+' 10-EXPENSE 7th Period'!Z88+' 11-EXPENSE 8th Period'!Z88+' 12-EXPENSE 9th Period'!Z88+' 13-EXPENSE 10th Period'!Z88+' 14-EXPENSE 11th Period'!Z88+' 15-EXPENSE 12th Period'!AA88</f>
        <v>0</v>
      </c>
      <c r="AD76" s="781">
        <f>'4-EXPENSE 1st Period'!AA88+' 5-EXPENSE 2nd Period'!AA88+'6-EXPENSE 3rd Period'!AA88+' 7-EXPENSE 4th Period'!AA88+' 8-EXPENSE 5th Period'!AA88+' 9-EXPENSE 6th Period'!AA88+' 10-EXPENSE 7th Period'!AA88+' 11-EXPENSE 8th Period'!AA88+' 12-EXPENSE 9th Period'!AA88+' 13-EXPENSE 10th Period'!AA88+' 14-EXPENSE 11th Period'!AA88+' 15-EXPENSE 12th Period'!AB88</f>
        <v>0</v>
      </c>
      <c r="AE76" s="781">
        <f>'4-EXPENSE 1st Period'!AB88+' 5-EXPENSE 2nd Period'!AB88+'6-EXPENSE 3rd Period'!AB88+' 7-EXPENSE 4th Period'!AB88+' 8-EXPENSE 5th Period'!AB88+' 9-EXPENSE 6th Period'!AB88+' 10-EXPENSE 7th Period'!AB88+' 11-EXPENSE 8th Period'!AB88+' 12-EXPENSE 9th Period'!AB88+' 13-EXPENSE 10th Period'!AB88+' 14-EXPENSE 11th Period'!AB88+' 15-EXPENSE 12th Period'!AC88</f>
        <v>0</v>
      </c>
      <c r="AF76" s="781">
        <f>'4-EXPENSE 1st Period'!AC88+' 5-EXPENSE 2nd Period'!AC88+'6-EXPENSE 3rd Period'!AC88+' 7-EXPENSE 4th Period'!AC88+' 8-EXPENSE 5th Period'!AC88+' 9-EXPENSE 6th Period'!AC88+' 10-EXPENSE 7th Period'!AC88+' 11-EXPENSE 8th Period'!AC88+' 12-EXPENSE 9th Period'!AC88+' 13-EXPENSE 10th Period'!AC88+' 14-EXPENSE 11th Period'!AC88+' 15-EXPENSE 12th Period'!AD88</f>
        <v>0</v>
      </c>
      <c r="AG76" s="767">
        <f>'4-EXPENSE 1st Period'!AD88+' 5-EXPENSE 2nd Period'!AD88+'6-EXPENSE 3rd Period'!AD88+' 7-EXPENSE 4th Period'!AD88+' 8-EXPENSE 5th Period'!AD88+' 9-EXPENSE 6th Period'!AD88+' 10-EXPENSE 7th Period'!AD88+' 11-EXPENSE 8th Period'!AD88+' 12-EXPENSE 9th Period'!AD88+' 13-EXPENSE 10th Period'!AD88+' 14-EXPENSE 11th Period'!AD88+' 15-EXPENSE 12th Period'!AE88</f>
        <v>0</v>
      </c>
      <c r="AH76" s="776">
        <f t="shared" si="24"/>
        <v>0</v>
      </c>
      <c r="AI76" s="769"/>
      <c r="AJ76" s="778">
        <f t="shared" si="25"/>
        <v>0</v>
      </c>
      <c r="AK76" s="781">
        <f t="shared" si="26"/>
        <v>0</v>
      </c>
      <c r="AL76" s="781">
        <f t="shared" si="27"/>
        <v>0</v>
      </c>
      <c r="AM76" s="781">
        <f t="shared" si="28"/>
        <v>0</v>
      </c>
      <c r="AN76" s="781">
        <f t="shared" si="29"/>
        <v>0</v>
      </c>
      <c r="AO76" s="781">
        <f t="shared" si="30"/>
        <v>0</v>
      </c>
      <c r="AP76" s="781">
        <f t="shared" si="31"/>
        <v>0</v>
      </c>
      <c r="AQ76" s="781">
        <f t="shared" si="32"/>
        <v>0</v>
      </c>
      <c r="AR76" s="781">
        <f t="shared" si="33"/>
        <v>0</v>
      </c>
      <c r="AS76" s="781">
        <f t="shared" si="34"/>
        <v>0</v>
      </c>
      <c r="AT76" s="781">
        <f t="shared" si="35"/>
        <v>0</v>
      </c>
      <c r="AU76" s="781">
        <f t="shared" si="36"/>
        <v>0</v>
      </c>
      <c r="AV76" s="781">
        <f t="shared" si="37"/>
        <v>0</v>
      </c>
      <c r="AW76" s="781">
        <f t="shared" si="38"/>
        <v>0</v>
      </c>
      <c r="AX76" s="767">
        <f t="shared" si="39"/>
        <v>0</v>
      </c>
      <c r="AY76" s="776">
        <f t="shared" si="40"/>
        <v>0</v>
      </c>
    </row>
    <row r="77" spans="1:51" x14ac:dyDescent="0.25">
      <c r="A77" s="799" t="str">
        <f>IF('2-Budget JUSTIFY'!A79="","",'2-Budget JUSTIFY'!A79)</f>
        <v/>
      </c>
      <c r="B77" s="767">
        <f>'2-Budget JUSTIFY'!D79</f>
        <v>0</v>
      </c>
      <c r="C77" s="781">
        <f>'2-Budget JUSTIFY'!E79</f>
        <v>0</v>
      </c>
      <c r="D77" s="781">
        <f>'2-Budget JUSTIFY'!F79</f>
        <v>0</v>
      </c>
      <c r="E77" s="781">
        <f>'2-Budget JUSTIFY'!G79</f>
        <v>0</v>
      </c>
      <c r="F77" s="781">
        <f>'2-Budget JUSTIFY'!H79</f>
        <v>0</v>
      </c>
      <c r="G77" s="781">
        <f>'2-Budget JUSTIFY'!I79</f>
        <v>0</v>
      </c>
      <c r="H77" s="781">
        <f>'2-Budget JUSTIFY'!J79</f>
        <v>0</v>
      </c>
      <c r="I77" s="781">
        <f>'2-Budget JUSTIFY'!K79</f>
        <v>0</v>
      </c>
      <c r="J77" s="781">
        <f>'2-Budget JUSTIFY'!L79</f>
        <v>0</v>
      </c>
      <c r="K77" s="781">
        <f>'2-Budget JUSTIFY'!M79</f>
        <v>0</v>
      </c>
      <c r="L77" s="781">
        <f>'2-Budget JUSTIFY'!N79</f>
        <v>0</v>
      </c>
      <c r="M77" s="781">
        <f>'2-Budget JUSTIFY'!O79</f>
        <v>0</v>
      </c>
      <c r="N77" s="781">
        <f>'2-Budget JUSTIFY'!P79</f>
        <v>0</v>
      </c>
      <c r="O77" s="781">
        <f>'2-Budget JUSTIFY'!Q79</f>
        <v>0</v>
      </c>
      <c r="P77" s="767">
        <f>'2-Budget JUSTIFY'!R79</f>
        <v>0</v>
      </c>
      <c r="Q77" s="776">
        <f t="shared" si="23"/>
        <v>0</v>
      </c>
      <c r="R77" s="769"/>
      <c r="S77" s="778">
        <f>'4-EXPENSE 1st Period'!P89+' 5-EXPENSE 2nd Period'!P89+'6-EXPENSE 3rd Period'!P89+' 7-EXPENSE 4th Period'!P89+' 8-EXPENSE 5th Period'!P89+' 9-EXPENSE 6th Period'!P89+' 10-EXPENSE 7th Period'!P89+' 11-EXPENSE 8th Period'!P89+' 12-EXPENSE 9th Period'!P89+' 13-EXPENSE 10th Period'!P89+' 14-EXPENSE 11th Period'!P89+' 15-EXPENSE 12th Period'!Q89</f>
        <v>0</v>
      </c>
      <c r="T77" s="781">
        <f>'4-EXPENSE 1st Period'!Q89+' 5-EXPENSE 2nd Period'!Q89+'6-EXPENSE 3rd Period'!Q89+' 7-EXPENSE 4th Period'!Q89+' 8-EXPENSE 5th Period'!Q89+' 9-EXPENSE 6th Period'!Q89+' 10-EXPENSE 7th Period'!Q89+' 11-EXPENSE 8th Period'!Q89+' 12-EXPENSE 9th Period'!Q89+' 13-EXPENSE 10th Period'!Q89+' 14-EXPENSE 11th Period'!Q89+' 15-EXPENSE 12th Period'!R89</f>
        <v>0</v>
      </c>
      <c r="U77" s="781">
        <f>'4-EXPENSE 1st Period'!R89+' 5-EXPENSE 2nd Period'!R89+'6-EXPENSE 3rd Period'!R89+' 7-EXPENSE 4th Period'!R89+' 8-EXPENSE 5th Period'!R89+' 9-EXPENSE 6th Period'!R89+' 10-EXPENSE 7th Period'!R89+' 11-EXPENSE 8th Period'!R89+' 12-EXPENSE 9th Period'!R89+' 13-EXPENSE 10th Period'!R89+' 14-EXPENSE 11th Period'!R89+' 15-EXPENSE 12th Period'!S89</f>
        <v>0</v>
      </c>
      <c r="V77" s="781">
        <f>'4-EXPENSE 1st Period'!S89+' 5-EXPENSE 2nd Period'!S89+'6-EXPENSE 3rd Period'!S89+' 7-EXPENSE 4th Period'!S89+' 8-EXPENSE 5th Period'!S89+' 9-EXPENSE 6th Period'!S89+' 10-EXPENSE 7th Period'!S89+' 11-EXPENSE 8th Period'!S89+' 12-EXPENSE 9th Period'!S89+' 13-EXPENSE 10th Period'!S89+' 14-EXPENSE 11th Period'!S89+' 15-EXPENSE 12th Period'!T89</f>
        <v>0</v>
      </c>
      <c r="W77" s="781">
        <f>'4-EXPENSE 1st Period'!T89+' 5-EXPENSE 2nd Period'!T89+'6-EXPENSE 3rd Period'!T89+' 7-EXPENSE 4th Period'!T89+' 8-EXPENSE 5th Period'!T89+' 9-EXPENSE 6th Period'!T89+' 10-EXPENSE 7th Period'!T89+' 11-EXPENSE 8th Period'!T89+' 12-EXPENSE 9th Period'!T89+' 13-EXPENSE 10th Period'!T89+' 14-EXPENSE 11th Period'!T89+' 15-EXPENSE 12th Period'!U89</f>
        <v>0</v>
      </c>
      <c r="X77" s="781">
        <f>'4-EXPENSE 1st Period'!U89+' 5-EXPENSE 2nd Period'!U89+'6-EXPENSE 3rd Period'!U89+' 7-EXPENSE 4th Period'!U89+' 8-EXPENSE 5th Period'!U89+' 9-EXPENSE 6th Period'!U89+' 10-EXPENSE 7th Period'!U89+' 11-EXPENSE 8th Period'!U89+' 12-EXPENSE 9th Period'!U89+' 13-EXPENSE 10th Period'!U89+' 14-EXPENSE 11th Period'!U89+' 15-EXPENSE 12th Period'!V89</f>
        <v>0</v>
      </c>
      <c r="Y77" s="781">
        <f>'4-EXPENSE 1st Period'!V89+' 5-EXPENSE 2nd Period'!V89+'6-EXPENSE 3rd Period'!V89+' 7-EXPENSE 4th Period'!V89+' 8-EXPENSE 5th Period'!V89+' 9-EXPENSE 6th Period'!V89+' 10-EXPENSE 7th Period'!V89+' 11-EXPENSE 8th Period'!V89+' 12-EXPENSE 9th Period'!V89+' 13-EXPENSE 10th Period'!V89+' 14-EXPENSE 11th Period'!V89+' 15-EXPENSE 12th Period'!W89</f>
        <v>0</v>
      </c>
      <c r="Z77" s="781">
        <f>'4-EXPENSE 1st Period'!W89+' 5-EXPENSE 2nd Period'!W89+'6-EXPENSE 3rd Period'!W89+' 7-EXPENSE 4th Period'!W89+' 8-EXPENSE 5th Period'!W89+' 9-EXPENSE 6th Period'!W89+' 10-EXPENSE 7th Period'!W89+' 11-EXPENSE 8th Period'!W89+' 12-EXPENSE 9th Period'!W89+' 13-EXPENSE 10th Period'!W89+' 14-EXPENSE 11th Period'!W89+' 15-EXPENSE 12th Period'!X89</f>
        <v>0</v>
      </c>
      <c r="AA77" s="781">
        <f>'4-EXPENSE 1st Period'!X89+' 5-EXPENSE 2nd Period'!X89+'6-EXPENSE 3rd Period'!X89+' 7-EXPENSE 4th Period'!X89+' 8-EXPENSE 5th Period'!X89+' 9-EXPENSE 6th Period'!X89+' 10-EXPENSE 7th Period'!X89+' 11-EXPENSE 8th Period'!X89+' 12-EXPENSE 9th Period'!X89+' 13-EXPENSE 10th Period'!X89+' 14-EXPENSE 11th Period'!X89+' 15-EXPENSE 12th Period'!Y89</f>
        <v>0</v>
      </c>
      <c r="AB77" s="781">
        <f>'4-EXPENSE 1st Period'!Y89+' 5-EXPENSE 2nd Period'!Y89+'6-EXPENSE 3rd Period'!Y89+' 7-EXPENSE 4th Period'!Y89+' 8-EXPENSE 5th Period'!Y89+' 9-EXPENSE 6th Period'!Y89+' 10-EXPENSE 7th Period'!Y89+' 11-EXPENSE 8th Period'!Y89+' 12-EXPENSE 9th Period'!Y89+' 13-EXPENSE 10th Period'!Y89+' 14-EXPENSE 11th Period'!Y89+' 15-EXPENSE 12th Period'!Z89</f>
        <v>0</v>
      </c>
      <c r="AC77" s="781">
        <f>'4-EXPENSE 1st Period'!Z89+' 5-EXPENSE 2nd Period'!Z89+'6-EXPENSE 3rd Period'!Z89+' 7-EXPENSE 4th Period'!Z89+' 8-EXPENSE 5th Period'!Z89+' 9-EXPENSE 6th Period'!Z89+' 10-EXPENSE 7th Period'!Z89+' 11-EXPENSE 8th Period'!Z89+' 12-EXPENSE 9th Period'!Z89+' 13-EXPENSE 10th Period'!Z89+' 14-EXPENSE 11th Period'!Z89+' 15-EXPENSE 12th Period'!AA89</f>
        <v>0</v>
      </c>
      <c r="AD77" s="781">
        <f>'4-EXPENSE 1st Period'!AA89+' 5-EXPENSE 2nd Period'!AA89+'6-EXPENSE 3rd Period'!AA89+' 7-EXPENSE 4th Period'!AA89+' 8-EXPENSE 5th Period'!AA89+' 9-EXPENSE 6th Period'!AA89+' 10-EXPENSE 7th Period'!AA89+' 11-EXPENSE 8th Period'!AA89+' 12-EXPENSE 9th Period'!AA89+' 13-EXPENSE 10th Period'!AA89+' 14-EXPENSE 11th Period'!AA89+' 15-EXPENSE 12th Period'!AB89</f>
        <v>0</v>
      </c>
      <c r="AE77" s="781">
        <f>'4-EXPENSE 1st Period'!AB89+' 5-EXPENSE 2nd Period'!AB89+'6-EXPENSE 3rd Period'!AB89+' 7-EXPENSE 4th Period'!AB89+' 8-EXPENSE 5th Period'!AB89+' 9-EXPENSE 6th Period'!AB89+' 10-EXPENSE 7th Period'!AB89+' 11-EXPENSE 8th Period'!AB89+' 12-EXPENSE 9th Period'!AB89+' 13-EXPENSE 10th Period'!AB89+' 14-EXPENSE 11th Period'!AB89+' 15-EXPENSE 12th Period'!AC89</f>
        <v>0</v>
      </c>
      <c r="AF77" s="781">
        <f>'4-EXPENSE 1st Period'!AC89+' 5-EXPENSE 2nd Period'!AC89+'6-EXPENSE 3rd Period'!AC89+' 7-EXPENSE 4th Period'!AC89+' 8-EXPENSE 5th Period'!AC89+' 9-EXPENSE 6th Period'!AC89+' 10-EXPENSE 7th Period'!AC89+' 11-EXPENSE 8th Period'!AC89+' 12-EXPENSE 9th Period'!AC89+' 13-EXPENSE 10th Period'!AC89+' 14-EXPENSE 11th Period'!AC89+' 15-EXPENSE 12th Period'!AD89</f>
        <v>0</v>
      </c>
      <c r="AG77" s="767">
        <f>'4-EXPENSE 1st Period'!AD89+' 5-EXPENSE 2nd Period'!AD89+'6-EXPENSE 3rd Period'!AD89+' 7-EXPENSE 4th Period'!AD89+' 8-EXPENSE 5th Period'!AD89+' 9-EXPENSE 6th Period'!AD89+' 10-EXPENSE 7th Period'!AD89+' 11-EXPENSE 8th Period'!AD89+' 12-EXPENSE 9th Period'!AD89+' 13-EXPENSE 10th Period'!AD89+' 14-EXPENSE 11th Period'!AD89+' 15-EXPENSE 12th Period'!AE89</f>
        <v>0</v>
      </c>
      <c r="AH77" s="776">
        <f t="shared" si="24"/>
        <v>0</v>
      </c>
      <c r="AI77" s="769"/>
      <c r="AJ77" s="778">
        <f t="shared" si="25"/>
        <v>0</v>
      </c>
      <c r="AK77" s="781">
        <f t="shared" si="26"/>
        <v>0</v>
      </c>
      <c r="AL77" s="781">
        <f t="shared" si="27"/>
        <v>0</v>
      </c>
      <c r="AM77" s="781">
        <f t="shared" si="28"/>
        <v>0</v>
      </c>
      <c r="AN77" s="781">
        <f t="shared" si="29"/>
        <v>0</v>
      </c>
      <c r="AO77" s="781">
        <f t="shared" si="30"/>
        <v>0</v>
      </c>
      <c r="AP77" s="781">
        <f t="shared" si="31"/>
        <v>0</v>
      </c>
      <c r="AQ77" s="781">
        <f t="shared" si="32"/>
        <v>0</v>
      </c>
      <c r="AR77" s="781">
        <f t="shared" si="33"/>
        <v>0</v>
      </c>
      <c r="AS77" s="781">
        <f t="shared" si="34"/>
        <v>0</v>
      </c>
      <c r="AT77" s="781">
        <f t="shared" si="35"/>
        <v>0</v>
      </c>
      <c r="AU77" s="781">
        <f t="shared" si="36"/>
        <v>0</v>
      </c>
      <c r="AV77" s="781">
        <f t="shared" si="37"/>
        <v>0</v>
      </c>
      <c r="AW77" s="781">
        <f t="shared" si="38"/>
        <v>0</v>
      </c>
      <c r="AX77" s="767">
        <f t="shared" si="39"/>
        <v>0</v>
      </c>
      <c r="AY77" s="776">
        <f t="shared" si="40"/>
        <v>0</v>
      </c>
    </row>
    <row r="78" spans="1:51" x14ac:dyDescent="0.25">
      <c r="A78" s="799" t="str">
        <f>IF('2-Budget JUSTIFY'!A80="","",'2-Budget JUSTIFY'!A80)</f>
        <v/>
      </c>
      <c r="B78" s="767">
        <f>'2-Budget JUSTIFY'!D80</f>
        <v>0</v>
      </c>
      <c r="C78" s="781">
        <f>'2-Budget JUSTIFY'!E80</f>
        <v>0</v>
      </c>
      <c r="D78" s="781">
        <f>'2-Budget JUSTIFY'!F80</f>
        <v>0</v>
      </c>
      <c r="E78" s="781">
        <f>'2-Budget JUSTIFY'!G80</f>
        <v>0</v>
      </c>
      <c r="F78" s="781">
        <f>'2-Budget JUSTIFY'!H80</f>
        <v>0</v>
      </c>
      <c r="G78" s="781">
        <f>'2-Budget JUSTIFY'!I80</f>
        <v>0</v>
      </c>
      <c r="H78" s="781">
        <f>'2-Budget JUSTIFY'!J80</f>
        <v>0</v>
      </c>
      <c r="I78" s="781">
        <f>'2-Budget JUSTIFY'!K80</f>
        <v>0</v>
      </c>
      <c r="J78" s="781">
        <f>'2-Budget JUSTIFY'!L80</f>
        <v>0</v>
      </c>
      <c r="K78" s="781">
        <f>'2-Budget JUSTIFY'!M80</f>
        <v>0</v>
      </c>
      <c r="L78" s="781">
        <f>'2-Budget JUSTIFY'!N80</f>
        <v>0</v>
      </c>
      <c r="M78" s="781">
        <f>'2-Budget JUSTIFY'!O80</f>
        <v>0</v>
      </c>
      <c r="N78" s="781">
        <f>'2-Budget JUSTIFY'!P80</f>
        <v>0</v>
      </c>
      <c r="O78" s="781">
        <f>'2-Budget JUSTIFY'!Q80</f>
        <v>0</v>
      </c>
      <c r="P78" s="767">
        <f>'2-Budget JUSTIFY'!R80</f>
        <v>0</v>
      </c>
      <c r="Q78" s="776">
        <f t="shared" si="23"/>
        <v>0</v>
      </c>
      <c r="R78" s="769"/>
      <c r="S78" s="778">
        <f>'4-EXPENSE 1st Period'!P90+' 5-EXPENSE 2nd Period'!P90+'6-EXPENSE 3rd Period'!P90+' 7-EXPENSE 4th Period'!P90+' 8-EXPENSE 5th Period'!P90+' 9-EXPENSE 6th Period'!P90+' 10-EXPENSE 7th Period'!P90+' 11-EXPENSE 8th Period'!P90+' 12-EXPENSE 9th Period'!P90+' 13-EXPENSE 10th Period'!P90+' 14-EXPENSE 11th Period'!P90+' 15-EXPENSE 12th Period'!Q90</f>
        <v>0</v>
      </c>
      <c r="T78" s="781">
        <f>'4-EXPENSE 1st Period'!Q90+' 5-EXPENSE 2nd Period'!Q90+'6-EXPENSE 3rd Period'!Q90+' 7-EXPENSE 4th Period'!Q90+' 8-EXPENSE 5th Period'!Q90+' 9-EXPENSE 6th Period'!Q90+' 10-EXPENSE 7th Period'!Q90+' 11-EXPENSE 8th Period'!Q90+' 12-EXPENSE 9th Period'!Q90+' 13-EXPENSE 10th Period'!Q90+' 14-EXPENSE 11th Period'!Q90+' 15-EXPENSE 12th Period'!R90</f>
        <v>0</v>
      </c>
      <c r="U78" s="781">
        <f>'4-EXPENSE 1st Period'!R90+' 5-EXPENSE 2nd Period'!R90+'6-EXPENSE 3rd Period'!R90+' 7-EXPENSE 4th Period'!R90+' 8-EXPENSE 5th Period'!R90+' 9-EXPENSE 6th Period'!R90+' 10-EXPENSE 7th Period'!R90+' 11-EXPENSE 8th Period'!R90+' 12-EXPENSE 9th Period'!R90+' 13-EXPENSE 10th Period'!R90+' 14-EXPENSE 11th Period'!R90+' 15-EXPENSE 12th Period'!S90</f>
        <v>0</v>
      </c>
      <c r="V78" s="781">
        <f>'4-EXPENSE 1st Period'!S90+' 5-EXPENSE 2nd Period'!S90+'6-EXPENSE 3rd Period'!S90+' 7-EXPENSE 4th Period'!S90+' 8-EXPENSE 5th Period'!S90+' 9-EXPENSE 6th Period'!S90+' 10-EXPENSE 7th Period'!S90+' 11-EXPENSE 8th Period'!S90+' 12-EXPENSE 9th Period'!S90+' 13-EXPENSE 10th Period'!S90+' 14-EXPENSE 11th Period'!S90+' 15-EXPENSE 12th Period'!T90</f>
        <v>0</v>
      </c>
      <c r="W78" s="781">
        <f>'4-EXPENSE 1st Period'!T90+' 5-EXPENSE 2nd Period'!T90+'6-EXPENSE 3rd Period'!T90+' 7-EXPENSE 4th Period'!T90+' 8-EXPENSE 5th Period'!T90+' 9-EXPENSE 6th Period'!T90+' 10-EXPENSE 7th Period'!T90+' 11-EXPENSE 8th Period'!T90+' 12-EXPENSE 9th Period'!T90+' 13-EXPENSE 10th Period'!T90+' 14-EXPENSE 11th Period'!T90+' 15-EXPENSE 12th Period'!U90</f>
        <v>0</v>
      </c>
      <c r="X78" s="781">
        <f>'4-EXPENSE 1st Period'!U90+' 5-EXPENSE 2nd Period'!U90+'6-EXPENSE 3rd Period'!U90+' 7-EXPENSE 4th Period'!U90+' 8-EXPENSE 5th Period'!U90+' 9-EXPENSE 6th Period'!U90+' 10-EXPENSE 7th Period'!U90+' 11-EXPENSE 8th Period'!U90+' 12-EXPENSE 9th Period'!U90+' 13-EXPENSE 10th Period'!U90+' 14-EXPENSE 11th Period'!U90+' 15-EXPENSE 12th Period'!V90</f>
        <v>0</v>
      </c>
      <c r="Y78" s="781">
        <f>'4-EXPENSE 1st Period'!V90+' 5-EXPENSE 2nd Period'!V90+'6-EXPENSE 3rd Period'!V90+' 7-EXPENSE 4th Period'!V90+' 8-EXPENSE 5th Period'!V90+' 9-EXPENSE 6th Period'!V90+' 10-EXPENSE 7th Period'!V90+' 11-EXPENSE 8th Period'!V90+' 12-EXPENSE 9th Period'!V90+' 13-EXPENSE 10th Period'!V90+' 14-EXPENSE 11th Period'!V90+' 15-EXPENSE 12th Period'!W90</f>
        <v>0</v>
      </c>
      <c r="Z78" s="781">
        <f>'4-EXPENSE 1st Period'!W90+' 5-EXPENSE 2nd Period'!W90+'6-EXPENSE 3rd Period'!W90+' 7-EXPENSE 4th Period'!W90+' 8-EXPENSE 5th Period'!W90+' 9-EXPENSE 6th Period'!W90+' 10-EXPENSE 7th Period'!W90+' 11-EXPENSE 8th Period'!W90+' 12-EXPENSE 9th Period'!W90+' 13-EXPENSE 10th Period'!W90+' 14-EXPENSE 11th Period'!W90+' 15-EXPENSE 12th Period'!X90</f>
        <v>0</v>
      </c>
      <c r="AA78" s="781">
        <f>'4-EXPENSE 1st Period'!X90+' 5-EXPENSE 2nd Period'!X90+'6-EXPENSE 3rd Period'!X90+' 7-EXPENSE 4th Period'!X90+' 8-EXPENSE 5th Period'!X90+' 9-EXPENSE 6th Period'!X90+' 10-EXPENSE 7th Period'!X90+' 11-EXPENSE 8th Period'!X90+' 12-EXPENSE 9th Period'!X90+' 13-EXPENSE 10th Period'!X90+' 14-EXPENSE 11th Period'!X90+' 15-EXPENSE 12th Period'!Y90</f>
        <v>0</v>
      </c>
      <c r="AB78" s="781">
        <f>'4-EXPENSE 1st Period'!Y90+' 5-EXPENSE 2nd Period'!Y90+'6-EXPENSE 3rd Period'!Y90+' 7-EXPENSE 4th Period'!Y90+' 8-EXPENSE 5th Period'!Y90+' 9-EXPENSE 6th Period'!Y90+' 10-EXPENSE 7th Period'!Y90+' 11-EXPENSE 8th Period'!Y90+' 12-EXPENSE 9th Period'!Y90+' 13-EXPENSE 10th Period'!Y90+' 14-EXPENSE 11th Period'!Y90+' 15-EXPENSE 12th Period'!Z90</f>
        <v>0</v>
      </c>
      <c r="AC78" s="781">
        <f>'4-EXPENSE 1st Period'!Z90+' 5-EXPENSE 2nd Period'!Z90+'6-EXPENSE 3rd Period'!Z90+' 7-EXPENSE 4th Period'!Z90+' 8-EXPENSE 5th Period'!Z90+' 9-EXPENSE 6th Period'!Z90+' 10-EXPENSE 7th Period'!Z90+' 11-EXPENSE 8th Period'!Z90+' 12-EXPENSE 9th Period'!Z90+' 13-EXPENSE 10th Period'!Z90+' 14-EXPENSE 11th Period'!Z90+' 15-EXPENSE 12th Period'!AA90</f>
        <v>0</v>
      </c>
      <c r="AD78" s="781">
        <f>'4-EXPENSE 1st Period'!AA90+' 5-EXPENSE 2nd Period'!AA90+'6-EXPENSE 3rd Period'!AA90+' 7-EXPENSE 4th Period'!AA90+' 8-EXPENSE 5th Period'!AA90+' 9-EXPENSE 6th Period'!AA90+' 10-EXPENSE 7th Period'!AA90+' 11-EXPENSE 8th Period'!AA90+' 12-EXPENSE 9th Period'!AA90+' 13-EXPENSE 10th Period'!AA90+' 14-EXPENSE 11th Period'!AA90+' 15-EXPENSE 12th Period'!AB90</f>
        <v>0</v>
      </c>
      <c r="AE78" s="781">
        <f>'4-EXPENSE 1st Period'!AB90+' 5-EXPENSE 2nd Period'!AB90+'6-EXPENSE 3rd Period'!AB90+' 7-EXPENSE 4th Period'!AB90+' 8-EXPENSE 5th Period'!AB90+' 9-EXPENSE 6th Period'!AB90+' 10-EXPENSE 7th Period'!AB90+' 11-EXPENSE 8th Period'!AB90+' 12-EXPENSE 9th Period'!AB90+' 13-EXPENSE 10th Period'!AB90+' 14-EXPENSE 11th Period'!AB90+' 15-EXPENSE 12th Period'!AC90</f>
        <v>0</v>
      </c>
      <c r="AF78" s="781">
        <f>'4-EXPENSE 1st Period'!AC90+' 5-EXPENSE 2nd Period'!AC90+'6-EXPENSE 3rd Period'!AC90+' 7-EXPENSE 4th Period'!AC90+' 8-EXPENSE 5th Period'!AC90+' 9-EXPENSE 6th Period'!AC90+' 10-EXPENSE 7th Period'!AC90+' 11-EXPENSE 8th Period'!AC90+' 12-EXPENSE 9th Period'!AC90+' 13-EXPENSE 10th Period'!AC90+' 14-EXPENSE 11th Period'!AC90+' 15-EXPENSE 12th Period'!AD90</f>
        <v>0</v>
      </c>
      <c r="AG78" s="767">
        <f>'4-EXPENSE 1st Period'!AD90+' 5-EXPENSE 2nd Period'!AD90+'6-EXPENSE 3rd Period'!AD90+' 7-EXPENSE 4th Period'!AD90+' 8-EXPENSE 5th Period'!AD90+' 9-EXPENSE 6th Period'!AD90+' 10-EXPENSE 7th Period'!AD90+' 11-EXPENSE 8th Period'!AD90+' 12-EXPENSE 9th Period'!AD90+' 13-EXPENSE 10th Period'!AD90+' 14-EXPENSE 11th Period'!AD90+' 15-EXPENSE 12th Period'!AE90</f>
        <v>0</v>
      </c>
      <c r="AH78" s="776">
        <f t="shared" si="24"/>
        <v>0</v>
      </c>
      <c r="AI78" s="769"/>
      <c r="AJ78" s="778">
        <f t="shared" si="25"/>
        <v>0</v>
      </c>
      <c r="AK78" s="781">
        <f t="shared" si="26"/>
        <v>0</v>
      </c>
      <c r="AL78" s="781">
        <f t="shared" si="27"/>
        <v>0</v>
      </c>
      <c r="AM78" s="781">
        <f t="shared" si="28"/>
        <v>0</v>
      </c>
      <c r="AN78" s="781">
        <f t="shared" si="29"/>
        <v>0</v>
      </c>
      <c r="AO78" s="781">
        <f t="shared" si="30"/>
        <v>0</v>
      </c>
      <c r="AP78" s="781">
        <f t="shared" si="31"/>
        <v>0</v>
      </c>
      <c r="AQ78" s="781">
        <f t="shared" si="32"/>
        <v>0</v>
      </c>
      <c r="AR78" s="781">
        <f t="shared" si="33"/>
        <v>0</v>
      </c>
      <c r="AS78" s="781">
        <f t="shared" si="34"/>
        <v>0</v>
      </c>
      <c r="AT78" s="781">
        <f t="shared" si="35"/>
        <v>0</v>
      </c>
      <c r="AU78" s="781">
        <f t="shared" si="36"/>
        <v>0</v>
      </c>
      <c r="AV78" s="781">
        <f t="shared" si="37"/>
        <v>0</v>
      </c>
      <c r="AW78" s="781">
        <f t="shared" si="38"/>
        <v>0</v>
      </c>
      <c r="AX78" s="767">
        <f t="shared" si="39"/>
        <v>0</v>
      </c>
      <c r="AY78" s="776">
        <f t="shared" si="40"/>
        <v>0</v>
      </c>
    </row>
    <row r="79" spans="1:51" x14ac:dyDescent="0.25">
      <c r="A79" s="799" t="str">
        <f>IF('2-Budget JUSTIFY'!A81="","",'2-Budget JUSTIFY'!A81)</f>
        <v/>
      </c>
      <c r="B79" s="767">
        <f>'2-Budget JUSTIFY'!D81</f>
        <v>0</v>
      </c>
      <c r="C79" s="781">
        <f>'2-Budget JUSTIFY'!E81</f>
        <v>0</v>
      </c>
      <c r="D79" s="781">
        <f>'2-Budget JUSTIFY'!F81</f>
        <v>0</v>
      </c>
      <c r="E79" s="781">
        <f>'2-Budget JUSTIFY'!G81</f>
        <v>0</v>
      </c>
      <c r="F79" s="781">
        <f>'2-Budget JUSTIFY'!H81</f>
        <v>0</v>
      </c>
      <c r="G79" s="781">
        <f>'2-Budget JUSTIFY'!I81</f>
        <v>0</v>
      </c>
      <c r="H79" s="781">
        <f>'2-Budget JUSTIFY'!J81</f>
        <v>0</v>
      </c>
      <c r="I79" s="781">
        <f>'2-Budget JUSTIFY'!K81</f>
        <v>0</v>
      </c>
      <c r="J79" s="781">
        <f>'2-Budget JUSTIFY'!L81</f>
        <v>0</v>
      </c>
      <c r="K79" s="781">
        <f>'2-Budget JUSTIFY'!M81</f>
        <v>0</v>
      </c>
      <c r="L79" s="781">
        <f>'2-Budget JUSTIFY'!N81</f>
        <v>0</v>
      </c>
      <c r="M79" s="781">
        <f>'2-Budget JUSTIFY'!O81</f>
        <v>0</v>
      </c>
      <c r="N79" s="781">
        <f>'2-Budget JUSTIFY'!P81</f>
        <v>0</v>
      </c>
      <c r="O79" s="781">
        <f>'2-Budget JUSTIFY'!Q81</f>
        <v>0</v>
      </c>
      <c r="P79" s="767">
        <f>'2-Budget JUSTIFY'!R81</f>
        <v>0</v>
      </c>
      <c r="Q79" s="776">
        <f t="shared" si="23"/>
        <v>0</v>
      </c>
      <c r="R79" s="769"/>
      <c r="S79" s="778">
        <f>'4-EXPENSE 1st Period'!P91+' 5-EXPENSE 2nd Period'!P91+'6-EXPENSE 3rd Period'!P91+' 7-EXPENSE 4th Period'!P91+' 8-EXPENSE 5th Period'!P91+' 9-EXPENSE 6th Period'!P91+' 10-EXPENSE 7th Period'!P91+' 11-EXPENSE 8th Period'!P91+' 12-EXPENSE 9th Period'!P91+' 13-EXPENSE 10th Period'!P91+' 14-EXPENSE 11th Period'!P91+' 15-EXPENSE 12th Period'!Q91</f>
        <v>0</v>
      </c>
      <c r="T79" s="781">
        <f>'4-EXPENSE 1st Period'!Q91+' 5-EXPENSE 2nd Period'!Q91+'6-EXPENSE 3rd Period'!Q91+' 7-EXPENSE 4th Period'!Q91+' 8-EXPENSE 5th Period'!Q91+' 9-EXPENSE 6th Period'!Q91+' 10-EXPENSE 7th Period'!Q91+' 11-EXPENSE 8th Period'!Q91+' 12-EXPENSE 9th Period'!Q91+' 13-EXPENSE 10th Period'!Q91+' 14-EXPENSE 11th Period'!Q91+' 15-EXPENSE 12th Period'!R91</f>
        <v>0</v>
      </c>
      <c r="U79" s="781">
        <f>'4-EXPENSE 1st Period'!R91+' 5-EXPENSE 2nd Period'!R91+'6-EXPENSE 3rd Period'!R91+' 7-EXPENSE 4th Period'!R91+' 8-EXPENSE 5th Period'!R91+' 9-EXPENSE 6th Period'!R91+' 10-EXPENSE 7th Period'!R91+' 11-EXPENSE 8th Period'!R91+' 12-EXPENSE 9th Period'!R91+' 13-EXPENSE 10th Period'!R91+' 14-EXPENSE 11th Period'!R91+' 15-EXPENSE 12th Period'!S91</f>
        <v>0</v>
      </c>
      <c r="V79" s="781">
        <f>'4-EXPENSE 1st Period'!S91+' 5-EXPENSE 2nd Period'!S91+'6-EXPENSE 3rd Period'!S91+' 7-EXPENSE 4th Period'!S91+' 8-EXPENSE 5th Period'!S91+' 9-EXPENSE 6th Period'!S91+' 10-EXPENSE 7th Period'!S91+' 11-EXPENSE 8th Period'!S91+' 12-EXPENSE 9th Period'!S91+' 13-EXPENSE 10th Period'!S91+' 14-EXPENSE 11th Period'!S91+' 15-EXPENSE 12th Period'!T91</f>
        <v>0</v>
      </c>
      <c r="W79" s="781">
        <f>'4-EXPENSE 1st Period'!T91+' 5-EXPENSE 2nd Period'!T91+'6-EXPENSE 3rd Period'!T91+' 7-EXPENSE 4th Period'!T91+' 8-EXPENSE 5th Period'!T91+' 9-EXPENSE 6th Period'!T91+' 10-EXPENSE 7th Period'!T91+' 11-EXPENSE 8th Period'!T91+' 12-EXPENSE 9th Period'!T91+' 13-EXPENSE 10th Period'!T91+' 14-EXPENSE 11th Period'!T91+' 15-EXPENSE 12th Period'!U91</f>
        <v>0</v>
      </c>
      <c r="X79" s="781">
        <f>'4-EXPENSE 1st Period'!U91+' 5-EXPENSE 2nd Period'!U91+'6-EXPENSE 3rd Period'!U91+' 7-EXPENSE 4th Period'!U91+' 8-EXPENSE 5th Period'!U91+' 9-EXPENSE 6th Period'!U91+' 10-EXPENSE 7th Period'!U91+' 11-EXPENSE 8th Period'!U91+' 12-EXPENSE 9th Period'!U91+' 13-EXPENSE 10th Period'!U91+' 14-EXPENSE 11th Period'!U91+' 15-EXPENSE 12th Period'!V91</f>
        <v>0</v>
      </c>
      <c r="Y79" s="781">
        <f>'4-EXPENSE 1st Period'!V91+' 5-EXPENSE 2nd Period'!V91+'6-EXPENSE 3rd Period'!V91+' 7-EXPENSE 4th Period'!V91+' 8-EXPENSE 5th Period'!V91+' 9-EXPENSE 6th Period'!V91+' 10-EXPENSE 7th Period'!V91+' 11-EXPENSE 8th Period'!V91+' 12-EXPENSE 9th Period'!V91+' 13-EXPENSE 10th Period'!V91+' 14-EXPENSE 11th Period'!V91+' 15-EXPENSE 12th Period'!W91</f>
        <v>0</v>
      </c>
      <c r="Z79" s="781">
        <f>'4-EXPENSE 1st Period'!W91+' 5-EXPENSE 2nd Period'!W91+'6-EXPENSE 3rd Period'!W91+' 7-EXPENSE 4th Period'!W91+' 8-EXPENSE 5th Period'!W91+' 9-EXPENSE 6th Period'!W91+' 10-EXPENSE 7th Period'!W91+' 11-EXPENSE 8th Period'!W91+' 12-EXPENSE 9th Period'!W91+' 13-EXPENSE 10th Period'!W91+' 14-EXPENSE 11th Period'!W91+' 15-EXPENSE 12th Period'!X91</f>
        <v>0</v>
      </c>
      <c r="AA79" s="781">
        <f>'4-EXPENSE 1st Period'!X91+' 5-EXPENSE 2nd Period'!X91+'6-EXPENSE 3rd Period'!X91+' 7-EXPENSE 4th Period'!X91+' 8-EXPENSE 5th Period'!X91+' 9-EXPENSE 6th Period'!X91+' 10-EXPENSE 7th Period'!X91+' 11-EXPENSE 8th Period'!X91+' 12-EXPENSE 9th Period'!X91+' 13-EXPENSE 10th Period'!X91+' 14-EXPENSE 11th Period'!X91+' 15-EXPENSE 12th Period'!Y91</f>
        <v>0</v>
      </c>
      <c r="AB79" s="781">
        <f>'4-EXPENSE 1st Period'!Y91+' 5-EXPENSE 2nd Period'!Y91+'6-EXPENSE 3rd Period'!Y91+' 7-EXPENSE 4th Period'!Y91+' 8-EXPENSE 5th Period'!Y91+' 9-EXPENSE 6th Period'!Y91+' 10-EXPENSE 7th Period'!Y91+' 11-EXPENSE 8th Period'!Y91+' 12-EXPENSE 9th Period'!Y91+' 13-EXPENSE 10th Period'!Y91+' 14-EXPENSE 11th Period'!Y91+' 15-EXPENSE 12th Period'!Z91</f>
        <v>0</v>
      </c>
      <c r="AC79" s="781">
        <f>'4-EXPENSE 1st Period'!Z91+' 5-EXPENSE 2nd Period'!Z91+'6-EXPENSE 3rd Period'!Z91+' 7-EXPENSE 4th Period'!Z91+' 8-EXPENSE 5th Period'!Z91+' 9-EXPENSE 6th Period'!Z91+' 10-EXPENSE 7th Period'!Z91+' 11-EXPENSE 8th Period'!Z91+' 12-EXPENSE 9th Period'!Z91+' 13-EXPENSE 10th Period'!Z91+' 14-EXPENSE 11th Period'!Z91+' 15-EXPENSE 12th Period'!AA91</f>
        <v>0</v>
      </c>
      <c r="AD79" s="781">
        <f>'4-EXPENSE 1st Period'!AA91+' 5-EXPENSE 2nd Period'!AA91+'6-EXPENSE 3rd Period'!AA91+' 7-EXPENSE 4th Period'!AA91+' 8-EXPENSE 5th Period'!AA91+' 9-EXPENSE 6th Period'!AA91+' 10-EXPENSE 7th Period'!AA91+' 11-EXPENSE 8th Period'!AA91+' 12-EXPENSE 9th Period'!AA91+' 13-EXPENSE 10th Period'!AA91+' 14-EXPENSE 11th Period'!AA91+' 15-EXPENSE 12th Period'!AB91</f>
        <v>0</v>
      </c>
      <c r="AE79" s="781">
        <f>'4-EXPENSE 1st Period'!AB91+' 5-EXPENSE 2nd Period'!AB91+'6-EXPENSE 3rd Period'!AB91+' 7-EXPENSE 4th Period'!AB91+' 8-EXPENSE 5th Period'!AB91+' 9-EXPENSE 6th Period'!AB91+' 10-EXPENSE 7th Period'!AB91+' 11-EXPENSE 8th Period'!AB91+' 12-EXPENSE 9th Period'!AB91+' 13-EXPENSE 10th Period'!AB91+' 14-EXPENSE 11th Period'!AB91+' 15-EXPENSE 12th Period'!AC91</f>
        <v>0</v>
      </c>
      <c r="AF79" s="781">
        <f>'4-EXPENSE 1st Period'!AC91+' 5-EXPENSE 2nd Period'!AC91+'6-EXPENSE 3rd Period'!AC91+' 7-EXPENSE 4th Period'!AC91+' 8-EXPENSE 5th Period'!AC91+' 9-EXPENSE 6th Period'!AC91+' 10-EXPENSE 7th Period'!AC91+' 11-EXPENSE 8th Period'!AC91+' 12-EXPENSE 9th Period'!AC91+' 13-EXPENSE 10th Period'!AC91+' 14-EXPENSE 11th Period'!AC91+' 15-EXPENSE 12th Period'!AD91</f>
        <v>0</v>
      </c>
      <c r="AG79" s="767">
        <f>'4-EXPENSE 1st Period'!AD91+' 5-EXPENSE 2nd Period'!AD91+'6-EXPENSE 3rd Period'!AD91+' 7-EXPENSE 4th Period'!AD91+' 8-EXPENSE 5th Period'!AD91+' 9-EXPENSE 6th Period'!AD91+' 10-EXPENSE 7th Period'!AD91+' 11-EXPENSE 8th Period'!AD91+' 12-EXPENSE 9th Period'!AD91+' 13-EXPENSE 10th Period'!AD91+' 14-EXPENSE 11th Period'!AD91+' 15-EXPENSE 12th Period'!AE91</f>
        <v>0</v>
      </c>
      <c r="AH79" s="776">
        <f t="shared" si="24"/>
        <v>0</v>
      </c>
      <c r="AI79" s="769"/>
      <c r="AJ79" s="778">
        <f t="shared" si="25"/>
        <v>0</v>
      </c>
      <c r="AK79" s="781">
        <f t="shared" si="26"/>
        <v>0</v>
      </c>
      <c r="AL79" s="781">
        <f t="shared" si="27"/>
        <v>0</v>
      </c>
      <c r="AM79" s="781">
        <f t="shared" si="28"/>
        <v>0</v>
      </c>
      <c r="AN79" s="781">
        <f t="shared" si="29"/>
        <v>0</v>
      </c>
      <c r="AO79" s="781">
        <f t="shared" si="30"/>
        <v>0</v>
      </c>
      <c r="AP79" s="781">
        <f t="shared" si="31"/>
        <v>0</v>
      </c>
      <c r="AQ79" s="781">
        <f t="shared" si="32"/>
        <v>0</v>
      </c>
      <c r="AR79" s="781">
        <f t="shared" si="33"/>
        <v>0</v>
      </c>
      <c r="AS79" s="781">
        <f t="shared" si="34"/>
        <v>0</v>
      </c>
      <c r="AT79" s="781">
        <f t="shared" si="35"/>
        <v>0</v>
      </c>
      <c r="AU79" s="781">
        <f t="shared" si="36"/>
        <v>0</v>
      </c>
      <c r="AV79" s="781">
        <f t="shared" si="37"/>
        <v>0</v>
      </c>
      <c r="AW79" s="781">
        <f t="shared" si="38"/>
        <v>0</v>
      </c>
      <c r="AX79" s="767">
        <f t="shared" si="39"/>
        <v>0</v>
      </c>
      <c r="AY79" s="776">
        <f t="shared" si="40"/>
        <v>0</v>
      </c>
    </row>
    <row r="80" spans="1:51" x14ac:dyDescent="0.25">
      <c r="A80" s="799" t="str">
        <f>IF('2-Budget JUSTIFY'!A82="","",'2-Budget JUSTIFY'!A82)</f>
        <v/>
      </c>
      <c r="B80" s="767">
        <f>'2-Budget JUSTIFY'!D82</f>
        <v>0</v>
      </c>
      <c r="C80" s="781">
        <f>'2-Budget JUSTIFY'!E82</f>
        <v>0</v>
      </c>
      <c r="D80" s="781">
        <f>'2-Budget JUSTIFY'!F82</f>
        <v>0</v>
      </c>
      <c r="E80" s="781">
        <f>'2-Budget JUSTIFY'!G82</f>
        <v>0</v>
      </c>
      <c r="F80" s="781">
        <f>'2-Budget JUSTIFY'!H82</f>
        <v>0</v>
      </c>
      <c r="G80" s="781">
        <f>'2-Budget JUSTIFY'!I82</f>
        <v>0</v>
      </c>
      <c r="H80" s="781">
        <f>'2-Budget JUSTIFY'!J82</f>
        <v>0</v>
      </c>
      <c r="I80" s="781">
        <f>'2-Budget JUSTIFY'!K82</f>
        <v>0</v>
      </c>
      <c r="J80" s="781">
        <f>'2-Budget JUSTIFY'!L82</f>
        <v>0</v>
      </c>
      <c r="K80" s="781">
        <f>'2-Budget JUSTIFY'!M82</f>
        <v>0</v>
      </c>
      <c r="L80" s="781">
        <f>'2-Budget JUSTIFY'!N82</f>
        <v>0</v>
      </c>
      <c r="M80" s="781">
        <f>'2-Budget JUSTIFY'!O82</f>
        <v>0</v>
      </c>
      <c r="N80" s="781">
        <f>'2-Budget JUSTIFY'!P82</f>
        <v>0</v>
      </c>
      <c r="O80" s="781">
        <f>'2-Budget JUSTIFY'!Q82</f>
        <v>0</v>
      </c>
      <c r="P80" s="767">
        <f>'2-Budget JUSTIFY'!R82</f>
        <v>0</v>
      </c>
      <c r="Q80" s="776">
        <f t="shared" si="23"/>
        <v>0</v>
      </c>
      <c r="R80" s="769"/>
      <c r="S80" s="778">
        <f>'4-EXPENSE 1st Period'!P92+' 5-EXPENSE 2nd Period'!P92+'6-EXPENSE 3rd Period'!P92+' 7-EXPENSE 4th Period'!P92+' 8-EXPENSE 5th Period'!P92+' 9-EXPENSE 6th Period'!P92+' 10-EXPENSE 7th Period'!P92+' 11-EXPENSE 8th Period'!P92+' 12-EXPENSE 9th Period'!P92+' 13-EXPENSE 10th Period'!P92+' 14-EXPENSE 11th Period'!P92+' 15-EXPENSE 12th Period'!Q92</f>
        <v>0</v>
      </c>
      <c r="T80" s="781">
        <f>'4-EXPENSE 1st Period'!Q92+' 5-EXPENSE 2nd Period'!Q92+'6-EXPENSE 3rd Period'!Q92+' 7-EXPENSE 4th Period'!Q92+' 8-EXPENSE 5th Period'!Q92+' 9-EXPENSE 6th Period'!Q92+' 10-EXPENSE 7th Period'!Q92+' 11-EXPENSE 8th Period'!Q92+' 12-EXPENSE 9th Period'!Q92+' 13-EXPENSE 10th Period'!Q92+' 14-EXPENSE 11th Period'!Q92+' 15-EXPENSE 12th Period'!R92</f>
        <v>0</v>
      </c>
      <c r="U80" s="781">
        <f>'4-EXPENSE 1st Period'!R92+' 5-EXPENSE 2nd Period'!R92+'6-EXPENSE 3rd Period'!R92+' 7-EXPENSE 4th Period'!R92+' 8-EXPENSE 5th Period'!R92+' 9-EXPENSE 6th Period'!R92+' 10-EXPENSE 7th Period'!R92+' 11-EXPENSE 8th Period'!R92+' 12-EXPENSE 9th Period'!R92+' 13-EXPENSE 10th Period'!R92+' 14-EXPENSE 11th Period'!R92+' 15-EXPENSE 12th Period'!S92</f>
        <v>0</v>
      </c>
      <c r="V80" s="781">
        <f>'4-EXPENSE 1st Period'!S92+' 5-EXPENSE 2nd Period'!S92+'6-EXPENSE 3rd Period'!S92+' 7-EXPENSE 4th Period'!S92+' 8-EXPENSE 5th Period'!S92+' 9-EXPENSE 6th Period'!S92+' 10-EXPENSE 7th Period'!S92+' 11-EXPENSE 8th Period'!S92+' 12-EXPENSE 9th Period'!S92+' 13-EXPENSE 10th Period'!S92+' 14-EXPENSE 11th Period'!S92+' 15-EXPENSE 12th Period'!T92</f>
        <v>0</v>
      </c>
      <c r="W80" s="781">
        <f>'4-EXPENSE 1st Period'!T92+' 5-EXPENSE 2nd Period'!T92+'6-EXPENSE 3rd Period'!T92+' 7-EXPENSE 4th Period'!T92+' 8-EXPENSE 5th Period'!T92+' 9-EXPENSE 6th Period'!T92+' 10-EXPENSE 7th Period'!T92+' 11-EXPENSE 8th Period'!T92+' 12-EXPENSE 9th Period'!T92+' 13-EXPENSE 10th Period'!T92+' 14-EXPENSE 11th Period'!T92+' 15-EXPENSE 12th Period'!U92</f>
        <v>0</v>
      </c>
      <c r="X80" s="781">
        <f>'4-EXPENSE 1st Period'!U92+' 5-EXPENSE 2nd Period'!U92+'6-EXPENSE 3rd Period'!U92+' 7-EXPENSE 4th Period'!U92+' 8-EXPENSE 5th Period'!U92+' 9-EXPENSE 6th Period'!U92+' 10-EXPENSE 7th Period'!U92+' 11-EXPENSE 8th Period'!U92+' 12-EXPENSE 9th Period'!U92+' 13-EXPENSE 10th Period'!U92+' 14-EXPENSE 11th Period'!U92+' 15-EXPENSE 12th Period'!V92</f>
        <v>0</v>
      </c>
      <c r="Y80" s="781">
        <f>'4-EXPENSE 1st Period'!V92+' 5-EXPENSE 2nd Period'!V92+'6-EXPENSE 3rd Period'!V92+' 7-EXPENSE 4th Period'!V92+' 8-EXPENSE 5th Period'!V92+' 9-EXPENSE 6th Period'!V92+' 10-EXPENSE 7th Period'!V92+' 11-EXPENSE 8th Period'!V92+' 12-EXPENSE 9th Period'!V92+' 13-EXPENSE 10th Period'!V92+' 14-EXPENSE 11th Period'!V92+' 15-EXPENSE 12th Period'!W92</f>
        <v>0</v>
      </c>
      <c r="Z80" s="781">
        <f>'4-EXPENSE 1st Period'!W92+' 5-EXPENSE 2nd Period'!W92+'6-EXPENSE 3rd Period'!W92+' 7-EXPENSE 4th Period'!W92+' 8-EXPENSE 5th Period'!W92+' 9-EXPENSE 6th Period'!W92+' 10-EXPENSE 7th Period'!W92+' 11-EXPENSE 8th Period'!W92+' 12-EXPENSE 9th Period'!W92+' 13-EXPENSE 10th Period'!W92+' 14-EXPENSE 11th Period'!W92+' 15-EXPENSE 12th Period'!X92</f>
        <v>0</v>
      </c>
      <c r="AA80" s="781">
        <f>'4-EXPENSE 1st Period'!X92+' 5-EXPENSE 2nd Period'!X92+'6-EXPENSE 3rd Period'!X92+' 7-EXPENSE 4th Period'!X92+' 8-EXPENSE 5th Period'!X92+' 9-EXPENSE 6th Period'!X92+' 10-EXPENSE 7th Period'!X92+' 11-EXPENSE 8th Period'!X92+' 12-EXPENSE 9th Period'!X92+' 13-EXPENSE 10th Period'!X92+' 14-EXPENSE 11th Period'!X92+' 15-EXPENSE 12th Period'!Y92</f>
        <v>0</v>
      </c>
      <c r="AB80" s="781">
        <f>'4-EXPENSE 1st Period'!Y92+' 5-EXPENSE 2nd Period'!Y92+'6-EXPENSE 3rd Period'!Y92+' 7-EXPENSE 4th Period'!Y92+' 8-EXPENSE 5th Period'!Y92+' 9-EXPENSE 6th Period'!Y92+' 10-EXPENSE 7th Period'!Y92+' 11-EXPENSE 8th Period'!Y92+' 12-EXPENSE 9th Period'!Y92+' 13-EXPENSE 10th Period'!Y92+' 14-EXPENSE 11th Period'!Y92+' 15-EXPENSE 12th Period'!Z92</f>
        <v>0</v>
      </c>
      <c r="AC80" s="781">
        <f>'4-EXPENSE 1st Period'!Z92+' 5-EXPENSE 2nd Period'!Z92+'6-EXPENSE 3rd Period'!Z92+' 7-EXPENSE 4th Period'!Z92+' 8-EXPENSE 5th Period'!Z92+' 9-EXPENSE 6th Period'!Z92+' 10-EXPENSE 7th Period'!Z92+' 11-EXPENSE 8th Period'!Z92+' 12-EXPENSE 9th Period'!Z92+' 13-EXPENSE 10th Period'!Z92+' 14-EXPENSE 11th Period'!Z92+' 15-EXPENSE 12th Period'!AA92</f>
        <v>0</v>
      </c>
      <c r="AD80" s="781">
        <f>'4-EXPENSE 1st Period'!AA92+' 5-EXPENSE 2nd Period'!AA92+'6-EXPENSE 3rd Period'!AA92+' 7-EXPENSE 4th Period'!AA92+' 8-EXPENSE 5th Period'!AA92+' 9-EXPENSE 6th Period'!AA92+' 10-EXPENSE 7th Period'!AA92+' 11-EXPENSE 8th Period'!AA92+' 12-EXPENSE 9th Period'!AA92+' 13-EXPENSE 10th Period'!AA92+' 14-EXPENSE 11th Period'!AA92+' 15-EXPENSE 12th Period'!AB92</f>
        <v>0</v>
      </c>
      <c r="AE80" s="781">
        <f>'4-EXPENSE 1st Period'!AB92+' 5-EXPENSE 2nd Period'!AB92+'6-EXPENSE 3rd Period'!AB92+' 7-EXPENSE 4th Period'!AB92+' 8-EXPENSE 5th Period'!AB92+' 9-EXPENSE 6th Period'!AB92+' 10-EXPENSE 7th Period'!AB92+' 11-EXPENSE 8th Period'!AB92+' 12-EXPENSE 9th Period'!AB92+' 13-EXPENSE 10th Period'!AB92+' 14-EXPENSE 11th Period'!AB92+' 15-EXPENSE 12th Period'!AC92</f>
        <v>0</v>
      </c>
      <c r="AF80" s="781">
        <f>'4-EXPENSE 1st Period'!AC92+' 5-EXPENSE 2nd Period'!AC92+'6-EXPENSE 3rd Period'!AC92+' 7-EXPENSE 4th Period'!AC92+' 8-EXPENSE 5th Period'!AC92+' 9-EXPENSE 6th Period'!AC92+' 10-EXPENSE 7th Period'!AC92+' 11-EXPENSE 8th Period'!AC92+' 12-EXPENSE 9th Period'!AC92+' 13-EXPENSE 10th Period'!AC92+' 14-EXPENSE 11th Period'!AC92+' 15-EXPENSE 12th Period'!AD92</f>
        <v>0</v>
      </c>
      <c r="AG80" s="767">
        <f>'4-EXPENSE 1st Period'!AD92+' 5-EXPENSE 2nd Period'!AD92+'6-EXPENSE 3rd Period'!AD92+' 7-EXPENSE 4th Period'!AD92+' 8-EXPENSE 5th Period'!AD92+' 9-EXPENSE 6th Period'!AD92+' 10-EXPENSE 7th Period'!AD92+' 11-EXPENSE 8th Period'!AD92+' 12-EXPENSE 9th Period'!AD92+' 13-EXPENSE 10th Period'!AD92+' 14-EXPENSE 11th Period'!AD92+' 15-EXPENSE 12th Period'!AE92</f>
        <v>0</v>
      </c>
      <c r="AH80" s="776">
        <f t="shared" si="24"/>
        <v>0</v>
      </c>
      <c r="AI80" s="769"/>
      <c r="AJ80" s="778">
        <f t="shared" si="25"/>
        <v>0</v>
      </c>
      <c r="AK80" s="781">
        <f t="shared" si="26"/>
        <v>0</v>
      </c>
      <c r="AL80" s="781">
        <f t="shared" si="27"/>
        <v>0</v>
      </c>
      <c r="AM80" s="781">
        <f t="shared" si="28"/>
        <v>0</v>
      </c>
      <c r="AN80" s="781">
        <f t="shared" si="29"/>
        <v>0</v>
      </c>
      <c r="AO80" s="781">
        <f t="shared" si="30"/>
        <v>0</v>
      </c>
      <c r="AP80" s="781">
        <f t="shared" si="31"/>
        <v>0</v>
      </c>
      <c r="AQ80" s="781">
        <f t="shared" si="32"/>
        <v>0</v>
      </c>
      <c r="AR80" s="781">
        <f t="shared" si="33"/>
        <v>0</v>
      </c>
      <c r="AS80" s="781">
        <f t="shared" si="34"/>
        <v>0</v>
      </c>
      <c r="AT80" s="781">
        <f t="shared" si="35"/>
        <v>0</v>
      </c>
      <c r="AU80" s="781">
        <f t="shared" si="36"/>
        <v>0</v>
      </c>
      <c r="AV80" s="781">
        <f t="shared" si="37"/>
        <v>0</v>
      </c>
      <c r="AW80" s="781">
        <f t="shared" si="38"/>
        <v>0</v>
      </c>
      <c r="AX80" s="767">
        <f t="shared" si="39"/>
        <v>0</v>
      </c>
      <c r="AY80" s="776">
        <f t="shared" si="40"/>
        <v>0</v>
      </c>
    </row>
    <row r="81" spans="1:51" x14ac:dyDescent="0.25">
      <c r="A81" s="799" t="str">
        <f>IF('2-Budget JUSTIFY'!A83="","",'2-Budget JUSTIFY'!A83)</f>
        <v/>
      </c>
      <c r="B81" s="767">
        <f>'2-Budget JUSTIFY'!D83</f>
        <v>0</v>
      </c>
      <c r="C81" s="781">
        <f>'2-Budget JUSTIFY'!E83</f>
        <v>0</v>
      </c>
      <c r="D81" s="781">
        <f>'2-Budget JUSTIFY'!F83</f>
        <v>0</v>
      </c>
      <c r="E81" s="781">
        <f>'2-Budget JUSTIFY'!G83</f>
        <v>0</v>
      </c>
      <c r="F81" s="781">
        <f>'2-Budget JUSTIFY'!H83</f>
        <v>0</v>
      </c>
      <c r="G81" s="781">
        <f>'2-Budget JUSTIFY'!I83</f>
        <v>0</v>
      </c>
      <c r="H81" s="781">
        <f>'2-Budget JUSTIFY'!J83</f>
        <v>0</v>
      </c>
      <c r="I81" s="781">
        <f>'2-Budget JUSTIFY'!K83</f>
        <v>0</v>
      </c>
      <c r="J81" s="781">
        <f>'2-Budget JUSTIFY'!L83</f>
        <v>0</v>
      </c>
      <c r="K81" s="781">
        <f>'2-Budget JUSTIFY'!M83</f>
        <v>0</v>
      </c>
      <c r="L81" s="781">
        <f>'2-Budget JUSTIFY'!N83</f>
        <v>0</v>
      </c>
      <c r="M81" s="781">
        <f>'2-Budget JUSTIFY'!O83</f>
        <v>0</v>
      </c>
      <c r="N81" s="781">
        <f>'2-Budget JUSTIFY'!P83</f>
        <v>0</v>
      </c>
      <c r="O81" s="781">
        <f>'2-Budget JUSTIFY'!Q83</f>
        <v>0</v>
      </c>
      <c r="P81" s="767">
        <f>'2-Budget JUSTIFY'!R83</f>
        <v>0</v>
      </c>
      <c r="Q81" s="776">
        <f t="shared" si="23"/>
        <v>0</v>
      </c>
      <c r="R81" s="769"/>
      <c r="S81" s="778">
        <f>'4-EXPENSE 1st Period'!P93+' 5-EXPENSE 2nd Period'!P93+'6-EXPENSE 3rd Period'!P93+' 7-EXPENSE 4th Period'!P93+' 8-EXPENSE 5th Period'!P93+' 9-EXPENSE 6th Period'!P93+' 10-EXPENSE 7th Period'!P93+' 11-EXPENSE 8th Period'!P93+' 12-EXPENSE 9th Period'!P93+' 13-EXPENSE 10th Period'!P93+' 14-EXPENSE 11th Period'!P93+' 15-EXPENSE 12th Period'!Q93</f>
        <v>0</v>
      </c>
      <c r="T81" s="781">
        <f>'4-EXPENSE 1st Period'!Q93+' 5-EXPENSE 2nd Period'!Q93+'6-EXPENSE 3rd Period'!Q93+' 7-EXPENSE 4th Period'!Q93+' 8-EXPENSE 5th Period'!Q93+' 9-EXPENSE 6th Period'!Q93+' 10-EXPENSE 7th Period'!Q93+' 11-EXPENSE 8th Period'!Q93+' 12-EXPENSE 9th Period'!Q93+' 13-EXPENSE 10th Period'!Q93+' 14-EXPENSE 11th Period'!Q93+' 15-EXPENSE 12th Period'!R93</f>
        <v>0</v>
      </c>
      <c r="U81" s="781">
        <f>'4-EXPENSE 1st Period'!R93+' 5-EXPENSE 2nd Period'!R93+'6-EXPENSE 3rd Period'!R93+' 7-EXPENSE 4th Period'!R93+' 8-EXPENSE 5th Period'!R93+' 9-EXPENSE 6th Period'!R93+' 10-EXPENSE 7th Period'!R93+' 11-EXPENSE 8th Period'!R93+' 12-EXPENSE 9th Period'!R93+' 13-EXPENSE 10th Period'!R93+' 14-EXPENSE 11th Period'!R93+' 15-EXPENSE 12th Period'!S93</f>
        <v>0</v>
      </c>
      <c r="V81" s="781">
        <f>'4-EXPENSE 1st Period'!S93+' 5-EXPENSE 2nd Period'!S93+'6-EXPENSE 3rd Period'!S93+' 7-EXPENSE 4th Period'!S93+' 8-EXPENSE 5th Period'!S93+' 9-EXPENSE 6th Period'!S93+' 10-EXPENSE 7th Period'!S93+' 11-EXPENSE 8th Period'!S93+' 12-EXPENSE 9th Period'!S93+' 13-EXPENSE 10th Period'!S93+' 14-EXPENSE 11th Period'!S93+' 15-EXPENSE 12th Period'!T93</f>
        <v>0</v>
      </c>
      <c r="W81" s="781">
        <f>'4-EXPENSE 1st Period'!T93+' 5-EXPENSE 2nd Period'!T93+'6-EXPENSE 3rd Period'!T93+' 7-EXPENSE 4th Period'!T93+' 8-EXPENSE 5th Period'!T93+' 9-EXPENSE 6th Period'!T93+' 10-EXPENSE 7th Period'!T93+' 11-EXPENSE 8th Period'!T93+' 12-EXPENSE 9th Period'!T93+' 13-EXPENSE 10th Period'!T93+' 14-EXPENSE 11th Period'!T93+' 15-EXPENSE 12th Period'!U93</f>
        <v>0</v>
      </c>
      <c r="X81" s="781">
        <f>'4-EXPENSE 1st Period'!U93+' 5-EXPENSE 2nd Period'!U93+'6-EXPENSE 3rd Period'!U93+' 7-EXPENSE 4th Period'!U93+' 8-EXPENSE 5th Period'!U93+' 9-EXPENSE 6th Period'!U93+' 10-EXPENSE 7th Period'!U93+' 11-EXPENSE 8th Period'!U93+' 12-EXPENSE 9th Period'!U93+' 13-EXPENSE 10th Period'!U93+' 14-EXPENSE 11th Period'!U93+' 15-EXPENSE 12th Period'!V93</f>
        <v>0</v>
      </c>
      <c r="Y81" s="781">
        <f>'4-EXPENSE 1st Period'!V93+' 5-EXPENSE 2nd Period'!V93+'6-EXPENSE 3rd Period'!V93+' 7-EXPENSE 4th Period'!V93+' 8-EXPENSE 5th Period'!V93+' 9-EXPENSE 6th Period'!V93+' 10-EXPENSE 7th Period'!V93+' 11-EXPENSE 8th Period'!V93+' 12-EXPENSE 9th Period'!V93+' 13-EXPENSE 10th Period'!V93+' 14-EXPENSE 11th Period'!V93+' 15-EXPENSE 12th Period'!W93</f>
        <v>0</v>
      </c>
      <c r="Z81" s="781">
        <f>'4-EXPENSE 1st Period'!W93+' 5-EXPENSE 2nd Period'!W93+'6-EXPENSE 3rd Period'!W93+' 7-EXPENSE 4th Period'!W93+' 8-EXPENSE 5th Period'!W93+' 9-EXPENSE 6th Period'!W93+' 10-EXPENSE 7th Period'!W93+' 11-EXPENSE 8th Period'!W93+' 12-EXPENSE 9th Period'!W93+' 13-EXPENSE 10th Period'!W93+' 14-EXPENSE 11th Period'!W93+' 15-EXPENSE 12th Period'!X93</f>
        <v>0</v>
      </c>
      <c r="AA81" s="781">
        <f>'4-EXPENSE 1st Period'!X93+' 5-EXPENSE 2nd Period'!X93+'6-EXPENSE 3rd Period'!X93+' 7-EXPENSE 4th Period'!X93+' 8-EXPENSE 5th Period'!X93+' 9-EXPENSE 6th Period'!X93+' 10-EXPENSE 7th Period'!X93+' 11-EXPENSE 8th Period'!X93+' 12-EXPENSE 9th Period'!X93+' 13-EXPENSE 10th Period'!X93+' 14-EXPENSE 11th Period'!X93+' 15-EXPENSE 12th Period'!Y93</f>
        <v>0</v>
      </c>
      <c r="AB81" s="781">
        <f>'4-EXPENSE 1st Period'!Y93+' 5-EXPENSE 2nd Period'!Y93+'6-EXPENSE 3rd Period'!Y93+' 7-EXPENSE 4th Period'!Y93+' 8-EXPENSE 5th Period'!Y93+' 9-EXPENSE 6th Period'!Y93+' 10-EXPENSE 7th Period'!Y93+' 11-EXPENSE 8th Period'!Y93+' 12-EXPENSE 9th Period'!Y93+' 13-EXPENSE 10th Period'!Y93+' 14-EXPENSE 11th Period'!Y93+' 15-EXPENSE 12th Period'!Z93</f>
        <v>0</v>
      </c>
      <c r="AC81" s="781">
        <f>'4-EXPENSE 1st Period'!Z93+' 5-EXPENSE 2nd Period'!Z93+'6-EXPENSE 3rd Period'!Z93+' 7-EXPENSE 4th Period'!Z93+' 8-EXPENSE 5th Period'!Z93+' 9-EXPENSE 6th Period'!Z93+' 10-EXPENSE 7th Period'!Z93+' 11-EXPENSE 8th Period'!Z93+' 12-EXPENSE 9th Period'!Z93+' 13-EXPENSE 10th Period'!Z93+' 14-EXPENSE 11th Period'!Z93+' 15-EXPENSE 12th Period'!AA93</f>
        <v>0</v>
      </c>
      <c r="AD81" s="781">
        <f>'4-EXPENSE 1st Period'!AA93+' 5-EXPENSE 2nd Period'!AA93+'6-EXPENSE 3rd Period'!AA93+' 7-EXPENSE 4th Period'!AA93+' 8-EXPENSE 5th Period'!AA93+' 9-EXPENSE 6th Period'!AA93+' 10-EXPENSE 7th Period'!AA93+' 11-EXPENSE 8th Period'!AA93+' 12-EXPENSE 9th Period'!AA93+' 13-EXPENSE 10th Period'!AA93+' 14-EXPENSE 11th Period'!AA93+' 15-EXPENSE 12th Period'!AB93</f>
        <v>0</v>
      </c>
      <c r="AE81" s="781">
        <f>'4-EXPENSE 1st Period'!AB93+' 5-EXPENSE 2nd Period'!AB93+'6-EXPENSE 3rd Period'!AB93+' 7-EXPENSE 4th Period'!AB93+' 8-EXPENSE 5th Period'!AB93+' 9-EXPENSE 6th Period'!AB93+' 10-EXPENSE 7th Period'!AB93+' 11-EXPENSE 8th Period'!AB93+' 12-EXPENSE 9th Period'!AB93+' 13-EXPENSE 10th Period'!AB93+' 14-EXPENSE 11th Period'!AB93+' 15-EXPENSE 12th Period'!AC93</f>
        <v>0</v>
      </c>
      <c r="AF81" s="781">
        <f>'4-EXPENSE 1st Period'!AC93+' 5-EXPENSE 2nd Period'!AC93+'6-EXPENSE 3rd Period'!AC93+' 7-EXPENSE 4th Period'!AC93+' 8-EXPENSE 5th Period'!AC93+' 9-EXPENSE 6th Period'!AC93+' 10-EXPENSE 7th Period'!AC93+' 11-EXPENSE 8th Period'!AC93+' 12-EXPENSE 9th Period'!AC93+' 13-EXPENSE 10th Period'!AC93+' 14-EXPENSE 11th Period'!AC93+' 15-EXPENSE 12th Period'!AD93</f>
        <v>0</v>
      </c>
      <c r="AG81" s="767">
        <f>'4-EXPENSE 1st Period'!AD93+' 5-EXPENSE 2nd Period'!AD93+'6-EXPENSE 3rd Period'!AD93+' 7-EXPENSE 4th Period'!AD93+' 8-EXPENSE 5th Period'!AD93+' 9-EXPENSE 6th Period'!AD93+' 10-EXPENSE 7th Period'!AD93+' 11-EXPENSE 8th Period'!AD93+' 12-EXPENSE 9th Period'!AD93+' 13-EXPENSE 10th Period'!AD93+' 14-EXPENSE 11th Period'!AD93+' 15-EXPENSE 12th Period'!AE93</f>
        <v>0</v>
      </c>
      <c r="AH81" s="776">
        <f t="shared" si="24"/>
        <v>0</v>
      </c>
      <c r="AI81" s="769"/>
      <c r="AJ81" s="778">
        <f t="shared" si="25"/>
        <v>0</v>
      </c>
      <c r="AK81" s="781">
        <f t="shared" si="26"/>
        <v>0</v>
      </c>
      <c r="AL81" s="781">
        <f t="shared" si="27"/>
        <v>0</v>
      </c>
      <c r="AM81" s="781">
        <f t="shared" si="28"/>
        <v>0</v>
      </c>
      <c r="AN81" s="781">
        <f t="shared" si="29"/>
        <v>0</v>
      </c>
      <c r="AO81" s="781">
        <f t="shared" si="30"/>
        <v>0</v>
      </c>
      <c r="AP81" s="781">
        <f t="shared" si="31"/>
        <v>0</v>
      </c>
      <c r="AQ81" s="781">
        <f t="shared" si="32"/>
        <v>0</v>
      </c>
      <c r="AR81" s="781">
        <f t="shared" si="33"/>
        <v>0</v>
      </c>
      <c r="AS81" s="781">
        <f t="shared" si="34"/>
        <v>0</v>
      </c>
      <c r="AT81" s="781">
        <f t="shared" si="35"/>
        <v>0</v>
      </c>
      <c r="AU81" s="781">
        <f t="shared" si="36"/>
        <v>0</v>
      </c>
      <c r="AV81" s="781">
        <f t="shared" si="37"/>
        <v>0</v>
      </c>
      <c r="AW81" s="781">
        <f t="shared" si="38"/>
        <v>0</v>
      </c>
      <c r="AX81" s="767">
        <f t="shared" si="39"/>
        <v>0</v>
      </c>
      <c r="AY81" s="776">
        <f t="shared" si="40"/>
        <v>0</v>
      </c>
    </row>
    <row r="82" spans="1:51" x14ac:dyDescent="0.25">
      <c r="A82" s="799" t="str">
        <f>IF('2-Budget JUSTIFY'!A84="","",'2-Budget JUSTIFY'!A84)</f>
        <v/>
      </c>
      <c r="B82" s="767">
        <f>'2-Budget JUSTIFY'!D84</f>
        <v>0</v>
      </c>
      <c r="C82" s="781">
        <f>'2-Budget JUSTIFY'!E84</f>
        <v>0</v>
      </c>
      <c r="D82" s="781">
        <f>'2-Budget JUSTIFY'!F84</f>
        <v>0</v>
      </c>
      <c r="E82" s="781">
        <f>'2-Budget JUSTIFY'!G84</f>
        <v>0</v>
      </c>
      <c r="F82" s="781">
        <f>'2-Budget JUSTIFY'!H84</f>
        <v>0</v>
      </c>
      <c r="G82" s="781">
        <f>'2-Budget JUSTIFY'!I84</f>
        <v>0</v>
      </c>
      <c r="H82" s="781">
        <f>'2-Budget JUSTIFY'!J84</f>
        <v>0</v>
      </c>
      <c r="I82" s="781">
        <f>'2-Budget JUSTIFY'!K84</f>
        <v>0</v>
      </c>
      <c r="J82" s="781">
        <f>'2-Budget JUSTIFY'!L84</f>
        <v>0</v>
      </c>
      <c r="K82" s="781">
        <f>'2-Budget JUSTIFY'!M84</f>
        <v>0</v>
      </c>
      <c r="L82" s="781">
        <f>'2-Budget JUSTIFY'!N84</f>
        <v>0</v>
      </c>
      <c r="M82" s="781">
        <f>'2-Budget JUSTIFY'!O84</f>
        <v>0</v>
      </c>
      <c r="N82" s="781">
        <f>'2-Budget JUSTIFY'!P84</f>
        <v>0</v>
      </c>
      <c r="O82" s="781">
        <f>'2-Budget JUSTIFY'!Q84</f>
        <v>0</v>
      </c>
      <c r="P82" s="767">
        <f>'2-Budget JUSTIFY'!R84</f>
        <v>0</v>
      </c>
      <c r="Q82" s="776">
        <f t="shared" si="23"/>
        <v>0</v>
      </c>
      <c r="R82" s="769"/>
      <c r="S82" s="778">
        <f>'4-EXPENSE 1st Period'!P94+' 5-EXPENSE 2nd Period'!P94+'6-EXPENSE 3rd Period'!P94+' 7-EXPENSE 4th Period'!P94+' 8-EXPENSE 5th Period'!P94+' 9-EXPENSE 6th Period'!P94+' 10-EXPENSE 7th Period'!P94+' 11-EXPENSE 8th Period'!P94+' 12-EXPENSE 9th Period'!P94+' 13-EXPENSE 10th Period'!P94+' 14-EXPENSE 11th Period'!P94+' 15-EXPENSE 12th Period'!Q94</f>
        <v>0</v>
      </c>
      <c r="T82" s="781">
        <f>'4-EXPENSE 1st Period'!Q94+' 5-EXPENSE 2nd Period'!Q94+'6-EXPENSE 3rd Period'!Q94+' 7-EXPENSE 4th Period'!Q94+' 8-EXPENSE 5th Period'!Q94+' 9-EXPENSE 6th Period'!Q94+' 10-EXPENSE 7th Period'!Q94+' 11-EXPENSE 8th Period'!Q94+' 12-EXPENSE 9th Period'!Q94+' 13-EXPENSE 10th Period'!Q94+' 14-EXPENSE 11th Period'!Q94+' 15-EXPENSE 12th Period'!R94</f>
        <v>0</v>
      </c>
      <c r="U82" s="781">
        <f>'4-EXPENSE 1st Period'!R94+' 5-EXPENSE 2nd Period'!R94+'6-EXPENSE 3rd Period'!R94+' 7-EXPENSE 4th Period'!R94+' 8-EXPENSE 5th Period'!R94+' 9-EXPENSE 6th Period'!R94+' 10-EXPENSE 7th Period'!R94+' 11-EXPENSE 8th Period'!R94+' 12-EXPENSE 9th Period'!R94+' 13-EXPENSE 10th Period'!R94+' 14-EXPENSE 11th Period'!R94+' 15-EXPENSE 12th Period'!S94</f>
        <v>0</v>
      </c>
      <c r="V82" s="781">
        <f>'4-EXPENSE 1st Period'!S94+' 5-EXPENSE 2nd Period'!S94+'6-EXPENSE 3rd Period'!S94+' 7-EXPENSE 4th Period'!S94+' 8-EXPENSE 5th Period'!S94+' 9-EXPENSE 6th Period'!S94+' 10-EXPENSE 7th Period'!S94+' 11-EXPENSE 8th Period'!S94+' 12-EXPENSE 9th Period'!S94+' 13-EXPENSE 10th Period'!S94+' 14-EXPENSE 11th Period'!S94+' 15-EXPENSE 12th Period'!T94</f>
        <v>0</v>
      </c>
      <c r="W82" s="781">
        <f>'4-EXPENSE 1st Period'!T94+' 5-EXPENSE 2nd Period'!T94+'6-EXPENSE 3rd Period'!T94+' 7-EXPENSE 4th Period'!T94+' 8-EXPENSE 5th Period'!T94+' 9-EXPENSE 6th Period'!T94+' 10-EXPENSE 7th Period'!T94+' 11-EXPENSE 8th Period'!T94+' 12-EXPENSE 9th Period'!T94+' 13-EXPENSE 10th Period'!T94+' 14-EXPENSE 11th Period'!T94+' 15-EXPENSE 12th Period'!U94</f>
        <v>0</v>
      </c>
      <c r="X82" s="781">
        <f>'4-EXPENSE 1st Period'!U94+' 5-EXPENSE 2nd Period'!U94+'6-EXPENSE 3rd Period'!U94+' 7-EXPENSE 4th Period'!U94+' 8-EXPENSE 5th Period'!U94+' 9-EXPENSE 6th Period'!U94+' 10-EXPENSE 7th Period'!U94+' 11-EXPENSE 8th Period'!U94+' 12-EXPENSE 9th Period'!U94+' 13-EXPENSE 10th Period'!U94+' 14-EXPENSE 11th Period'!U94+' 15-EXPENSE 12th Period'!V94</f>
        <v>0</v>
      </c>
      <c r="Y82" s="781">
        <f>'4-EXPENSE 1st Period'!V94+' 5-EXPENSE 2nd Period'!V94+'6-EXPENSE 3rd Period'!V94+' 7-EXPENSE 4th Period'!V94+' 8-EXPENSE 5th Period'!V94+' 9-EXPENSE 6th Period'!V94+' 10-EXPENSE 7th Period'!V94+' 11-EXPENSE 8th Period'!V94+' 12-EXPENSE 9th Period'!V94+' 13-EXPENSE 10th Period'!V94+' 14-EXPENSE 11th Period'!V94+' 15-EXPENSE 12th Period'!W94</f>
        <v>0</v>
      </c>
      <c r="Z82" s="781">
        <f>'4-EXPENSE 1st Period'!W94+' 5-EXPENSE 2nd Period'!W94+'6-EXPENSE 3rd Period'!W94+' 7-EXPENSE 4th Period'!W94+' 8-EXPENSE 5th Period'!W94+' 9-EXPENSE 6th Period'!W94+' 10-EXPENSE 7th Period'!W94+' 11-EXPENSE 8th Period'!W94+' 12-EXPENSE 9th Period'!W94+' 13-EXPENSE 10th Period'!W94+' 14-EXPENSE 11th Period'!W94+' 15-EXPENSE 12th Period'!X94</f>
        <v>0</v>
      </c>
      <c r="AA82" s="781">
        <f>'4-EXPENSE 1st Period'!X94+' 5-EXPENSE 2nd Period'!X94+'6-EXPENSE 3rd Period'!X94+' 7-EXPENSE 4th Period'!X94+' 8-EXPENSE 5th Period'!X94+' 9-EXPENSE 6th Period'!X94+' 10-EXPENSE 7th Period'!X94+' 11-EXPENSE 8th Period'!X94+' 12-EXPENSE 9th Period'!X94+' 13-EXPENSE 10th Period'!X94+' 14-EXPENSE 11th Period'!X94+' 15-EXPENSE 12th Period'!Y94</f>
        <v>0</v>
      </c>
      <c r="AB82" s="781">
        <f>'4-EXPENSE 1st Period'!Y94+' 5-EXPENSE 2nd Period'!Y94+'6-EXPENSE 3rd Period'!Y94+' 7-EXPENSE 4th Period'!Y94+' 8-EXPENSE 5th Period'!Y94+' 9-EXPENSE 6th Period'!Y94+' 10-EXPENSE 7th Period'!Y94+' 11-EXPENSE 8th Period'!Y94+' 12-EXPENSE 9th Period'!Y94+' 13-EXPENSE 10th Period'!Y94+' 14-EXPENSE 11th Period'!Y94+' 15-EXPENSE 12th Period'!Z94</f>
        <v>0</v>
      </c>
      <c r="AC82" s="781">
        <f>'4-EXPENSE 1st Period'!Z94+' 5-EXPENSE 2nd Period'!Z94+'6-EXPENSE 3rd Period'!Z94+' 7-EXPENSE 4th Period'!Z94+' 8-EXPENSE 5th Period'!Z94+' 9-EXPENSE 6th Period'!Z94+' 10-EXPENSE 7th Period'!Z94+' 11-EXPENSE 8th Period'!Z94+' 12-EXPENSE 9th Period'!Z94+' 13-EXPENSE 10th Period'!Z94+' 14-EXPENSE 11th Period'!Z94+' 15-EXPENSE 12th Period'!AA94</f>
        <v>0</v>
      </c>
      <c r="AD82" s="781">
        <f>'4-EXPENSE 1st Period'!AA94+' 5-EXPENSE 2nd Period'!AA94+'6-EXPENSE 3rd Period'!AA94+' 7-EXPENSE 4th Period'!AA94+' 8-EXPENSE 5th Period'!AA94+' 9-EXPENSE 6th Period'!AA94+' 10-EXPENSE 7th Period'!AA94+' 11-EXPENSE 8th Period'!AA94+' 12-EXPENSE 9th Period'!AA94+' 13-EXPENSE 10th Period'!AA94+' 14-EXPENSE 11th Period'!AA94+' 15-EXPENSE 12th Period'!AB94</f>
        <v>0</v>
      </c>
      <c r="AE82" s="781">
        <f>'4-EXPENSE 1st Period'!AB94+' 5-EXPENSE 2nd Period'!AB94+'6-EXPENSE 3rd Period'!AB94+' 7-EXPENSE 4th Period'!AB94+' 8-EXPENSE 5th Period'!AB94+' 9-EXPENSE 6th Period'!AB94+' 10-EXPENSE 7th Period'!AB94+' 11-EXPENSE 8th Period'!AB94+' 12-EXPENSE 9th Period'!AB94+' 13-EXPENSE 10th Period'!AB94+' 14-EXPENSE 11th Period'!AB94+' 15-EXPENSE 12th Period'!AC94</f>
        <v>0</v>
      </c>
      <c r="AF82" s="781">
        <f>'4-EXPENSE 1st Period'!AC94+' 5-EXPENSE 2nd Period'!AC94+'6-EXPENSE 3rd Period'!AC94+' 7-EXPENSE 4th Period'!AC94+' 8-EXPENSE 5th Period'!AC94+' 9-EXPENSE 6th Period'!AC94+' 10-EXPENSE 7th Period'!AC94+' 11-EXPENSE 8th Period'!AC94+' 12-EXPENSE 9th Period'!AC94+' 13-EXPENSE 10th Period'!AC94+' 14-EXPENSE 11th Period'!AC94+' 15-EXPENSE 12th Period'!AD94</f>
        <v>0</v>
      </c>
      <c r="AG82" s="767">
        <f>'4-EXPENSE 1st Period'!AD94+' 5-EXPENSE 2nd Period'!AD94+'6-EXPENSE 3rd Period'!AD94+' 7-EXPENSE 4th Period'!AD94+' 8-EXPENSE 5th Period'!AD94+' 9-EXPENSE 6th Period'!AD94+' 10-EXPENSE 7th Period'!AD94+' 11-EXPENSE 8th Period'!AD94+' 12-EXPENSE 9th Period'!AD94+' 13-EXPENSE 10th Period'!AD94+' 14-EXPENSE 11th Period'!AD94+' 15-EXPENSE 12th Period'!AE94</f>
        <v>0</v>
      </c>
      <c r="AH82" s="776">
        <f t="shared" si="24"/>
        <v>0</v>
      </c>
      <c r="AI82" s="769"/>
      <c r="AJ82" s="778">
        <f t="shared" si="25"/>
        <v>0</v>
      </c>
      <c r="AK82" s="781">
        <f t="shared" si="26"/>
        <v>0</v>
      </c>
      <c r="AL82" s="781">
        <f t="shared" si="27"/>
        <v>0</v>
      </c>
      <c r="AM82" s="781">
        <f t="shared" si="28"/>
        <v>0</v>
      </c>
      <c r="AN82" s="781">
        <f t="shared" si="29"/>
        <v>0</v>
      </c>
      <c r="AO82" s="781">
        <f t="shared" si="30"/>
        <v>0</v>
      </c>
      <c r="AP82" s="781">
        <f t="shared" si="31"/>
        <v>0</v>
      </c>
      <c r="AQ82" s="781">
        <f t="shared" si="32"/>
        <v>0</v>
      </c>
      <c r="AR82" s="781">
        <f t="shared" si="33"/>
        <v>0</v>
      </c>
      <c r="AS82" s="781">
        <f t="shared" si="34"/>
        <v>0</v>
      </c>
      <c r="AT82" s="781">
        <f t="shared" si="35"/>
        <v>0</v>
      </c>
      <c r="AU82" s="781">
        <f t="shared" si="36"/>
        <v>0</v>
      </c>
      <c r="AV82" s="781">
        <f t="shared" si="37"/>
        <v>0</v>
      </c>
      <c r="AW82" s="781">
        <f t="shared" si="38"/>
        <v>0</v>
      </c>
      <c r="AX82" s="767">
        <f t="shared" si="39"/>
        <v>0</v>
      </c>
      <c r="AY82" s="776">
        <f t="shared" si="40"/>
        <v>0</v>
      </c>
    </row>
    <row r="83" spans="1:51" x14ac:dyDescent="0.25">
      <c r="A83" s="799" t="str">
        <f>IF('2-Budget JUSTIFY'!A85="","",'2-Budget JUSTIFY'!A85)</f>
        <v/>
      </c>
      <c r="B83" s="767">
        <f>'2-Budget JUSTIFY'!D85</f>
        <v>0</v>
      </c>
      <c r="C83" s="781">
        <f>'2-Budget JUSTIFY'!E85</f>
        <v>0</v>
      </c>
      <c r="D83" s="781">
        <f>'2-Budget JUSTIFY'!F85</f>
        <v>0</v>
      </c>
      <c r="E83" s="781">
        <f>'2-Budget JUSTIFY'!G85</f>
        <v>0</v>
      </c>
      <c r="F83" s="781">
        <f>'2-Budget JUSTIFY'!H85</f>
        <v>0</v>
      </c>
      <c r="G83" s="781">
        <f>'2-Budget JUSTIFY'!I85</f>
        <v>0</v>
      </c>
      <c r="H83" s="781">
        <f>'2-Budget JUSTIFY'!J85</f>
        <v>0</v>
      </c>
      <c r="I83" s="781">
        <f>'2-Budget JUSTIFY'!K85</f>
        <v>0</v>
      </c>
      <c r="J83" s="781">
        <f>'2-Budget JUSTIFY'!L85</f>
        <v>0</v>
      </c>
      <c r="K83" s="781">
        <f>'2-Budget JUSTIFY'!M85</f>
        <v>0</v>
      </c>
      <c r="L83" s="781">
        <f>'2-Budget JUSTIFY'!N85</f>
        <v>0</v>
      </c>
      <c r="M83" s="781">
        <f>'2-Budget JUSTIFY'!O85</f>
        <v>0</v>
      </c>
      <c r="N83" s="781">
        <f>'2-Budget JUSTIFY'!P85</f>
        <v>0</v>
      </c>
      <c r="O83" s="781">
        <f>'2-Budget JUSTIFY'!Q85</f>
        <v>0</v>
      </c>
      <c r="P83" s="767">
        <f>'2-Budget JUSTIFY'!R85</f>
        <v>0</v>
      </c>
      <c r="Q83" s="776">
        <f t="shared" si="23"/>
        <v>0</v>
      </c>
      <c r="R83" s="769"/>
      <c r="S83" s="778">
        <f>'4-EXPENSE 1st Period'!P95+' 5-EXPENSE 2nd Period'!P95+'6-EXPENSE 3rd Period'!P95+' 7-EXPENSE 4th Period'!P95+' 8-EXPENSE 5th Period'!P95+' 9-EXPENSE 6th Period'!P95+' 10-EXPENSE 7th Period'!P95+' 11-EXPENSE 8th Period'!P95+' 12-EXPENSE 9th Period'!P95+' 13-EXPENSE 10th Period'!P95+' 14-EXPENSE 11th Period'!P95+' 15-EXPENSE 12th Period'!Q95</f>
        <v>0</v>
      </c>
      <c r="T83" s="781">
        <f>'4-EXPENSE 1st Period'!Q95+' 5-EXPENSE 2nd Period'!Q95+'6-EXPENSE 3rd Period'!Q95+' 7-EXPENSE 4th Period'!Q95+' 8-EXPENSE 5th Period'!Q95+' 9-EXPENSE 6th Period'!Q95+' 10-EXPENSE 7th Period'!Q95+' 11-EXPENSE 8th Period'!Q95+' 12-EXPENSE 9th Period'!Q95+' 13-EXPENSE 10th Period'!Q95+' 14-EXPENSE 11th Period'!Q95+' 15-EXPENSE 12th Period'!R95</f>
        <v>0</v>
      </c>
      <c r="U83" s="781">
        <f>'4-EXPENSE 1st Period'!R95+' 5-EXPENSE 2nd Period'!R95+'6-EXPENSE 3rd Period'!R95+' 7-EXPENSE 4th Period'!R95+' 8-EXPENSE 5th Period'!R95+' 9-EXPENSE 6th Period'!R95+' 10-EXPENSE 7th Period'!R95+' 11-EXPENSE 8th Period'!R95+' 12-EXPENSE 9th Period'!R95+' 13-EXPENSE 10th Period'!R95+' 14-EXPENSE 11th Period'!R95+' 15-EXPENSE 12th Period'!S95</f>
        <v>0</v>
      </c>
      <c r="V83" s="781">
        <f>'4-EXPENSE 1st Period'!S95+' 5-EXPENSE 2nd Period'!S95+'6-EXPENSE 3rd Period'!S95+' 7-EXPENSE 4th Period'!S95+' 8-EXPENSE 5th Period'!S95+' 9-EXPENSE 6th Period'!S95+' 10-EXPENSE 7th Period'!S95+' 11-EXPENSE 8th Period'!S95+' 12-EXPENSE 9th Period'!S95+' 13-EXPENSE 10th Period'!S95+' 14-EXPENSE 11th Period'!S95+' 15-EXPENSE 12th Period'!T95</f>
        <v>0</v>
      </c>
      <c r="W83" s="781">
        <f>'4-EXPENSE 1st Period'!T95+' 5-EXPENSE 2nd Period'!T95+'6-EXPENSE 3rd Period'!T95+' 7-EXPENSE 4th Period'!T95+' 8-EXPENSE 5th Period'!T95+' 9-EXPENSE 6th Period'!T95+' 10-EXPENSE 7th Period'!T95+' 11-EXPENSE 8th Period'!T95+' 12-EXPENSE 9th Period'!T95+' 13-EXPENSE 10th Period'!T95+' 14-EXPENSE 11th Period'!T95+' 15-EXPENSE 12th Period'!U95</f>
        <v>0</v>
      </c>
      <c r="X83" s="781">
        <f>'4-EXPENSE 1st Period'!U95+' 5-EXPENSE 2nd Period'!U95+'6-EXPENSE 3rd Period'!U95+' 7-EXPENSE 4th Period'!U95+' 8-EXPENSE 5th Period'!U95+' 9-EXPENSE 6th Period'!U95+' 10-EXPENSE 7th Period'!U95+' 11-EXPENSE 8th Period'!U95+' 12-EXPENSE 9th Period'!U95+' 13-EXPENSE 10th Period'!U95+' 14-EXPENSE 11th Period'!U95+' 15-EXPENSE 12th Period'!V95</f>
        <v>0</v>
      </c>
      <c r="Y83" s="781">
        <f>'4-EXPENSE 1st Period'!V95+' 5-EXPENSE 2nd Period'!V95+'6-EXPENSE 3rd Period'!V95+' 7-EXPENSE 4th Period'!V95+' 8-EXPENSE 5th Period'!V95+' 9-EXPENSE 6th Period'!V95+' 10-EXPENSE 7th Period'!V95+' 11-EXPENSE 8th Period'!V95+' 12-EXPENSE 9th Period'!V95+' 13-EXPENSE 10th Period'!V95+' 14-EXPENSE 11th Period'!V95+' 15-EXPENSE 12th Period'!W95</f>
        <v>0</v>
      </c>
      <c r="Z83" s="781">
        <f>'4-EXPENSE 1st Period'!W95+' 5-EXPENSE 2nd Period'!W95+'6-EXPENSE 3rd Period'!W95+' 7-EXPENSE 4th Period'!W95+' 8-EXPENSE 5th Period'!W95+' 9-EXPENSE 6th Period'!W95+' 10-EXPENSE 7th Period'!W95+' 11-EXPENSE 8th Period'!W95+' 12-EXPENSE 9th Period'!W95+' 13-EXPENSE 10th Period'!W95+' 14-EXPENSE 11th Period'!W95+' 15-EXPENSE 12th Period'!X95</f>
        <v>0</v>
      </c>
      <c r="AA83" s="781">
        <f>'4-EXPENSE 1st Period'!X95+' 5-EXPENSE 2nd Period'!X95+'6-EXPENSE 3rd Period'!X95+' 7-EXPENSE 4th Period'!X95+' 8-EXPENSE 5th Period'!X95+' 9-EXPENSE 6th Period'!X95+' 10-EXPENSE 7th Period'!X95+' 11-EXPENSE 8th Period'!X95+' 12-EXPENSE 9th Period'!X95+' 13-EXPENSE 10th Period'!X95+' 14-EXPENSE 11th Period'!X95+' 15-EXPENSE 12th Period'!Y95</f>
        <v>0</v>
      </c>
      <c r="AB83" s="781">
        <f>'4-EXPENSE 1st Period'!Y95+' 5-EXPENSE 2nd Period'!Y95+'6-EXPENSE 3rd Period'!Y95+' 7-EXPENSE 4th Period'!Y95+' 8-EXPENSE 5th Period'!Y95+' 9-EXPENSE 6th Period'!Y95+' 10-EXPENSE 7th Period'!Y95+' 11-EXPENSE 8th Period'!Y95+' 12-EXPENSE 9th Period'!Y95+' 13-EXPENSE 10th Period'!Y95+' 14-EXPENSE 11th Period'!Y95+' 15-EXPENSE 12th Period'!Z95</f>
        <v>0</v>
      </c>
      <c r="AC83" s="781">
        <f>'4-EXPENSE 1st Period'!Z95+' 5-EXPENSE 2nd Period'!Z95+'6-EXPENSE 3rd Period'!Z95+' 7-EXPENSE 4th Period'!Z95+' 8-EXPENSE 5th Period'!Z95+' 9-EXPENSE 6th Period'!Z95+' 10-EXPENSE 7th Period'!Z95+' 11-EXPENSE 8th Period'!Z95+' 12-EXPENSE 9th Period'!Z95+' 13-EXPENSE 10th Period'!Z95+' 14-EXPENSE 11th Period'!Z95+' 15-EXPENSE 12th Period'!AA95</f>
        <v>0</v>
      </c>
      <c r="AD83" s="781">
        <f>'4-EXPENSE 1st Period'!AA95+' 5-EXPENSE 2nd Period'!AA95+'6-EXPENSE 3rd Period'!AA95+' 7-EXPENSE 4th Period'!AA95+' 8-EXPENSE 5th Period'!AA95+' 9-EXPENSE 6th Period'!AA95+' 10-EXPENSE 7th Period'!AA95+' 11-EXPENSE 8th Period'!AA95+' 12-EXPENSE 9th Period'!AA95+' 13-EXPENSE 10th Period'!AA95+' 14-EXPENSE 11th Period'!AA95+' 15-EXPENSE 12th Period'!AB95</f>
        <v>0</v>
      </c>
      <c r="AE83" s="781">
        <f>'4-EXPENSE 1st Period'!AB95+' 5-EXPENSE 2nd Period'!AB95+'6-EXPENSE 3rd Period'!AB95+' 7-EXPENSE 4th Period'!AB95+' 8-EXPENSE 5th Period'!AB95+' 9-EXPENSE 6th Period'!AB95+' 10-EXPENSE 7th Period'!AB95+' 11-EXPENSE 8th Period'!AB95+' 12-EXPENSE 9th Period'!AB95+' 13-EXPENSE 10th Period'!AB95+' 14-EXPENSE 11th Period'!AB95+' 15-EXPENSE 12th Period'!AC95</f>
        <v>0</v>
      </c>
      <c r="AF83" s="781">
        <f>'4-EXPENSE 1st Period'!AC95+' 5-EXPENSE 2nd Period'!AC95+'6-EXPENSE 3rd Period'!AC95+' 7-EXPENSE 4th Period'!AC95+' 8-EXPENSE 5th Period'!AC95+' 9-EXPENSE 6th Period'!AC95+' 10-EXPENSE 7th Period'!AC95+' 11-EXPENSE 8th Period'!AC95+' 12-EXPENSE 9th Period'!AC95+' 13-EXPENSE 10th Period'!AC95+' 14-EXPENSE 11th Period'!AC95+' 15-EXPENSE 12th Period'!AD95</f>
        <v>0</v>
      </c>
      <c r="AG83" s="767">
        <f>'4-EXPENSE 1st Period'!AD95+' 5-EXPENSE 2nd Period'!AD95+'6-EXPENSE 3rd Period'!AD95+' 7-EXPENSE 4th Period'!AD95+' 8-EXPENSE 5th Period'!AD95+' 9-EXPENSE 6th Period'!AD95+' 10-EXPENSE 7th Period'!AD95+' 11-EXPENSE 8th Period'!AD95+' 12-EXPENSE 9th Period'!AD95+' 13-EXPENSE 10th Period'!AD95+' 14-EXPENSE 11th Period'!AD95+' 15-EXPENSE 12th Period'!AE95</f>
        <v>0</v>
      </c>
      <c r="AH83" s="776">
        <f t="shared" si="24"/>
        <v>0</v>
      </c>
      <c r="AI83" s="769"/>
      <c r="AJ83" s="778">
        <f t="shared" si="25"/>
        <v>0</v>
      </c>
      <c r="AK83" s="781">
        <f t="shared" si="26"/>
        <v>0</v>
      </c>
      <c r="AL83" s="781">
        <f t="shared" si="27"/>
        <v>0</v>
      </c>
      <c r="AM83" s="781">
        <f t="shared" si="28"/>
        <v>0</v>
      </c>
      <c r="AN83" s="781">
        <f t="shared" si="29"/>
        <v>0</v>
      </c>
      <c r="AO83" s="781">
        <f t="shared" si="30"/>
        <v>0</v>
      </c>
      <c r="AP83" s="781">
        <f t="shared" si="31"/>
        <v>0</v>
      </c>
      <c r="AQ83" s="781">
        <f t="shared" si="32"/>
        <v>0</v>
      </c>
      <c r="AR83" s="781">
        <f t="shared" si="33"/>
        <v>0</v>
      </c>
      <c r="AS83" s="781">
        <f t="shared" si="34"/>
        <v>0</v>
      </c>
      <c r="AT83" s="781">
        <f t="shared" si="35"/>
        <v>0</v>
      </c>
      <c r="AU83" s="781">
        <f t="shared" si="36"/>
        <v>0</v>
      </c>
      <c r="AV83" s="781">
        <f t="shared" si="37"/>
        <v>0</v>
      </c>
      <c r="AW83" s="781">
        <f t="shared" si="38"/>
        <v>0</v>
      </c>
      <c r="AX83" s="767">
        <f t="shared" si="39"/>
        <v>0</v>
      </c>
      <c r="AY83" s="776">
        <f t="shared" si="40"/>
        <v>0</v>
      </c>
    </row>
    <row r="84" spans="1:51" ht="13" x14ac:dyDescent="0.3">
      <c r="A84" s="771" t="str">
        <f>IF('2-Budget JUSTIFY'!A86="","",'2-Budget JUSTIFY'!A86)</f>
        <v>600 - CONTRACTUAL</v>
      </c>
      <c r="B84" s="794">
        <f>'2-Budget JUSTIFY'!D86</f>
        <v>0</v>
      </c>
      <c r="C84" s="795">
        <f>'2-Budget JUSTIFY'!E86</f>
        <v>0</v>
      </c>
      <c r="D84" s="795">
        <f>'2-Budget JUSTIFY'!F86</f>
        <v>0</v>
      </c>
      <c r="E84" s="795">
        <f>'2-Budget JUSTIFY'!G86</f>
        <v>0</v>
      </c>
      <c r="F84" s="795">
        <f>'2-Budget JUSTIFY'!H86</f>
        <v>0</v>
      </c>
      <c r="G84" s="795">
        <f>'2-Budget JUSTIFY'!I86</f>
        <v>0</v>
      </c>
      <c r="H84" s="795">
        <f>'2-Budget JUSTIFY'!J86</f>
        <v>0</v>
      </c>
      <c r="I84" s="795">
        <f>'2-Budget JUSTIFY'!K86</f>
        <v>0</v>
      </c>
      <c r="J84" s="795">
        <f>'2-Budget JUSTIFY'!L86</f>
        <v>0</v>
      </c>
      <c r="K84" s="795">
        <f>'2-Budget JUSTIFY'!M86</f>
        <v>0</v>
      </c>
      <c r="L84" s="795">
        <f>'2-Budget JUSTIFY'!N86</f>
        <v>0</v>
      </c>
      <c r="M84" s="795">
        <f>'2-Budget JUSTIFY'!O86</f>
        <v>0</v>
      </c>
      <c r="N84" s="795">
        <f>'2-Budget JUSTIFY'!P86</f>
        <v>0</v>
      </c>
      <c r="O84" s="795">
        <f>'2-Budget JUSTIFY'!Q86</f>
        <v>0</v>
      </c>
      <c r="P84" s="794">
        <f>'2-Budget JUSTIFY'!R86</f>
        <v>0</v>
      </c>
      <c r="Q84" s="796">
        <f t="shared" si="23"/>
        <v>0</v>
      </c>
      <c r="R84" s="798"/>
      <c r="S84" s="797">
        <f>'4-EXPENSE 1st Period'!P96+' 5-EXPENSE 2nd Period'!P96+'6-EXPENSE 3rd Period'!P96+' 7-EXPENSE 4th Period'!P96+' 8-EXPENSE 5th Period'!P96+' 9-EXPENSE 6th Period'!P96+' 10-EXPENSE 7th Period'!P96+' 11-EXPENSE 8th Period'!P96+' 12-EXPENSE 9th Period'!P96+' 13-EXPENSE 10th Period'!P96+' 14-EXPENSE 11th Period'!P96+' 15-EXPENSE 12th Period'!Q96</f>
        <v>0</v>
      </c>
      <c r="T84" s="795">
        <f>'4-EXPENSE 1st Period'!Q96+' 5-EXPENSE 2nd Period'!Q96+'6-EXPENSE 3rd Period'!Q96+' 7-EXPENSE 4th Period'!Q96+' 8-EXPENSE 5th Period'!Q96+' 9-EXPENSE 6th Period'!Q96+' 10-EXPENSE 7th Period'!Q96+' 11-EXPENSE 8th Period'!Q96+' 12-EXPENSE 9th Period'!Q96+' 13-EXPENSE 10th Period'!Q96+' 14-EXPENSE 11th Period'!Q96+' 15-EXPENSE 12th Period'!R96</f>
        <v>0</v>
      </c>
      <c r="U84" s="795">
        <f>'4-EXPENSE 1st Period'!R96+' 5-EXPENSE 2nd Period'!R96+'6-EXPENSE 3rd Period'!R96+' 7-EXPENSE 4th Period'!R96+' 8-EXPENSE 5th Period'!R96+' 9-EXPENSE 6th Period'!R96+' 10-EXPENSE 7th Period'!R96+' 11-EXPENSE 8th Period'!R96+' 12-EXPENSE 9th Period'!R96+' 13-EXPENSE 10th Period'!R96+' 14-EXPENSE 11th Period'!R96+' 15-EXPENSE 12th Period'!S96</f>
        <v>0</v>
      </c>
      <c r="V84" s="795">
        <f>'4-EXPENSE 1st Period'!S96+' 5-EXPENSE 2nd Period'!S96+'6-EXPENSE 3rd Period'!S96+' 7-EXPENSE 4th Period'!S96+' 8-EXPENSE 5th Period'!S96+' 9-EXPENSE 6th Period'!S96+' 10-EXPENSE 7th Period'!S96+' 11-EXPENSE 8th Period'!S96+' 12-EXPENSE 9th Period'!S96+' 13-EXPENSE 10th Period'!S96+' 14-EXPENSE 11th Period'!S96+' 15-EXPENSE 12th Period'!T96</f>
        <v>0</v>
      </c>
      <c r="W84" s="795">
        <f>'4-EXPENSE 1st Period'!T96+' 5-EXPENSE 2nd Period'!T96+'6-EXPENSE 3rd Period'!T96+' 7-EXPENSE 4th Period'!T96+' 8-EXPENSE 5th Period'!T96+' 9-EXPENSE 6th Period'!T96+' 10-EXPENSE 7th Period'!T96+' 11-EXPENSE 8th Period'!T96+' 12-EXPENSE 9th Period'!T96+' 13-EXPENSE 10th Period'!T96+' 14-EXPENSE 11th Period'!T96+' 15-EXPENSE 12th Period'!U96</f>
        <v>0</v>
      </c>
      <c r="X84" s="795">
        <f>'4-EXPENSE 1st Period'!U96+' 5-EXPENSE 2nd Period'!U96+'6-EXPENSE 3rd Period'!U96+' 7-EXPENSE 4th Period'!U96+' 8-EXPENSE 5th Period'!U96+' 9-EXPENSE 6th Period'!U96+' 10-EXPENSE 7th Period'!U96+' 11-EXPENSE 8th Period'!U96+' 12-EXPENSE 9th Period'!U96+' 13-EXPENSE 10th Period'!U96+' 14-EXPENSE 11th Period'!U96+' 15-EXPENSE 12th Period'!V96</f>
        <v>0</v>
      </c>
      <c r="Y84" s="795">
        <f>'4-EXPENSE 1st Period'!V96+' 5-EXPENSE 2nd Period'!V96+'6-EXPENSE 3rd Period'!V96+' 7-EXPENSE 4th Period'!V96+' 8-EXPENSE 5th Period'!V96+' 9-EXPENSE 6th Period'!V96+' 10-EXPENSE 7th Period'!V96+' 11-EXPENSE 8th Period'!V96+' 12-EXPENSE 9th Period'!V96+' 13-EXPENSE 10th Period'!V96+' 14-EXPENSE 11th Period'!V96+' 15-EXPENSE 12th Period'!W96</f>
        <v>0</v>
      </c>
      <c r="Z84" s="795">
        <f>'4-EXPENSE 1st Period'!W96+' 5-EXPENSE 2nd Period'!W96+'6-EXPENSE 3rd Period'!W96+' 7-EXPENSE 4th Period'!W96+' 8-EXPENSE 5th Period'!W96+' 9-EXPENSE 6th Period'!W96+' 10-EXPENSE 7th Period'!W96+' 11-EXPENSE 8th Period'!W96+' 12-EXPENSE 9th Period'!W96+' 13-EXPENSE 10th Period'!W96+' 14-EXPENSE 11th Period'!W96+' 15-EXPENSE 12th Period'!X96</f>
        <v>0</v>
      </c>
      <c r="AA84" s="795">
        <f>'4-EXPENSE 1st Period'!X96+' 5-EXPENSE 2nd Period'!X96+'6-EXPENSE 3rd Period'!X96+' 7-EXPENSE 4th Period'!X96+' 8-EXPENSE 5th Period'!X96+' 9-EXPENSE 6th Period'!X96+' 10-EXPENSE 7th Period'!X96+' 11-EXPENSE 8th Period'!X96+' 12-EXPENSE 9th Period'!X96+' 13-EXPENSE 10th Period'!X96+' 14-EXPENSE 11th Period'!X96+' 15-EXPENSE 12th Period'!Y96</f>
        <v>0</v>
      </c>
      <c r="AB84" s="795">
        <f>'4-EXPENSE 1st Period'!Y96+' 5-EXPENSE 2nd Period'!Y96+'6-EXPENSE 3rd Period'!Y96+' 7-EXPENSE 4th Period'!Y96+' 8-EXPENSE 5th Period'!Y96+' 9-EXPENSE 6th Period'!Y96+' 10-EXPENSE 7th Period'!Y96+' 11-EXPENSE 8th Period'!Y96+' 12-EXPENSE 9th Period'!Y96+' 13-EXPENSE 10th Period'!Y96+' 14-EXPENSE 11th Period'!Y96+' 15-EXPENSE 12th Period'!Z96</f>
        <v>0</v>
      </c>
      <c r="AC84" s="795">
        <f>'4-EXPENSE 1st Period'!Z96+' 5-EXPENSE 2nd Period'!Z96+'6-EXPENSE 3rd Period'!Z96+' 7-EXPENSE 4th Period'!Z96+' 8-EXPENSE 5th Period'!Z96+' 9-EXPENSE 6th Period'!Z96+' 10-EXPENSE 7th Period'!Z96+' 11-EXPENSE 8th Period'!Z96+' 12-EXPENSE 9th Period'!Z96+' 13-EXPENSE 10th Period'!Z96+' 14-EXPENSE 11th Period'!Z96+' 15-EXPENSE 12th Period'!AA96</f>
        <v>0</v>
      </c>
      <c r="AD84" s="795">
        <f>'4-EXPENSE 1st Period'!AA96+' 5-EXPENSE 2nd Period'!AA96+'6-EXPENSE 3rd Period'!AA96+' 7-EXPENSE 4th Period'!AA96+' 8-EXPENSE 5th Period'!AA96+' 9-EXPENSE 6th Period'!AA96+' 10-EXPENSE 7th Period'!AA96+' 11-EXPENSE 8th Period'!AA96+' 12-EXPENSE 9th Period'!AA96+' 13-EXPENSE 10th Period'!AA96+' 14-EXPENSE 11th Period'!AA96+' 15-EXPENSE 12th Period'!AB96</f>
        <v>0</v>
      </c>
      <c r="AE84" s="795">
        <f>'4-EXPENSE 1st Period'!AB96+' 5-EXPENSE 2nd Period'!AB96+'6-EXPENSE 3rd Period'!AB96+' 7-EXPENSE 4th Period'!AB96+' 8-EXPENSE 5th Period'!AB96+' 9-EXPENSE 6th Period'!AB96+' 10-EXPENSE 7th Period'!AB96+' 11-EXPENSE 8th Period'!AB96+' 12-EXPENSE 9th Period'!AB96+' 13-EXPENSE 10th Period'!AB96+' 14-EXPENSE 11th Period'!AB96+' 15-EXPENSE 12th Period'!AC96</f>
        <v>0</v>
      </c>
      <c r="AF84" s="795">
        <f>'4-EXPENSE 1st Period'!AC96+' 5-EXPENSE 2nd Period'!AC96+'6-EXPENSE 3rd Period'!AC96+' 7-EXPENSE 4th Period'!AC96+' 8-EXPENSE 5th Period'!AC96+' 9-EXPENSE 6th Period'!AC96+' 10-EXPENSE 7th Period'!AC96+' 11-EXPENSE 8th Period'!AC96+' 12-EXPENSE 9th Period'!AC96+' 13-EXPENSE 10th Period'!AC96+' 14-EXPENSE 11th Period'!AC96+' 15-EXPENSE 12th Period'!AD96</f>
        <v>0</v>
      </c>
      <c r="AG84" s="794">
        <f>'4-EXPENSE 1st Period'!AD96+' 5-EXPENSE 2nd Period'!AD96+'6-EXPENSE 3rd Period'!AD96+' 7-EXPENSE 4th Period'!AD96+' 8-EXPENSE 5th Period'!AD96+' 9-EXPENSE 6th Period'!AD96+' 10-EXPENSE 7th Period'!AD96+' 11-EXPENSE 8th Period'!AD96+' 12-EXPENSE 9th Period'!AD96+' 13-EXPENSE 10th Period'!AD96+' 14-EXPENSE 11th Period'!AD96+' 15-EXPENSE 12th Period'!AE96</f>
        <v>0</v>
      </c>
      <c r="AH84" s="796">
        <f t="shared" si="24"/>
        <v>0</v>
      </c>
      <c r="AI84" s="798"/>
      <c r="AJ84" s="797">
        <f t="shared" si="25"/>
        <v>0</v>
      </c>
      <c r="AK84" s="795">
        <f t="shared" si="26"/>
        <v>0</v>
      </c>
      <c r="AL84" s="795">
        <f t="shared" si="27"/>
        <v>0</v>
      </c>
      <c r="AM84" s="795">
        <f t="shared" si="28"/>
        <v>0</v>
      </c>
      <c r="AN84" s="795">
        <f t="shared" si="29"/>
        <v>0</v>
      </c>
      <c r="AO84" s="795">
        <f t="shared" si="30"/>
        <v>0</v>
      </c>
      <c r="AP84" s="795">
        <f t="shared" si="31"/>
        <v>0</v>
      </c>
      <c r="AQ84" s="795">
        <f t="shared" si="32"/>
        <v>0</v>
      </c>
      <c r="AR84" s="795">
        <f t="shared" si="33"/>
        <v>0</v>
      </c>
      <c r="AS84" s="795">
        <f t="shared" si="34"/>
        <v>0</v>
      </c>
      <c r="AT84" s="795">
        <f t="shared" si="35"/>
        <v>0</v>
      </c>
      <c r="AU84" s="795">
        <f t="shared" si="36"/>
        <v>0</v>
      </c>
      <c r="AV84" s="795">
        <f t="shared" si="37"/>
        <v>0</v>
      </c>
      <c r="AW84" s="795">
        <f t="shared" si="38"/>
        <v>0</v>
      </c>
      <c r="AX84" s="794">
        <f t="shared" si="39"/>
        <v>0</v>
      </c>
      <c r="AY84" s="796">
        <f t="shared" si="40"/>
        <v>0</v>
      </c>
    </row>
    <row r="85" spans="1:51" x14ac:dyDescent="0.25">
      <c r="A85" s="799" t="str">
        <f>IF('2-Budget JUSTIFY'!A87="","",'2-Budget JUSTIFY'!A87)</f>
        <v/>
      </c>
      <c r="B85" s="767">
        <f>'2-Budget JUSTIFY'!D87</f>
        <v>0</v>
      </c>
      <c r="C85" s="781">
        <f>'2-Budget JUSTIFY'!E87</f>
        <v>0</v>
      </c>
      <c r="D85" s="781">
        <f>'2-Budget JUSTIFY'!F87</f>
        <v>0</v>
      </c>
      <c r="E85" s="781">
        <f>'2-Budget JUSTIFY'!G87</f>
        <v>0</v>
      </c>
      <c r="F85" s="781">
        <f>'2-Budget JUSTIFY'!H87</f>
        <v>0</v>
      </c>
      <c r="G85" s="781">
        <f>'2-Budget JUSTIFY'!I87</f>
        <v>0</v>
      </c>
      <c r="H85" s="781">
        <f>'2-Budget JUSTIFY'!J87</f>
        <v>0</v>
      </c>
      <c r="I85" s="781">
        <f>'2-Budget JUSTIFY'!K87</f>
        <v>0</v>
      </c>
      <c r="J85" s="781">
        <f>'2-Budget JUSTIFY'!L87</f>
        <v>0</v>
      </c>
      <c r="K85" s="781">
        <f>'2-Budget JUSTIFY'!M87</f>
        <v>0</v>
      </c>
      <c r="L85" s="781">
        <f>'2-Budget JUSTIFY'!N87</f>
        <v>0</v>
      </c>
      <c r="M85" s="781">
        <f>'2-Budget JUSTIFY'!O87</f>
        <v>0</v>
      </c>
      <c r="N85" s="781">
        <f>'2-Budget JUSTIFY'!P87</f>
        <v>0</v>
      </c>
      <c r="O85" s="781">
        <f>'2-Budget JUSTIFY'!Q87</f>
        <v>0</v>
      </c>
      <c r="P85" s="767">
        <f>'2-Budget JUSTIFY'!R87</f>
        <v>0</v>
      </c>
      <c r="Q85" s="776">
        <f t="shared" si="23"/>
        <v>0</v>
      </c>
      <c r="R85" s="769"/>
      <c r="S85" s="778">
        <f>'4-EXPENSE 1st Period'!P97+' 5-EXPENSE 2nd Period'!P97+'6-EXPENSE 3rd Period'!P97+' 7-EXPENSE 4th Period'!P97+' 8-EXPENSE 5th Period'!P97+' 9-EXPENSE 6th Period'!P97+' 10-EXPENSE 7th Period'!P97+' 11-EXPENSE 8th Period'!P97+' 12-EXPENSE 9th Period'!P97+' 13-EXPENSE 10th Period'!P97+' 14-EXPENSE 11th Period'!P97+' 15-EXPENSE 12th Period'!Q97</f>
        <v>0</v>
      </c>
      <c r="T85" s="781">
        <f>'4-EXPENSE 1st Period'!Q97+' 5-EXPENSE 2nd Period'!Q97+'6-EXPENSE 3rd Period'!Q97+' 7-EXPENSE 4th Period'!Q97+' 8-EXPENSE 5th Period'!Q97+' 9-EXPENSE 6th Period'!Q97+' 10-EXPENSE 7th Period'!Q97+' 11-EXPENSE 8th Period'!Q97+' 12-EXPENSE 9th Period'!Q97+' 13-EXPENSE 10th Period'!Q97+' 14-EXPENSE 11th Period'!Q97+' 15-EXPENSE 12th Period'!R97</f>
        <v>0</v>
      </c>
      <c r="U85" s="781">
        <f>'4-EXPENSE 1st Period'!R97+' 5-EXPENSE 2nd Period'!R97+'6-EXPENSE 3rd Period'!R97+' 7-EXPENSE 4th Period'!R97+' 8-EXPENSE 5th Period'!R97+' 9-EXPENSE 6th Period'!R97+' 10-EXPENSE 7th Period'!R97+' 11-EXPENSE 8th Period'!R97+' 12-EXPENSE 9th Period'!R97+' 13-EXPENSE 10th Period'!R97+' 14-EXPENSE 11th Period'!R97+' 15-EXPENSE 12th Period'!S97</f>
        <v>0</v>
      </c>
      <c r="V85" s="781">
        <f>'4-EXPENSE 1st Period'!S97+' 5-EXPENSE 2nd Period'!S97+'6-EXPENSE 3rd Period'!S97+' 7-EXPENSE 4th Period'!S97+' 8-EXPENSE 5th Period'!S97+' 9-EXPENSE 6th Period'!S97+' 10-EXPENSE 7th Period'!S97+' 11-EXPENSE 8th Period'!S97+' 12-EXPENSE 9th Period'!S97+' 13-EXPENSE 10th Period'!S97+' 14-EXPENSE 11th Period'!S97+' 15-EXPENSE 12th Period'!T97</f>
        <v>0</v>
      </c>
      <c r="W85" s="781">
        <f>'4-EXPENSE 1st Period'!T97+' 5-EXPENSE 2nd Period'!T97+'6-EXPENSE 3rd Period'!T97+' 7-EXPENSE 4th Period'!T97+' 8-EXPENSE 5th Period'!T97+' 9-EXPENSE 6th Period'!T97+' 10-EXPENSE 7th Period'!T97+' 11-EXPENSE 8th Period'!T97+' 12-EXPENSE 9th Period'!T97+' 13-EXPENSE 10th Period'!T97+' 14-EXPENSE 11th Period'!T97+' 15-EXPENSE 12th Period'!U97</f>
        <v>0</v>
      </c>
      <c r="X85" s="781">
        <f>'4-EXPENSE 1st Period'!U97+' 5-EXPENSE 2nd Period'!U97+'6-EXPENSE 3rd Period'!U97+' 7-EXPENSE 4th Period'!U97+' 8-EXPENSE 5th Period'!U97+' 9-EXPENSE 6th Period'!U97+' 10-EXPENSE 7th Period'!U97+' 11-EXPENSE 8th Period'!U97+' 12-EXPENSE 9th Period'!U97+' 13-EXPENSE 10th Period'!U97+' 14-EXPENSE 11th Period'!U97+' 15-EXPENSE 12th Period'!V97</f>
        <v>0</v>
      </c>
      <c r="Y85" s="781">
        <f>'4-EXPENSE 1st Period'!V97+' 5-EXPENSE 2nd Period'!V97+'6-EXPENSE 3rd Period'!V97+' 7-EXPENSE 4th Period'!V97+' 8-EXPENSE 5th Period'!V97+' 9-EXPENSE 6th Period'!V97+' 10-EXPENSE 7th Period'!V97+' 11-EXPENSE 8th Period'!V97+' 12-EXPENSE 9th Period'!V97+' 13-EXPENSE 10th Period'!V97+' 14-EXPENSE 11th Period'!V97+' 15-EXPENSE 12th Period'!W97</f>
        <v>0</v>
      </c>
      <c r="Z85" s="781">
        <f>'4-EXPENSE 1st Period'!W97+' 5-EXPENSE 2nd Period'!W97+'6-EXPENSE 3rd Period'!W97+' 7-EXPENSE 4th Period'!W97+' 8-EXPENSE 5th Period'!W97+' 9-EXPENSE 6th Period'!W97+' 10-EXPENSE 7th Period'!W97+' 11-EXPENSE 8th Period'!W97+' 12-EXPENSE 9th Period'!W97+' 13-EXPENSE 10th Period'!W97+' 14-EXPENSE 11th Period'!W97+' 15-EXPENSE 12th Period'!X97</f>
        <v>0</v>
      </c>
      <c r="AA85" s="781">
        <f>'4-EXPENSE 1st Period'!X97+' 5-EXPENSE 2nd Period'!X97+'6-EXPENSE 3rd Period'!X97+' 7-EXPENSE 4th Period'!X97+' 8-EXPENSE 5th Period'!X97+' 9-EXPENSE 6th Period'!X97+' 10-EXPENSE 7th Period'!X97+' 11-EXPENSE 8th Period'!X97+' 12-EXPENSE 9th Period'!X97+' 13-EXPENSE 10th Period'!X97+' 14-EXPENSE 11th Period'!X97+' 15-EXPENSE 12th Period'!Y97</f>
        <v>0</v>
      </c>
      <c r="AB85" s="781">
        <f>'4-EXPENSE 1st Period'!Y97+' 5-EXPENSE 2nd Period'!Y97+'6-EXPENSE 3rd Period'!Y97+' 7-EXPENSE 4th Period'!Y97+' 8-EXPENSE 5th Period'!Y97+' 9-EXPENSE 6th Period'!Y97+' 10-EXPENSE 7th Period'!Y97+' 11-EXPENSE 8th Period'!Y97+' 12-EXPENSE 9th Period'!Y97+' 13-EXPENSE 10th Period'!Y97+' 14-EXPENSE 11th Period'!Y97+' 15-EXPENSE 12th Period'!Z97</f>
        <v>0</v>
      </c>
      <c r="AC85" s="781">
        <f>'4-EXPENSE 1st Period'!Z97+' 5-EXPENSE 2nd Period'!Z97+'6-EXPENSE 3rd Period'!Z97+' 7-EXPENSE 4th Period'!Z97+' 8-EXPENSE 5th Period'!Z97+' 9-EXPENSE 6th Period'!Z97+' 10-EXPENSE 7th Period'!Z97+' 11-EXPENSE 8th Period'!Z97+' 12-EXPENSE 9th Period'!Z97+' 13-EXPENSE 10th Period'!Z97+' 14-EXPENSE 11th Period'!Z97+' 15-EXPENSE 12th Period'!AA97</f>
        <v>0</v>
      </c>
      <c r="AD85" s="781">
        <f>'4-EXPENSE 1st Period'!AA97+' 5-EXPENSE 2nd Period'!AA97+'6-EXPENSE 3rd Period'!AA97+' 7-EXPENSE 4th Period'!AA97+' 8-EXPENSE 5th Period'!AA97+' 9-EXPENSE 6th Period'!AA97+' 10-EXPENSE 7th Period'!AA97+' 11-EXPENSE 8th Period'!AA97+' 12-EXPENSE 9th Period'!AA97+' 13-EXPENSE 10th Period'!AA97+' 14-EXPENSE 11th Period'!AA97+' 15-EXPENSE 12th Period'!AB97</f>
        <v>0</v>
      </c>
      <c r="AE85" s="781">
        <f>'4-EXPENSE 1st Period'!AB97+' 5-EXPENSE 2nd Period'!AB97+'6-EXPENSE 3rd Period'!AB97+' 7-EXPENSE 4th Period'!AB97+' 8-EXPENSE 5th Period'!AB97+' 9-EXPENSE 6th Period'!AB97+' 10-EXPENSE 7th Period'!AB97+' 11-EXPENSE 8th Period'!AB97+' 12-EXPENSE 9th Period'!AB97+' 13-EXPENSE 10th Period'!AB97+' 14-EXPENSE 11th Period'!AB97+' 15-EXPENSE 12th Period'!AC97</f>
        <v>0</v>
      </c>
      <c r="AF85" s="781">
        <f>'4-EXPENSE 1st Period'!AC97+' 5-EXPENSE 2nd Period'!AC97+'6-EXPENSE 3rd Period'!AC97+' 7-EXPENSE 4th Period'!AC97+' 8-EXPENSE 5th Period'!AC97+' 9-EXPENSE 6th Period'!AC97+' 10-EXPENSE 7th Period'!AC97+' 11-EXPENSE 8th Period'!AC97+' 12-EXPENSE 9th Period'!AC97+' 13-EXPENSE 10th Period'!AC97+' 14-EXPENSE 11th Period'!AC97+' 15-EXPENSE 12th Period'!AD97</f>
        <v>0</v>
      </c>
      <c r="AG85" s="767">
        <f>'4-EXPENSE 1st Period'!AD97+' 5-EXPENSE 2nd Period'!AD97+'6-EXPENSE 3rd Period'!AD97+' 7-EXPENSE 4th Period'!AD97+' 8-EXPENSE 5th Period'!AD97+' 9-EXPENSE 6th Period'!AD97+' 10-EXPENSE 7th Period'!AD97+' 11-EXPENSE 8th Period'!AD97+' 12-EXPENSE 9th Period'!AD97+' 13-EXPENSE 10th Period'!AD97+' 14-EXPENSE 11th Period'!AD97+' 15-EXPENSE 12th Period'!AE97</f>
        <v>0</v>
      </c>
      <c r="AH85" s="776">
        <f t="shared" si="24"/>
        <v>0</v>
      </c>
      <c r="AI85" s="769"/>
      <c r="AJ85" s="778">
        <f t="shared" si="25"/>
        <v>0</v>
      </c>
      <c r="AK85" s="781">
        <f t="shared" si="26"/>
        <v>0</v>
      </c>
      <c r="AL85" s="781">
        <f t="shared" si="27"/>
        <v>0</v>
      </c>
      <c r="AM85" s="781">
        <f t="shared" si="28"/>
        <v>0</v>
      </c>
      <c r="AN85" s="781">
        <f t="shared" si="29"/>
        <v>0</v>
      </c>
      <c r="AO85" s="781">
        <f t="shared" si="30"/>
        <v>0</v>
      </c>
      <c r="AP85" s="781">
        <f t="shared" si="31"/>
        <v>0</v>
      </c>
      <c r="AQ85" s="781">
        <f t="shared" si="32"/>
        <v>0</v>
      </c>
      <c r="AR85" s="781">
        <f t="shared" si="33"/>
        <v>0</v>
      </c>
      <c r="AS85" s="781">
        <f t="shared" si="34"/>
        <v>0</v>
      </c>
      <c r="AT85" s="781">
        <f t="shared" si="35"/>
        <v>0</v>
      </c>
      <c r="AU85" s="781">
        <f t="shared" si="36"/>
        <v>0</v>
      </c>
      <c r="AV85" s="781">
        <f t="shared" si="37"/>
        <v>0</v>
      </c>
      <c r="AW85" s="781">
        <f t="shared" si="38"/>
        <v>0</v>
      </c>
      <c r="AX85" s="767">
        <f t="shared" si="39"/>
        <v>0</v>
      </c>
      <c r="AY85" s="776">
        <f t="shared" si="40"/>
        <v>0</v>
      </c>
    </row>
    <row r="86" spans="1:51" x14ac:dyDescent="0.25">
      <c r="A86" s="799" t="str">
        <f>IF('2-Budget JUSTIFY'!A88="","",'2-Budget JUSTIFY'!A88)</f>
        <v/>
      </c>
      <c r="B86" s="767">
        <f>'2-Budget JUSTIFY'!D88</f>
        <v>0</v>
      </c>
      <c r="C86" s="781">
        <f>'2-Budget JUSTIFY'!E88</f>
        <v>0</v>
      </c>
      <c r="D86" s="781">
        <f>'2-Budget JUSTIFY'!F88</f>
        <v>0</v>
      </c>
      <c r="E86" s="781">
        <f>'2-Budget JUSTIFY'!G88</f>
        <v>0</v>
      </c>
      <c r="F86" s="781">
        <f>'2-Budget JUSTIFY'!H88</f>
        <v>0</v>
      </c>
      <c r="G86" s="781">
        <f>'2-Budget JUSTIFY'!I88</f>
        <v>0</v>
      </c>
      <c r="H86" s="781">
        <f>'2-Budget JUSTIFY'!J88</f>
        <v>0</v>
      </c>
      <c r="I86" s="781">
        <f>'2-Budget JUSTIFY'!K88</f>
        <v>0</v>
      </c>
      <c r="J86" s="781">
        <f>'2-Budget JUSTIFY'!L88</f>
        <v>0</v>
      </c>
      <c r="K86" s="781">
        <f>'2-Budget JUSTIFY'!M88</f>
        <v>0</v>
      </c>
      <c r="L86" s="781">
        <f>'2-Budget JUSTIFY'!N88</f>
        <v>0</v>
      </c>
      <c r="M86" s="781">
        <f>'2-Budget JUSTIFY'!O88</f>
        <v>0</v>
      </c>
      <c r="N86" s="781">
        <f>'2-Budget JUSTIFY'!P88</f>
        <v>0</v>
      </c>
      <c r="O86" s="781">
        <f>'2-Budget JUSTIFY'!Q88</f>
        <v>0</v>
      </c>
      <c r="P86" s="767">
        <f>'2-Budget JUSTIFY'!R88</f>
        <v>0</v>
      </c>
      <c r="Q86" s="776">
        <f t="shared" si="23"/>
        <v>0</v>
      </c>
      <c r="R86" s="769"/>
      <c r="S86" s="778">
        <f>'4-EXPENSE 1st Period'!P98+' 5-EXPENSE 2nd Period'!P98+'6-EXPENSE 3rd Period'!P98+' 7-EXPENSE 4th Period'!P98+' 8-EXPENSE 5th Period'!P98+' 9-EXPENSE 6th Period'!P98+' 10-EXPENSE 7th Period'!P98+' 11-EXPENSE 8th Period'!P98+' 12-EXPENSE 9th Period'!P98+' 13-EXPENSE 10th Period'!P98+' 14-EXPENSE 11th Period'!P98+' 15-EXPENSE 12th Period'!Q98</f>
        <v>0</v>
      </c>
      <c r="T86" s="781">
        <f>'4-EXPENSE 1st Period'!Q98+' 5-EXPENSE 2nd Period'!Q98+'6-EXPENSE 3rd Period'!Q98+' 7-EXPENSE 4th Period'!Q98+' 8-EXPENSE 5th Period'!Q98+' 9-EXPENSE 6th Period'!Q98+' 10-EXPENSE 7th Period'!Q98+' 11-EXPENSE 8th Period'!Q98+' 12-EXPENSE 9th Period'!Q98+' 13-EXPENSE 10th Period'!Q98+' 14-EXPENSE 11th Period'!Q98+' 15-EXPENSE 12th Period'!R98</f>
        <v>0</v>
      </c>
      <c r="U86" s="781">
        <f>'4-EXPENSE 1st Period'!R98+' 5-EXPENSE 2nd Period'!R98+'6-EXPENSE 3rd Period'!R98+' 7-EXPENSE 4th Period'!R98+' 8-EXPENSE 5th Period'!R98+' 9-EXPENSE 6th Period'!R98+' 10-EXPENSE 7th Period'!R98+' 11-EXPENSE 8th Period'!R98+' 12-EXPENSE 9th Period'!R98+' 13-EXPENSE 10th Period'!R98+' 14-EXPENSE 11th Period'!R98+' 15-EXPENSE 12th Period'!S98</f>
        <v>0</v>
      </c>
      <c r="V86" s="781">
        <f>'4-EXPENSE 1st Period'!S98+' 5-EXPENSE 2nd Period'!S98+'6-EXPENSE 3rd Period'!S98+' 7-EXPENSE 4th Period'!S98+' 8-EXPENSE 5th Period'!S98+' 9-EXPENSE 6th Period'!S98+' 10-EXPENSE 7th Period'!S98+' 11-EXPENSE 8th Period'!S98+' 12-EXPENSE 9th Period'!S98+' 13-EXPENSE 10th Period'!S98+' 14-EXPENSE 11th Period'!S98+' 15-EXPENSE 12th Period'!T98</f>
        <v>0</v>
      </c>
      <c r="W86" s="781">
        <f>'4-EXPENSE 1st Period'!T98+' 5-EXPENSE 2nd Period'!T98+'6-EXPENSE 3rd Period'!T98+' 7-EXPENSE 4th Period'!T98+' 8-EXPENSE 5th Period'!T98+' 9-EXPENSE 6th Period'!T98+' 10-EXPENSE 7th Period'!T98+' 11-EXPENSE 8th Period'!T98+' 12-EXPENSE 9th Period'!T98+' 13-EXPENSE 10th Period'!T98+' 14-EXPENSE 11th Period'!T98+' 15-EXPENSE 12th Period'!U98</f>
        <v>0</v>
      </c>
      <c r="X86" s="781">
        <f>'4-EXPENSE 1st Period'!U98+' 5-EXPENSE 2nd Period'!U98+'6-EXPENSE 3rd Period'!U98+' 7-EXPENSE 4th Period'!U98+' 8-EXPENSE 5th Period'!U98+' 9-EXPENSE 6th Period'!U98+' 10-EXPENSE 7th Period'!U98+' 11-EXPENSE 8th Period'!U98+' 12-EXPENSE 9th Period'!U98+' 13-EXPENSE 10th Period'!U98+' 14-EXPENSE 11th Period'!U98+' 15-EXPENSE 12th Period'!V98</f>
        <v>0</v>
      </c>
      <c r="Y86" s="781">
        <f>'4-EXPENSE 1st Period'!V98+' 5-EXPENSE 2nd Period'!V98+'6-EXPENSE 3rd Period'!V98+' 7-EXPENSE 4th Period'!V98+' 8-EXPENSE 5th Period'!V98+' 9-EXPENSE 6th Period'!V98+' 10-EXPENSE 7th Period'!V98+' 11-EXPENSE 8th Period'!V98+' 12-EXPENSE 9th Period'!V98+' 13-EXPENSE 10th Period'!V98+' 14-EXPENSE 11th Period'!V98+' 15-EXPENSE 12th Period'!W98</f>
        <v>0</v>
      </c>
      <c r="Z86" s="781">
        <f>'4-EXPENSE 1st Period'!W98+' 5-EXPENSE 2nd Period'!W98+'6-EXPENSE 3rd Period'!W98+' 7-EXPENSE 4th Period'!W98+' 8-EXPENSE 5th Period'!W98+' 9-EXPENSE 6th Period'!W98+' 10-EXPENSE 7th Period'!W98+' 11-EXPENSE 8th Period'!W98+' 12-EXPENSE 9th Period'!W98+' 13-EXPENSE 10th Period'!W98+' 14-EXPENSE 11th Period'!W98+' 15-EXPENSE 12th Period'!X98</f>
        <v>0</v>
      </c>
      <c r="AA86" s="781">
        <f>'4-EXPENSE 1st Period'!X98+' 5-EXPENSE 2nd Period'!X98+'6-EXPENSE 3rd Period'!X98+' 7-EXPENSE 4th Period'!X98+' 8-EXPENSE 5th Period'!X98+' 9-EXPENSE 6th Period'!X98+' 10-EXPENSE 7th Period'!X98+' 11-EXPENSE 8th Period'!X98+' 12-EXPENSE 9th Period'!X98+' 13-EXPENSE 10th Period'!X98+' 14-EXPENSE 11th Period'!X98+' 15-EXPENSE 12th Period'!Y98</f>
        <v>0</v>
      </c>
      <c r="AB86" s="781">
        <f>'4-EXPENSE 1st Period'!Y98+' 5-EXPENSE 2nd Period'!Y98+'6-EXPENSE 3rd Period'!Y98+' 7-EXPENSE 4th Period'!Y98+' 8-EXPENSE 5th Period'!Y98+' 9-EXPENSE 6th Period'!Y98+' 10-EXPENSE 7th Period'!Y98+' 11-EXPENSE 8th Period'!Y98+' 12-EXPENSE 9th Period'!Y98+' 13-EXPENSE 10th Period'!Y98+' 14-EXPENSE 11th Period'!Y98+' 15-EXPENSE 12th Period'!Z98</f>
        <v>0</v>
      </c>
      <c r="AC86" s="781">
        <f>'4-EXPENSE 1st Period'!Z98+' 5-EXPENSE 2nd Period'!Z98+'6-EXPENSE 3rd Period'!Z98+' 7-EXPENSE 4th Period'!Z98+' 8-EXPENSE 5th Period'!Z98+' 9-EXPENSE 6th Period'!Z98+' 10-EXPENSE 7th Period'!Z98+' 11-EXPENSE 8th Period'!Z98+' 12-EXPENSE 9th Period'!Z98+' 13-EXPENSE 10th Period'!Z98+' 14-EXPENSE 11th Period'!Z98+' 15-EXPENSE 12th Period'!AA98</f>
        <v>0</v>
      </c>
      <c r="AD86" s="781">
        <f>'4-EXPENSE 1st Period'!AA98+' 5-EXPENSE 2nd Period'!AA98+'6-EXPENSE 3rd Period'!AA98+' 7-EXPENSE 4th Period'!AA98+' 8-EXPENSE 5th Period'!AA98+' 9-EXPENSE 6th Period'!AA98+' 10-EXPENSE 7th Period'!AA98+' 11-EXPENSE 8th Period'!AA98+' 12-EXPENSE 9th Period'!AA98+' 13-EXPENSE 10th Period'!AA98+' 14-EXPENSE 11th Period'!AA98+' 15-EXPENSE 12th Period'!AB98</f>
        <v>0</v>
      </c>
      <c r="AE86" s="781">
        <f>'4-EXPENSE 1st Period'!AB98+' 5-EXPENSE 2nd Period'!AB98+'6-EXPENSE 3rd Period'!AB98+' 7-EXPENSE 4th Period'!AB98+' 8-EXPENSE 5th Period'!AB98+' 9-EXPENSE 6th Period'!AB98+' 10-EXPENSE 7th Period'!AB98+' 11-EXPENSE 8th Period'!AB98+' 12-EXPENSE 9th Period'!AB98+' 13-EXPENSE 10th Period'!AB98+' 14-EXPENSE 11th Period'!AB98+' 15-EXPENSE 12th Period'!AC98</f>
        <v>0</v>
      </c>
      <c r="AF86" s="781">
        <f>'4-EXPENSE 1st Period'!AC98+' 5-EXPENSE 2nd Period'!AC98+'6-EXPENSE 3rd Period'!AC98+' 7-EXPENSE 4th Period'!AC98+' 8-EXPENSE 5th Period'!AC98+' 9-EXPENSE 6th Period'!AC98+' 10-EXPENSE 7th Period'!AC98+' 11-EXPENSE 8th Period'!AC98+' 12-EXPENSE 9th Period'!AC98+' 13-EXPENSE 10th Period'!AC98+' 14-EXPENSE 11th Period'!AC98+' 15-EXPENSE 12th Period'!AD98</f>
        <v>0</v>
      </c>
      <c r="AG86" s="767">
        <f>'4-EXPENSE 1st Period'!AD98+' 5-EXPENSE 2nd Period'!AD98+'6-EXPENSE 3rd Period'!AD98+' 7-EXPENSE 4th Period'!AD98+' 8-EXPENSE 5th Period'!AD98+' 9-EXPENSE 6th Period'!AD98+' 10-EXPENSE 7th Period'!AD98+' 11-EXPENSE 8th Period'!AD98+' 12-EXPENSE 9th Period'!AD98+' 13-EXPENSE 10th Period'!AD98+' 14-EXPENSE 11th Period'!AD98+' 15-EXPENSE 12th Period'!AE98</f>
        <v>0</v>
      </c>
      <c r="AH86" s="776">
        <f t="shared" si="24"/>
        <v>0</v>
      </c>
      <c r="AI86" s="769"/>
      <c r="AJ86" s="778">
        <f t="shared" si="25"/>
        <v>0</v>
      </c>
      <c r="AK86" s="781">
        <f t="shared" si="26"/>
        <v>0</v>
      </c>
      <c r="AL86" s="781">
        <f t="shared" si="27"/>
        <v>0</v>
      </c>
      <c r="AM86" s="781">
        <f t="shared" si="28"/>
        <v>0</v>
      </c>
      <c r="AN86" s="781">
        <f t="shared" si="29"/>
        <v>0</v>
      </c>
      <c r="AO86" s="781">
        <f t="shared" si="30"/>
        <v>0</v>
      </c>
      <c r="AP86" s="781">
        <f t="shared" si="31"/>
        <v>0</v>
      </c>
      <c r="AQ86" s="781">
        <f t="shared" si="32"/>
        <v>0</v>
      </c>
      <c r="AR86" s="781">
        <f t="shared" si="33"/>
        <v>0</v>
      </c>
      <c r="AS86" s="781">
        <f t="shared" si="34"/>
        <v>0</v>
      </c>
      <c r="AT86" s="781">
        <f t="shared" si="35"/>
        <v>0</v>
      </c>
      <c r="AU86" s="781">
        <f t="shared" si="36"/>
        <v>0</v>
      </c>
      <c r="AV86" s="781">
        <f t="shared" si="37"/>
        <v>0</v>
      </c>
      <c r="AW86" s="781">
        <f t="shared" si="38"/>
        <v>0</v>
      </c>
      <c r="AX86" s="767">
        <f t="shared" si="39"/>
        <v>0</v>
      </c>
      <c r="AY86" s="776">
        <f t="shared" si="40"/>
        <v>0</v>
      </c>
    </row>
    <row r="87" spans="1:51" x14ac:dyDescent="0.25">
      <c r="A87" s="799" t="str">
        <f>IF('2-Budget JUSTIFY'!A89="","",'2-Budget JUSTIFY'!A89)</f>
        <v/>
      </c>
      <c r="B87" s="767">
        <f>'2-Budget JUSTIFY'!D89</f>
        <v>0</v>
      </c>
      <c r="C87" s="781">
        <f>'2-Budget JUSTIFY'!E89</f>
        <v>0</v>
      </c>
      <c r="D87" s="781">
        <f>'2-Budget JUSTIFY'!F89</f>
        <v>0</v>
      </c>
      <c r="E87" s="781">
        <f>'2-Budget JUSTIFY'!G89</f>
        <v>0</v>
      </c>
      <c r="F87" s="781">
        <f>'2-Budget JUSTIFY'!H89</f>
        <v>0</v>
      </c>
      <c r="G87" s="781">
        <f>'2-Budget JUSTIFY'!I89</f>
        <v>0</v>
      </c>
      <c r="H87" s="781">
        <f>'2-Budget JUSTIFY'!J89</f>
        <v>0</v>
      </c>
      <c r="I87" s="781">
        <f>'2-Budget JUSTIFY'!K89</f>
        <v>0</v>
      </c>
      <c r="J87" s="781">
        <f>'2-Budget JUSTIFY'!L89</f>
        <v>0</v>
      </c>
      <c r="K87" s="781">
        <f>'2-Budget JUSTIFY'!M89</f>
        <v>0</v>
      </c>
      <c r="L87" s="781">
        <f>'2-Budget JUSTIFY'!N89</f>
        <v>0</v>
      </c>
      <c r="M87" s="781">
        <f>'2-Budget JUSTIFY'!O89</f>
        <v>0</v>
      </c>
      <c r="N87" s="781">
        <f>'2-Budget JUSTIFY'!P89</f>
        <v>0</v>
      </c>
      <c r="O87" s="781">
        <f>'2-Budget JUSTIFY'!Q89</f>
        <v>0</v>
      </c>
      <c r="P87" s="767">
        <f>'2-Budget JUSTIFY'!R89</f>
        <v>0</v>
      </c>
      <c r="Q87" s="776">
        <f t="shared" si="23"/>
        <v>0</v>
      </c>
      <c r="R87" s="769"/>
      <c r="S87" s="778">
        <f>'4-EXPENSE 1st Period'!P99+' 5-EXPENSE 2nd Period'!P99+'6-EXPENSE 3rd Period'!P99+' 7-EXPENSE 4th Period'!P99+' 8-EXPENSE 5th Period'!P99+' 9-EXPENSE 6th Period'!P99+' 10-EXPENSE 7th Period'!P99+' 11-EXPENSE 8th Period'!P99+' 12-EXPENSE 9th Period'!P99+' 13-EXPENSE 10th Period'!P99+' 14-EXPENSE 11th Period'!P99+' 15-EXPENSE 12th Period'!Q99</f>
        <v>0</v>
      </c>
      <c r="T87" s="781">
        <f>'4-EXPENSE 1st Period'!Q99+' 5-EXPENSE 2nd Period'!Q99+'6-EXPENSE 3rd Period'!Q99+' 7-EXPENSE 4th Period'!Q99+' 8-EXPENSE 5th Period'!Q99+' 9-EXPENSE 6th Period'!Q99+' 10-EXPENSE 7th Period'!Q99+' 11-EXPENSE 8th Period'!Q99+' 12-EXPENSE 9th Period'!Q99+' 13-EXPENSE 10th Period'!Q99+' 14-EXPENSE 11th Period'!Q99+' 15-EXPENSE 12th Period'!R99</f>
        <v>0</v>
      </c>
      <c r="U87" s="781">
        <f>'4-EXPENSE 1st Period'!R99+' 5-EXPENSE 2nd Period'!R99+'6-EXPENSE 3rd Period'!R99+' 7-EXPENSE 4th Period'!R99+' 8-EXPENSE 5th Period'!R99+' 9-EXPENSE 6th Period'!R99+' 10-EXPENSE 7th Period'!R99+' 11-EXPENSE 8th Period'!R99+' 12-EXPENSE 9th Period'!R99+' 13-EXPENSE 10th Period'!R99+' 14-EXPENSE 11th Period'!R99+' 15-EXPENSE 12th Period'!S99</f>
        <v>0</v>
      </c>
      <c r="V87" s="781">
        <f>'4-EXPENSE 1st Period'!S99+' 5-EXPENSE 2nd Period'!S99+'6-EXPENSE 3rd Period'!S99+' 7-EXPENSE 4th Period'!S99+' 8-EXPENSE 5th Period'!S99+' 9-EXPENSE 6th Period'!S99+' 10-EXPENSE 7th Period'!S99+' 11-EXPENSE 8th Period'!S99+' 12-EXPENSE 9th Period'!S99+' 13-EXPENSE 10th Period'!S99+' 14-EXPENSE 11th Period'!S99+' 15-EXPENSE 12th Period'!T99</f>
        <v>0</v>
      </c>
      <c r="W87" s="781">
        <f>'4-EXPENSE 1st Period'!T99+' 5-EXPENSE 2nd Period'!T99+'6-EXPENSE 3rd Period'!T99+' 7-EXPENSE 4th Period'!T99+' 8-EXPENSE 5th Period'!T99+' 9-EXPENSE 6th Period'!T99+' 10-EXPENSE 7th Period'!T99+' 11-EXPENSE 8th Period'!T99+' 12-EXPENSE 9th Period'!T99+' 13-EXPENSE 10th Period'!T99+' 14-EXPENSE 11th Period'!T99+' 15-EXPENSE 12th Period'!U99</f>
        <v>0</v>
      </c>
      <c r="X87" s="781">
        <f>'4-EXPENSE 1st Period'!U99+' 5-EXPENSE 2nd Period'!U99+'6-EXPENSE 3rd Period'!U99+' 7-EXPENSE 4th Period'!U99+' 8-EXPENSE 5th Period'!U99+' 9-EXPENSE 6th Period'!U99+' 10-EXPENSE 7th Period'!U99+' 11-EXPENSE 8th Period'!U99+' 12-EXPENSE 9th Period'!U99+' 13-EXPENSE 10th Period'!U99+' 14-EXPENSE 11th Period'!U99+' 15-EXPENSE 12th Period'!V99</f>
        <v>0</v>
      </c>
      <c r="Y87" s="781">
        <f>'4-EXPENSE 1st Period'!V99+' 5-EXPENSE 2nd Period'!V99+'6-EXPENSE 3rd Period'!V99+' 7-EXPENSE 4th Period'!V99+' 8-EXPENSE 5th Period'!V99+' 9-EXPENSE 6th Period'!V99+' 10-EXPENSE 7th Period'!V99+' 11-EXPENSE 8th Period'!V99+' 12-EXPENSE 9th Period'!V99+' 13-EXPENSE 10th Period'!V99+' 14-EXPENSE 11th Period'!V99+' 15-EXPENSE 12th Period'!W99</f>
        <v>0</v>
      </c>
      <c r="Z87" s="781">
        <f>'4-EXPENSE 1st Period'!W99+' 5-EXPENSE 2nd Period'!W99+'6-EXPENSE 3rd Period'!W99+' 7-EXPENSE 4th Period'!W99+' 8-EXPENSE 5th Period'!W99+' 9-EXPENSE 6th Period'!W99+' 10-EXPENSE 7th Period'!W99+' 11-EXPENSE 8th Period'!W99+' 12-EXPENSE 9th Period'!W99+' 13-EXPENSE 10th Period'!W99+' 14-EXPENSE 11th Period'!W99+' 15-EXPENSE 12th Period'!X99</f>
        <v>0</v>
      </c>
      <c r="AA87" s="781">
        <f>'4-EXPENSE 1st Period'!X99+' 5-EXPENSE 2nd Period'!X99+'6-EXPENSE 3rd Period'!X99+' 7-EXPENSE 4th Period'!X99+' 8-EXPENSE 5th Period'!X99+' 9-EXPENSE 6th Period'!X99+' 10-EXPENSE 7th Period'!X99+' 11-EXPENSE 8th Period'!X99+' 12-EXPENSE 9th Period'!X99+' 13-EXPENSE 10th Period'!X99+' 14-EXPENSE 11th Period'!X99+' 15-EXPENSE 12th Period'!Y99</f>
        <v>0</v>
      </c>
      <c r="AB87" s="781">
        <f>'4-EXPENSE 1st Period'!Y99+' 5-EXPENSE 2nd Period'!Y99+'6-EXPENSE 3rd Period'!Y99+' 7-EXPENSE 4th Period'!Y99+' 8-EXPENSE 5th Period'!Y99+' 9-EXPENSE 6th Period'!Y99+' 10-EXPENSE 7th Period'!Y99+' 11-EXPENSE 8th Period'!Y99+' 12-EXPENSE 9th Period'!Y99+' 13-EXPENSE 10th Period'!Y99+' 14-EXPENSE 11th Period'!Y99+' 15-EXPENSE 12th Period'!Z99</f>
        <v>0</v>
      </c>
      <c r="AC87" s="781">
        <f>'4-EXPENSE 1st Period'!Z99+' 5-EXPENSE 2nd Period'!Z99+'6-EXPENSE 3rd Period'!Z99+' 7-EXPENSE 4th Period'!Z99+' 8-EXPENSE 5th Period'!Z99+' 9-EXPENSE 6th Period'!Z99+' 10-EXPENSE 7th Period'!Z99+' 11-EXPENSE 8th Period'!Z99+' 12-EXPENSE 9th Period'!Z99+' 13-EXPENSE 10th Period'!Z99+' 14-EXPENSE 11th Period'!Z99+' 15-EXPENSE 12th Period'!AA99</f>
        <v>0</v>
      </c>
      <c r="AD87" s="781">
        <f>'4-EXPENSE 1st Period'!AA99+' 5-EXPENSE 2nd Period'!AA99+'6-EXPENSE 3rd Period'!AA99+' 7-EXPENSE 4th Period'!AA99+' 8-EXPENSE 5th Period'!AA99+' 9-EXPENSE 6th Period'!AA99+' 10-EXPENSE 7th Period'!AA99+' 11-EXPENSE 8th Period'!AA99+' 12-EXPENSE 9th Period'!AA99+' 13-EXPENSE 10th Period'!AA99+' 14-EXPENSE 11th Period'!AA99+' 15-EXPENSE 12th Period'!AB99</f>
        <v>0</v>
      </c>
      <c r="AE87" s="781">
        <f>'4-EXPENSE 1st Period'!AB99+' 5-EXPENSE 2nd Period'!AB99+'6-EXPENSE 3rd Period'!AB99+' 7-EXPENSE 4th Period'!AB99+' 8-EXPENSE 5th Period'!AB99+' 9-EXPENSE 6th Period'!AB99+' 10-EXPENSE 7th Period'!AB99+' 11-EXPENSE 8th Period'!AB99+' 12-EXPENSE 9th Period'!AB99+' 13-EXPENSE 10th Period'!AB99+' 14-EXPENSE 11th Period'!AB99+' 15-EXPENSE 12th Period'!AC99</f>
        <v>0</v>
      </c>
      <c r="AF87" s="781">
        <f>'4-EXPENSE 1st Period'!AC99+' 5-EXPENSE 2nd Period'!AC99+'6-EXPENSE 3rd Period'!AC99+' 7-EXPENSE 4th Period'!AC99+' 8-EXPENSE 5th Period'!AC99+' 9-EXPENSE 6th Period'!AC99+' 10-EXPENSE 7th Period'!AC99+' 11-EXPENSE 8th Period'!AC99+' 12-EXPENSE 9th Period'!AC99+' 13-EXPENSE 10th Period'!AC99+' 14-EXPENSE 11th Period'!AC99+' 15-EXPENSE 12th Period'!AD99</f>
        <v>0</v>
      </c>
      <c r="AG87" s="767">
        <f>'4-EXPENSE 1st Period'!AD99+' 5-EXPENSE 2nd Period'!AD99+'6-EXPENSE 3rd Period'!AD99+' 7-EXPENSE 4th Period'!AD99+' 8-EXPENSE 5th Period'!AD99+' 9-EXPENSE 6th Period'!AD99+' 10-EXPENSE 7th Period'!AD99+' 11-EXPENSE 8th Period'!AD99+' 12-EXPENSE 9th Period'!AD99+' 13-EXPENSE 10th Period'!AD99+' 14-EXPENSE 11th Period'!AD99+' 15-EXPENSE 12th Period'!AE99</f>
        <v>0</v>
      </c>
      <c r="AH87" s="776">
        <f t="shared" si="24"/>
        <v>0</v>
      </c>
      <c r="AI87" s="769"/>
      <c r="AJ87" s="778">
        <f t="shared" si="25"/>
        <v>0</v>
      </c>
      <c r="AK87" s="781">
        <f t="shared" si="26"/>
        <v>0</v>
      </c>
      <c r="AL87" s="781">
        <f t="shared" si="27"/>
        <v>0</v>
      </c>
      <c r="AM87" s="781">
        <f t="shared" si="28"/>
        <v>0</v>
      </c>
      <c r="AN87" s="781">
        <f t="shared" si="29"/>
        <v>0</v>
      </c>
      <c r="AO87" s="781">
        <f t="shared" si="30"/>
        <v>0</v>
      </c>
      <c r="AP87" s="781">
        <f t="shared" si="31"/>
        <v>0</v>
      </c>
      <c r="AQ87" s="781">
        <f t="shared" si="32"/>
        <v>0</v>
      </c>
      <c r="AR87" s="781">
        <f t="shared" si="33"/>
        <v>0</v>
      </c>
      <c r="AS87" s="781">
        <f t="shared" si="34"/>
        <v>0</v>
      </c>
      <c r="AT87" s="781">
        <f t="shared" si="35"/>
        <v>0</v>
      </c>
      <c r="AU87" s="781">
        <f t="shared" si="36"/>
        <v>0</v>
      </c>
      <c r="AV87" s="781">
        <f t="shared" si="37"/>
        <v>0</v>
      </c>
      <c r="AW87" s="781">
        <f t="shared" si="38"/>
        <v>0</v>
      </c>
      <c r="AX87" s="767">
        <f t="shared" si="39"/>
        <v>0</v>
      </c>
      <c r="AY87" s="776">
        <f t="shared" si="40"/>
        <v>0</v>
      </c>
    </row>
    <row r="88" spans="1:51" x14ac:dyDescent="0.25">
      <c r="A88" s="799" t="str">
        <f>IF('2-Budget JUSTIFY'!A90="","",'2-Budget JUSTIFY'!A90)</f>
        <v/>
      </c>
      <c r="B88" s="767">
        <f>'2-Budget JUSTIFY'!D90</f>
        <v>0</v>
      </c>
      <c r="C88" s="781">
        <f>'2-Budget JUSTIFY'!E90</f>
        <v>0</v>
      </c>
      <c r="D88" s="781">
        <f>'2-Budget JUSTIFY'!F90</f>
        <v>0</v>
      </c>
      <c r="E88" s="781">
        <f>'2-Budget JUSTIFY'!G90</f>
        <v>0</v>
      </c>
      <c r="F88" s="781">
        <f>'2-Budget JUSTIFY'!H90</f>
        <v>0</v>
      </c>
      <c r="G88" s="781">
        <f>'2-Budget JUSTIFY'!I90</f>
        <v>0</v>
      </c>
      <c r="H88" s="781">
        <f>'2-Budget JUSTIFY'!J90</f>
        <v>0</v>
      </c>
      <c r="I88" s="781">
        <f>'2-Budget JUSTIFY'!K90</f>
        <v>0</v>
      </c>
      <c r="J88" s="781">
        <f>'2-Budget JUSTIFY'!L90</f>
        <v>0</v>
      </c>
      <c r="K88" s="781">
        <f>'2-Budget JUSTIFY'!M90</f>
        <v>0</v>
      </c>
      <c r="L88" s="781">
        <f>'2-Budget JUSTIFY'!N90</f>
        <v>0</v>
      </c>
      <c r="M88" s="781">
        <f>'2-Budget JUSTIFY'!O90</f>
        <v>0</v>
      </c>
      <c r="N88" s="781">
        <f>'2-Budget JUSTIFY'!P90</f>
        <v>0</v>
      </c>
      <c r="O88" s="781">
        <f>'2-Budget JUSTIFY'!Q90</f>
        <v>0</v>
      </c>
      <c r="P88" s="767">
        <f>'2-Budget JUSTIFY'!R90</f>
        <v>0</v>
      </c>
      <c r="Q88" s="776">
        <f t="shared" si="23"/>
        <v>0</v>
      </c>
      <c r="R88" s="769"/>
      <c r="S88" s="778">
        <f>'4-EXPENSE 1st Period'!P100+' 5-EXPENSE 2nd Period'!P100+'6-EXPENSE 3rd Period'!P100+' 7-EXPENSE 4th Period'!P100+' 8-EXPENSE 5th Period'!P100+' 9-EXPENSE 6th Period'!P100+' 10-EXPENSE 7th Period'!P100+' 11-EXPENSE 8th Period'!P100+' 12-EXPENSE 9th Period'!P100+' 13-EXPENSE 10th Period'!P100+' 14-EXPENSE 11th Period'!P100+' 15-EXPENSE 12th Period'!Q100</f>
        <v>0</v>
      </c>
      <c r="T88" s="781">
        <f>'4-EXPENSE 1st Period'!Q100+' 5-EXPENSE 2nd Period'!Q100+'6-EXPENSE 3rd Period'!Q100+' 7-EXPENSE 4th Period'!Q100+' 8-EXPENSE 5th Period'!Q100+' 9-EXPENSE 6th Period'!Q100+' 10-EXPENSE 7th Period'!Q100+' 11-EXPENSE 8th Period'!Q100+' 12-EXPENSE 9th Period'!Q100+' 13-EXPENSE 10th Period'!Q100+' 14-EXPENSE 11th Period'!Q100+' 15-EXPENSE 12th Period'!R100</f>
        <v>0</v>
      </c>
      <c r="U88" s="781">
        <f>'4-EXPENSE 1st Period'!R100+' 5-EXPENSE 2nd Period'!R100+'6-EXPENSE 3rd Period'!R100+' 7-EXPENSE 4th Period'!R100+' 8-EXPENSE 5th Period'!R100+' 9-EXPENSE 6th Period'!R100+' 10-EXPENSE 7th Period'!R100+' 11-EXPENSE 8th Period'!R100+' 12-EXPENSE 9th Period'!R100+' 13-EXPENSE 10th Period'!R100+' 14-EXPENSE 11th Period'!R100+' 15-EXPENSE 12th Period'!S100</f>
        <v>0</v>
      </c>
      <c r="V88" s="781">
        <f>'4-EXPENSE 1st Period'!S100+' 5-EXPENSE 2nd Period'!S100+'6-EXPENSE 3rd Period'!S100+' 7-EXPENSE 4th Period'!S100+' 8-EXPENSE 5th Period'!S100+' 9-EXPENSE 6th Period'!S100+' 10-EXPENSE 7th Period'!S100+' 11-EXPENSE 8th Period'!S100+' 12-EXPENSE 9th Period'!S100+' 13-EXPENSE 10th Period'!S100+' 14-EXPENSE 11th Period'!S100+' 15-EXPENSE 12th Period'!T100</f>
        <v>0</v>
      </c>
      <c r="W88" s="781">
        <f>'4-EXPENSE 1st Period'!T100+' 5-EXPENSE 2nd Period'!T100+'6-EXPENSE 3rd Period'!T100+' 7-EXPENSE 4th Period'!T100+' 8-EXPENSE 5th Period'!T100+' 9-EXPENSE 6th Period'!T100+' 10-EXPENSE 7th Period'!T100+' 11-EXPENSE 8th Period'!T100+' 12-EXPENSE 9th Period'!T100+' 13-EXPENSE 10th Period'!T100+' 14-EXPENSE 11th Period'!T100+' 15-EXPENSE 12th Period'!U100</f>
        <v>0</v>
      </c>
      <c r="X88" s="781">
        <f>'4-EXPENSE 1st Period'!U100+' 5-EXPENSE 2nd Period'!U100+'6-EXPENSE 3rd Period'!U100+' 7-EXPENSE 4th Period'!U100+' 8-EXPENSE 5th Period'!U100+' 9-EXPENSE 6th Period'!U100+' 10-EXPENSE 7th Period'!U100+' 11-EXPENSE 8th Period'!U100+' 12-EXPENSE 9th Period'!U100+' 13-EXPENSE 10th Period'!U100+' 14-EXPENSE 11th Period'!U100+' 15-EXPENSE 12th Period'!V100</f>
        <v>0</v>
      </c>
      <c r="Y88" s="781">
        <f>'4-EXPENSE 1st Period'!V100+' 5-EXPENSE 2nd Period'!V100+'6-EXPENSE 3rd Period'!V100+' 7-EXPENSE 4th Period'!V100+' 8-EXPENSE 5th Period'!V100+' 9-EXPENSE 6th Period'!V100+' 10-EXPENSE 7th Period'!V100+' 11-EXPENSE 8th Period'!V100+' 12-EXPENSE 9th Period'!V100+' 13-EXPENSE 10th Period'!V100+' 14-EXPENSE 11th Period'!V100+' 15-EXPENSE 12th Period'!W100</f>
        <v>0</v>
      </c>
      <c r="Z88" s="781">
        <f>'4-EXPENSE 1st Period'!W100+' 5-EXPENSE 2nd Period'!W100+'6-EXPENSE 3rd Period'!W100+' 7-EXPENSE 4th Period'!W100+' 8-EXPENSE 5th Period'!W100+' 9-EXPENSE 6th Period'!W100+' 10-EXPENSE 7th Period'!W100+' 11-EXPENSE 8th Period'!W100+' 12-EXPENSE 9th Period'!W100+' 13-EXPENSE 10th Period'!W100+' 14-EXPENSE 11th Period'!W100+' 15-EXPENSE 12th Period'!X100</f>
        <v>0</v>
      </c>
      <c r="AA88" s="781">
        <f>'4-EXPENSE 1st Period'!X100+' 5-EXPENSE 2nd Period'!X100+'6-EXPENSE 3rd Period'!X100+' 7-EXPENSE 4th Period'!X100+' 8-EXPENSE 5th Period'!X100+' 9-EXPENSE 6th Period'!X100+' 10-EXPENSE 7th Period'!X100+' 11-EXPENSE 8th Period'!X100+' 12-EXPENSE 9th Period'!X100+' 13-EXPENSE 10th Period'!X100+' 14-EXPENSE 11th Period'!X100+' 15-EXPENSE 12th Period'!Y100</f>
        <v>0</v>
      </c>
      <c r="AB88" s="781">
        <f>'4-EXPENSE 1st Period'!Y100+' 5-EXPENSE 2nd Period'!Y100+'6-EXPENSE 3rd Period'!Y100+' 7-EXPENSE 4th Period'!Y100+' 8-EXPENSE 5th Period'!Y100+' 9-EXPENSE 6th Period'!Y100+' 10-EXPENSE 7th Period'!Y100+' 11-EXPENSE 8th Period'!Y100+' 12-EXPENSE 9th Period'!Y100+' 13-EXPENSE 10th Period'!Y100+' 14-EXPENSE 11th Period'!Y100+' 15-EXPENSE 12th Period'!Z100</f>
        <v>0</v>
      </c>
      <c r="AC88" s="781">
        <f>'4-EXPENSE 1st Period'!Z100+' 5-EXPENSE 2nd Period'!Z100+'6-EXPENSE 3rd Period'!Z100+' 7-EXPENSE 4th Period'!Z100+' 8-EXPENSE 5th Period'!Z100+' 9-EXPENSE 6th Period'!Z100+' 10-EXPENSE 7th Period'!Z100+' 11-EXPENSE 8th Period'!Z100+' 12-EXPENSE 9th Period'!Z100+' 13-EXPENSE 10th Period'!Z100+' 14-EXPENSE 11th Period'!Z100+' 15-EXPENSE 12th Period'!AA100</f>
        <v>0</v>
      </c>
      <c r="AD88" s="781">
        <f>'4-EXPENSE 1st Period'!AA100+' 5-EXPENSE 2nd Period'!AA100+'6-EXPENSE 3rd Period'!AA100+' 7-EXPENSE 4th Period'!AA100+' 8-EXPENSE 5th Period'!AA100+' 9-EXPENSE 6th Period'!AA100+' 10-EXPENSE 7th Period'!AA100+' 11-EXPENSE 8th Period'!AA100+' 12-EXPENSE 9th Period'!AA100+' 13-EXPENSE 10th Period'!AA100+' 14-EXPENSE 11th Period'!AA100+' 15-EXPENSE 12th Period'!AB100</f>
        <v>0</v>
      </c>
      <c r="AE88" s="781">
        <f>'4-EXPENSE 1st Period'!AB100+' 5-EXPENSE 2nd Period'!AB100+'6-EXPENSE 3rd Period'!AB100+' 7-EXPENSE 4th Period'!AB100+' 8-EXPENSE 5th Period'!AB100+' 9-EXPENSE 6th Period'!AB100+' 10-EXPENSE 7th Period'!AB100+' 11-EXPENSE 8th Period'!AB100+' 12-EXPENSE 9th Period'!AB100+' 13-EXPENSE 10th Period'!AB100+' 14-EXPENSE 11th Period'!AB100+' 15-EXPENSE 12th Period'!AC100</f>
        <v>0</v>
      </c>
      <c r="AF88" s="781">
        <f>'4-EXPENSE 1st Period'!AC100+' 5-EXPENSE 2nd Period'!AC100+'6-EXPENSE 3rd Period'!AC100+' 7-EXPENSE 4th Period'!AC100+' 8-EXPENSE 5th Period'!AC100+' 9-EXPENSE 6th Period'!AC100+' 10-EXPENSE 7th Period'!AC100+' 11-EXPENSE 8th Period'!AC100+' 12-EXPENSE 9th Period'!AC100+' 13-EXPENSE 10th Period'!AC100+' 14-EXPENSE 11th Period'!AC100+' 15-EXPENSE 12th Period'!AD100</f>
        <v>0</v>
      </c>
      <c r="AG88" s="767">
        <f>'4-EXPENSE 1st Period'!AD100+' 5-EXPENSE 2nd Period'!AD100+'6-EXPENSE 3rd Period'!AD100+' 7-EXPENSE 4th Period'!AD100+' 8-EXPENSE 5th Period'!AD100+' 9-EXPENSE 6th Period'!AD100+' 10-EXPENSE 7th Period'!AD100+' 11-EXPENSE 8th Period'!AD100+' 12-EXPENSE 9th Period'!AD100+' 13-EXPENSE 10th Period'!AD100+' 14-EXPENSE 11th Period'!AD100+' 15-EXPENSE 12th Period'!AE100</f>
        <v>0</v>
      </c>
      <c r="AH88" s="776">
        <f t="shared" si="24"/>
        <v>0</v>
      </c>
      <c r="AI88" s="769"/>
      <c r="AJ88" s="778">
        <f t="shared" si="25"/>
        <v>0</v>
      </c>
      <c r="AK88" s="781">
        <f t="shared" si="26"/>
        <v>0</v>
      </c>
      <c r="AL88" s="781">
        <f t="shared" si="27"/>
        <v>0</v>
      </c>
      <c r="AM88" s="781">
        <f t="shared" si="28"/>
        <v>0</v>
      </c>
      <c r="AN88" s="781">
        <f t="shared" si="29"/>
        <v>0</v>
      </c>
      <c r="AO88" s="781">
        <f t="shared" si="30"/>
        <v>0</v>
      </c>
      <c r="AP88" s="781">
        <f t="shared" si="31"/>
        <v>0</v>
      </c>
      <c r="AQ88" s="781">
        <f t="shared" si="32"/>
        <v>0</v>
      </c>
      <c r="AR88" s="781">
        <f t="shared" si="33"/>
        <v>0</v>
      </c>
      <c r="AS88" s="781">
        <f t="shared" si="34"/>
        <v>0</v>
      </c>
      <c r="AT88" s="781">
        <f t="shared" si="35"/>
        <v>0</v>
      </c>
      <c r="AU88" s="781">
        <f t="shared" si="36"/>
        <v>0</v>
      </c>
      <c r="AV88" s="781">
        <f t="shared" si="37"/>
        <v>0</v>
      </c>
      <c r="AW88" s="781">
        <f t="shared" si="38"/>
        <v>0</v>
      </c>
      <c r="AX88" s="767">
        <f t="shared" si="39"/>
        <v>0</v>
      </c>
      <c r="AY88" s="776">
        <f t="shared" si="40"/>
        <v>0</v>
      </c>
    </row>
    <row r="89" spans="1:51" x14ac:dyDescent="0.25">
      <c r="A89" s="799" t="str">
        <f>IF('2-Budget JUSTIFY'!A91="","",'2-Budget JUSTIFY'!A91)</f>
        <v/>
      </c>
      <c r="B89" s="767">
        <f>'2-Budget JUSTIFY'!D91</f>
        <v>0</v>
      </c>
      <c r="C89" s="781">
        <f>'2-Budget JUSTIFY'!E91</f>
        <v>0</v>
      </c>
      <c r="D89" s="781">
        <f>'2-Budget JUSTIFY'!F91</f>
        <v>0</v>
      </c>
      <c r="E89" s="781">
        <f>'2-Budget JUSTIFY'!G91</f>
        <v>0</v>
      </c>
      <c r="F89" s="781">
        <f>'2-Budget JUSTIFY'!H91</f>
        <v>0</v>
      </c>
      <c r="G89" s="781">
        <f>'2-Budget JUSTIFY'!I91</f>
        <v>0</v>
      </c>
      <c r="H89" s="781">
        <f>'2-Budget JUSTIFY'!J91</f>
        <v>0</v>
      </c>
      <c r="I89" s="781">
        <f>'2-Budget JUSTIFY'!K91</f>
        <v>0</v>
      </c>
      <c r="J89" s="781">
        <f>'2-Budget JUSTIFY'!L91</f>
        <v>0</v>
      </c>
      <c r="K89" s="781">
        <f>'2-Budget JUSTIFY'!M91</f>
        <v>0</v>
      </c>
      <c r="L89" s="781">
        <f>'2-Budget JUSTIFY'!N91</f>
        <v>0</v>
      </c>
      <c r="M89" s="781">
        <f>'2-Budget JUSTIFY'!O91</f>
        <v>0</v>
      </c>
      <c r="N89" s="781">
        <f>'2-Budget JUSTIFY'!P91</f>
        <v>0</v>
      </c>
      <c r="O89" s="781">
        <f>'2-Budget JUSTIFY'!Q91</f>
        <v>0</v>
      </c>
      <c r="P89" s="767">
        <f>'2-Budget JUSTIFY'!R91</f>
        <v>0</v>
      </c>
      <c r="Q89" s="776">
        <f t="shared" si="23"/>
        <v>0</v>
      </c>
      <c r="R89" s="769"/>
      <c r="S89" s="778">
        <f>'4-EXPENSE 1st Period'!P101+' 5-EXPENSE 2nd Period'!P101+'6-EXPENSE 3rd Period'!P101+' 7-EXPENSE 4th Period'!P101+' 8-EXPENSE 5th Period'!P101+' 9-EXPENSE 6th Period'!P101+' 10-EXPENSE 7th Period'!P101+' 11-EXPENSE 8th Period'!P101+' 12-EXPENSE 9th Period'!P101+' 13-EXPENSE 10th Period'!P101+' 14-EXPENSE 11th Period'!P101+' 15-EXPENSE 12th Period'!Q101</f>
        <v>0</v>
      </c>
      <c r="T89" s="781">
        <f>'4-EXPENSE 1st Period'!Q101+' 5-EXPENSE 2nd Period'!Q101+'6-EXPENSE 3rd Period'!Q101+' 7-EXPENSE 4th Period'!Q101+' 8-EXPENSE 5th Period'!Q101+' 9-EXPENSE 6th Period'!Q101+' 10-EXPENSE 7th Period'!Q101+' 11-EXPENSE 8th Period'!Q101+' 12-EXPENSE 9th Period'!Q101+' 13-EXPENSE 10th Period'!Q101+' 14-EXPENSE 11th Period'!Q101+' 15-EXPENSE 12th Period'!R101</f>
        <v>0</v>
      </c>
      <c r="U89" s="781">
        <f>'4-EXPENSE 1st Period'!R101+' 5-EXPENSE 2nd Period'!R101+'6-EXPENSE 3rd Period'!R101+' 7-EXPENSE 4th Period'!R101+' 8-EXPENSE 5th Period'!R101+' 9-EXPENSE 6th Period'!R101+' 10-EXPENSE 7th Period'!R101+' 11-EXPENSE 8th Period'!R101+' 12-EXPENSE 9th Period'!R101+' 13-EXPENSE 10th Period'!R101+' 14-EXPENSE 11th Period'!R101+' 15-EXPENSE 12th Period'!S101</f>
        <v>0</v>
      </c>
      <c r="V89" s="781">
        <f>'4-EXPENSE 1st Period'!S101+' 5-EXPENSE 2nd Period'!S101+'6-EXPENSE 3rd Period'!S101+' 7-EXPENSE 4th Period'!S101+' 8-EXPENSE 5th Period'!S101+' 9-EXPENSE 6th Period'!S101+' 10-EXPENSE 7th Period'!S101+' 11-EXPENSE 8th Period'!S101+' 12-EXPENSE 9th Period'!S101+' 13-EXPENSE 10th Period'!S101+' 14-EXPENSE 11th Period'!S101+' 15-EXPENSE 12th Period'!T101</f>
        <v>0</v>
      </c>
      <c r="W89" s="781">
        <f>'4-EXPENSE 1st Period'!T101+' 5-EXPENSE 2nd Period'!T101+'6-EXPENSE 3rd Period'!T101+' 7-EXPENSE 4th Period'!T101+' 8-EXPENSE 5th Period'!T101+' 9-EXPENSE 6th Period'!T101+' 10-EXPENSE 7th Period'!T101+' 11-EXPENSE 8th Period'!T101+' 12-EXPENSE 9th Period'!T101+' 13-EXPENSE 10th Period'!T101+' 14-EXPENSE 11th Period'!T101+' 15-EXPENSE 12th Period'!U101</f>
        <v>0</v>
      </c>
      <c r="X89" s="781">
        <f>'4-EXPENSE 1st Period'!U101+' 5-EXPENSE 2nd Period'!U101+'6-EXPENSE 3rd Period'!U101+' 7-EXPENSE 4th Period'!U101+' 8-EXPENSE 5th Period'!U101+' 9-EXPENSE 6th Period'!U101+' 10-EXPENSE 7th Period'!U101+' 11-EXPENSE 8th Period'!U101+' 12-EXPENSE 9th Period'!U101+' 13-EXPENSE 10th Period'!U101+' 14-EXPENSE 11th Period'!U101+' 15-EXPENSE 12th Period'!V101</f>
        <v>0</v>
      </c>
      <c r="Y89" s="781">
        <f>'4-EXPENSE 1st Period'!V101+' 5-EXPENSE 2nd Period'!V101+'6-EXPENSE 3rd Period'!V101+' 7-EXPENSE 4th Period'!V101+' 8-EXPENSE 5th Period'!V101+' 9-EXPENSE 6th Period'!V101+' 10-EXPENSE 7th Period'!V101+' 11-EXPENSE 8th Period'!V101+' 12-EXPENSE 9th Period'!V101+' 13-EXPENSE 10th Period'!V101+' 14-EXPENSE 11th Period'!V101+' 15-EXPENSE 12th Period'!W101</f>
        <v>0</v>
      </c>
      <c r="Z89" s="781">
        <f>'4-EXPENSE 1st Period'!W101+' 5-EXPENSE 2nd Period'!W101+'6-EXPENSE 3rd Period'!W101+' 7-EXPENSE 4th Period'!W101+' 8-EXPENSE 5th Period'!W101+' 9-EXPENSE 6th Period'!W101+' 10-EXPENSE 7th Period'!W101+' 11-EXPENSE 8th Period'!W101+' 12-EXPENSE 9th Period'!W101+' 13-EXPENSE 10th Period'!W101+' 14-EXPENSE 11th Period'!W101+' 15-EXPENSE 12th Period'!X101</f>
        <v>0</v>
      </c>
      <c r="AA89" s="781">
        <f>'4-EXPENSE 1st Period'!X101+' 5-EXPENSE 2nd Period'!X101+'6-EXPENSE 3rd Period'!X101+' 7-EXPENSE 4th Period'!X101+' 8-EXPENSE 5th Period'!X101+' 9-EXPENSE 6th Period'!X101+' 10-EXPENSE 7th Period'!X101+' 11-EXPENSE 8th Period'!X101+' 12-EXPENSE 9th Period'!X101+' 13-EXPENSE 10th Period'!X101+' 14-EXPENSE 11th Period'!X101+' 15-EXPENSE 12th Period'!Y101</f>
        <v>0</v>
      </c>
      <c r="AB89" s="781">
        <f>'4-EXPENSE 1st Period'!Y101+' 5-EXPENSE 2nd Period'!Y101+'6-EXPENSE 3rd Period'!Y101+' 7-EXPENSE 4th Period'!Y101+' 8-EXPENSE 5th Period'!Y101+' 9-EXPENSE 6th Period'!Y101+' 10-EXPENSE 7th Period'!Y101+' 11-EXPENSE 8th Period'!Y101+' 12-EXPENSE 9th Period'!Y101+' 13-EXPENSE 10th Period'!Y101+' 14-EXPENSE 11th Period'!Y101+' 15-EXPENSE 12th Period'!Z101</f>
        <v>0</v>
      </c>
      <c r="AC89" s="781">
        <f>'4-EXPENSE 1st Period'!Z101+' 5-EXPENSE 2nd Period'!Z101+'6-EXPENSE 3rd Period'!Z101+' 7-EXPENSE 4th Period'!Z101+' 8-EXPENSE 5th Period'!Z101+' 9-EXPENSE 6th Period'!Z101+' 10-EXPENSE 7th Period'!Z101+' 11-EXPENSE 8th Period'!Z101+' 12-EXPENSE 9th Period'!Z101+' 13-EXPENSE 10th Period'!Z101+' 14-EXPENSE 11th Period'!Z101+' 15-EXPENSE 12th Period'!AA101</f>
        <v>0</v>
      </c>
      <c r="AD89" s="781">
        <f>'4-EXPENSE 1st Period'!AA101+' 5-EXPENSE 2nd Period'!AA101+'6-EXPENSE 3rd Period'!AA101+' 7-EXPENSE 4th Period'!AA101+' 8-EXPENSE 5th Period'!AA101+' 9-EXPENSE 6th Period'!AA101+' 10-EXPENSE 7th Period'!AA101+' 11-EXPENSE 8th Period'!AA101+' 12-EXPENSE 9th Period'!AA101+' 13-EXPENSE 10th Period'!AA101+' 14-EXPENSE 11th Period'!AA101+' 15-EXPENSE 12th Period'!AB101</f>
        <v>0</v>
      </c>
      <c r="AE89" s="781">
        <f>'4-EXPENSE 1st Period'!AB101+' 5-EXPENSE 2nd Period'!AB101+'6-EXPENSE 3rd Period'!AB101+' 7-EXPENSE 4th Period'!AB101+' 8-EXPENSE 5th Period'!AB101+' 9-EXPENSE 6th Period'!AB101+' 10-EXPENSE 7th Period'!AB101+' 11-EXPENSE 8th Period'!AB101+' 12-EXPENSE 9th Period'!AB101+' 13-EXPENSE 10th Period'!AB101+' 14-EXPENSE 11th Period'!AB101+' 15-EXPENSE 12th Period'!AC101</f>
        <v>0</v>
      </c>
      <c r="AF89" s="781">
        <f>'4-EXPENSE 1st Period'!AC101+' 5-EXPENSE 2nd Period'!AC101+'6-EXPENSE 3rd Period'!AC101+' 7-EXPENSE 4th Period'!AC101+' 8-EXPENSE 5th Period'!AC101+' 9-EXPENSE 6th Period'!AC101+' 10-EXPENSE 7th Period'!AC101+' 11-EXPENSE 8th Period'!AC101+' 12-EXPENSE 9th Period'!AC101+' 13-EXPENSE 10th Period'!AC101+' 14-EXPENSE 11th Period'!AC101+' 15-EXPENSE 12th Period'!AD101</f>
        <v>0</v>
      </c>
      <c r="AG89" s="767">
        <f>'4-EXPENSE 1st Period'!AD101+' 5-EXPENSE 2nd Period'!AD101+'6-EXPENSE 3rd Period'!AD101+' 7-EXPENSE 4th Period'!AD101+' 8-EXPENSE 5th Period'!AD101+' 9-EXPENSE 6th Period'!AD101+' 10-EXPENSE 7th Period'!AD101+' 11-EXPENSE 8th Period'!AD101+' 12-EXPENSE 9th Period'!AD101+' 13-EXPENSE 10th Period'!AD101+' 14-EXPENSE 11th Period'!AD101+' 15-EXPENSE 12th Period'!AE101</f>
        <v>0</v>
      </c>
      <c r="AH89" s="776">
        <f t="shared" si="24"/>
        <v>0</v>
      </c>
      <c r="AI89" s="769"/>
      <c r="AJ89" s="778">
        <f t="shared" si="25"/>
        <v>0</v>
      </c>
      <c r="AK89" s="781">
        <f t="shared" si="26"/>
        <v>0</v>
      </c>
      <c r="AL89" s="781">
        <f t="shared" si="27"/>
        <v>0</v>
      </c>
      <c r="AM89" s="781">
        <f t="shared" si="28"/>
        <v>0</v>
      </c>
      <c r="AN89" s="781">
        <f t="shared" si="29"/>
        <v>0</v>
      </c>
      <c r="AO89" s="781">
        <f t="shared" si="30"/>
        <v>0</v>
      </c>
      <c r="AP89" s="781">
        <f t="shared" si="31"/>
        <v>0</v>
      </c>
      <c r="AQ89" s="781">
        <f t="shared" si="32"/>
        <v>0</v>
      </c>
      <c r="AR89" s="781">
        <f t="shared" si="33"/>
        <v>0</v>
      </c>
      <c r="AS89" s="781">
        <f t="shared" si="34"/>
        <v>0</v>
      </c>
      <c r="AT89" s="781">
        <f t="shared" si="35"/>
        <v>0</v>
      </c>
      <c r="AU89" s="781">
        <f t="shared" si="36"/>
        <v>0</v>
      </c>
      <c r="AV89" s="781">
        <f t="shared" si="37"/>
        <v>0</v>
      </c>
      <c r="AW89" s="781">
        <f t="shared" si="38"/>
        <v>0</v>
      </c>
      <c r="AX89" s="767">
        <f t="shared" si="39"/>
        <v>0</v>
      </c>
      <c r="AY89" s="776">
        <f t="shared" si="40"/>
        <v>0</v>
      </c>
    </row>
    <row r="90" spans="1:51" x14ac:dyDescent="0.25">
      <c r="A90" s="799" t="str">
        <f>IF('2-Budget JUSTIFY'!A92="","",'2-Budget JUSTIFY'!A92)</f>
        <v/>
      </c>
      <c r="B90" s="767">
        <f>'2-Budget JUSTIFY'!D92</f>
        <v>0</v>
      </c>
      <c r="C90" s="781">
        <f>'2-Budget JUSTIFY'!E92</f>
        <v>0</v>
      </c>
      <c r="D90" s="781">
        <f>'2-Budget JUSTIFY'!F92</f>
        <v>0</v>
      </c>
      <c r="E90" s="781">
        <f>'2-Budget JUSTIFY'!G92</f>
        <v>0</v>
      </c>
      <c r="F90" s="781">
        <f>'2-Budget JUSTIFY'!H92</f>
        <v>0</v>
      </c>
      <c r="G90" s="781">
        <f>'2-Budget JUSTIFY'!I92</f>
        <v>0</v>
      </c>
      <c r="H90" s="781">
        <f>'2-Budget JUSTIFY'!J92</f>
        <v>0</v>
      </c>
      <c r="I90" s="781">
        <f>'2-Budget JUSTIFY'!K92</f>
        <v>0</v>
      </c>
      <c r="J90" s="781">
        <f>'2-Budget JUSTIFY'!L92</f>
        <v>0</v>
      </c>
      <c r="K90" s="781">
        <f>'2-Budget JUSTIFY'!M92</f>
        <v>0</v>
      </c>
      <c r="L90" s="781">
        <f>'2-Budget JUSTIFY'!N92</f>
        <v>0</v>
      </c>
      <c r="M90" s="781">
        <f>'2-Budget JUSTIFY'!O92</f>
        <v>0</v>
      </c>
      <c r="N90" s="781">
        <f>'2-Budget JUSTIFY'!P92</f>
        <v>0</v>
      </c>
      <c r="O90" s="781">
        <f>'2-Budget JUSTIFY'!Q92</f>
        <v>0</v>
      </c>
      <c r="P90" s="767">
        <f>'2-Budget JUSTIFY'!R92</f>
        <v>0</v>
      </c>
      <c r="Q90" s="776">
        <f t="shared" si="23"/>
        <v>0</v>
      </c>
      <c r="R90" s="769"/>
      <c r="S90" s="778">
        <f>'4-EXPENSE 1st Period'!P102+' 5-EXPENSE 2nd Period'!P102+'6-EXPENSE 3rd Period'!P102+' 7-EXPENSE 4th Period'!P102+' 8-EXPENSE 5th Period'!P102+' 9-EXPENSE 6th Period'!P102+' 10-EXPENSE 7th Period'!P102+' 11-EXPENSE 8th Period'!P102+' 12-EXPENSE 9th Period'!P102+' 13-EXPENSE 10th Period'!P102+' 14-EXPENSE 11th Period'!P102+' 15-EXPENSE 12th Period'!Q102</f>
        <v>0</v>
      </c>
      <c r="T90" s="781">
        <f>'4-EXPENSE 1st Period'!Q102+' 5-EXPENSE 2nd Period'!Q102+'6-EXPENSE 3rd Period'!Q102+' 7-EXPENSE 4th Period'!Q102+' 8-EXPENSE 5th Period'!Q102+' 9-EXPENSE 6th Period'!Q102+' 10-EXPENSE 7th Period'!Q102+' 11-EXPENSE 8th Period'!Q102+' 12-EXPENSE 9th Period'!Q102+' 13-EXPENSE 10th Period'!Q102+' 14-EXPENSE 11th Period'!Q102+' 15-EXPENSE 12th Period'!R102</f>
        <v>0</v>
      </c>
      <c r="U90" s="781">
        <f>'4-EXPENSE 1st Period'!R102+' 5-EXPENSE 2nd Period'!R102+'6-EXPENSE 3rd Period'!R102+' 7-EXPENSE 4th Period'!R102+' 8-EXPENSE 5th Period'!R102+' 9-EXPENSE 6th Period'!R102+' 10-EXPENSE 7th Period'!R102+' 11-EXPENSE 8th Period'!R102+' 12-EXPENSE 9th Period'!R102+' 13-EXPENSE 10th Period'!R102+' 14-EXPENSE 11th Period'!R102+' 15-EXPENSE 12th Period'!S102</f>
        <v>0</v>
      </c>
      <c r="V90" s="781">
        <f>'4-EXPENSE 1st Period'!S102+' 5-EXPENSE 2nd Period'!S102+'6-EXPENSE 3rd Period'!S102+' 7-EXPENSE 4th Period'!S102+' 8-EXPENSE 5th Period'!S102+' 9-EXPENSE 6th Period'!S102+' 10-EXPENSE 7th Period'!S102+' 11-EXPENSE 8th Period'!S102+' 12-EXPENSE 9th Period'!S102+' 13-EXPENSE 10th Period'!S102+' 14-EXPENSE 11th Period'!S102+' 15-EXPENSE 12th Period'!T102</f>
        <v>0</v>
      </c>
      <c r="W90" s="781">
        <f>'4-EXPENSE 1st Period'!T102+' 5-EXPENSE 2nd Period'!T102+'6-EXPENSE 3rd Period'!T102+' 7-EXPENSE 4th Period'!T102+' 8-EXPENSE 5th Period'!T102+' 9-EXPENSE 6th Period'!T102+' 10-EXPENSE 7th Period'!T102+' 11-EXPENSE 8th Period'!T102+' 12-EXPENSE 9th Period'!T102+' 13-EXPENSE 10th Period'!T102+' 14-EXPENSE 11th Period'!T102+' 15-EXPENSE 12th Period'!U102</f>
        <v>0</v>
      </c>
      <c r="X90" s="781">
        <f>'4-EXPENSE 1st Period'!U102+' 5-EXPENSE 2nd Period'!U102+'6-EXPENSE 3rd Period'!U102+' 7-EXPENSE 4th Period'!U102+' 8-EXPENSE 5th Period'!U102+' 9-EXPENSE 6th Period'!U102+' 10-EXPENSE 7th Period'!U102+' 11-EXPENSE 8th Period'!U102+' 12-EXPENSE 9th Period'!U102+' 13-EXPENSE 10th Period'!U102+' 14-EXPENSE 11th Period'!U102+' 15-EXPENSE 12th Period'!V102</f>
        <v>0</v>
      </c>
      <c r="Y90" s="781">
        <f>'4-EXPENSE 1st Period'!V102+' 5-EXPENSE 2nd Period'!V102+'6-EXPENSE 3rd Period'!V102+' 7-EXPENSE 4th Period'!V102+' 8-EXPENSE 5th Period'!V102+' 9-EXPENSE 6th Period'!V102+' 10-EXPENSE 7th Period'!V102+' 11-EXPENSE 8th Period'!V102+' 12-EXPENSE 9th Period'!V102+' 13-EXPENSE 10th Period'!V102+' 14-EXPENSE 11th Period'!V102+' 15-EXPENSE 12th Period'!W102</f>
        <v>0</v>
      </c>
      <c r="Z90" s="781">
        <f>'4-EXPENSE 1st Period'!W102+' 5-EXPENSE 2nd Period'!W102+'6-EXPENSE 3rd Period'!W102+' 7-EXPENSE 4th Period'!W102+' 8-EXPENSE 5th Period'!W102+' 9-EXPENSE 6th Period'!W102+' 10-EXPENSE 7th Period'!W102+' 11-EXPENSE 8th Period'!W102+' 12-EXPENSE 9th Period'!W102+' 13-EXPENSE 10th Period'!W102+' 14-EXPENSE 11th Period'!W102+' 15-EXPENSE 12th Period'!X102</f>
        <v>0</v>
      </c>
      <c r="AA90" s="781">
        <f>'4-EXPENSE 1st Period'!X102+' 5-EXPENSE 2nd Period'!X102+'6-EXPENSE 3rd Period'!X102+' 7-EXPENSE 4th Period'!X102+' 8-EXPENSE 5th Period'!X102+' 9-EXPENSE 6th Period'!X102+' 10-EXPENSE 7th Period'!X102+' 11-EXPENSE 8th Period'!X102+' 12-EXPENSE 9th Period'!X102+' 13-EXPENSE 10th Period'!X102+' 14-EXPENSE 11th Period'!X102+' 15-EXPENSE 12th Period'!Y102</f>
        <v>0</v>
      </c>
      <c r="AB90" s="781">
        <f>'4-EXPENSE 1st Period'!Y102+' 5-EXPENSE 2nd Period'!Y102+'6-EXPENSE 3rd Period'!Y102+' 7-EXPENSE 4th Period'!Y102+' 8-EXPENSE 5th Period'!Y102+' 9-EXPENSE 6th Period'!Y102+' 10-EXPENSE 7th Period'!Y102+' 11-EXPENSE 8th Period'!Y102+' 12-EXPENSE 9th Period'!Y102+' 13-EXPENSE 10th Period'!Y102+' 14-EXPENSE 11th Period'!Y102+' 15-EXPENSE 12th Period'!Z102</f>
        <v>0</v>
      </c>
      <c r="AC90" s="781">
        <f>'4-EXPENSE 1st Period'!Z102+' 5-EXPENSE 2nd Period'!Z102+'6-EXPENSE 3rd Period'!Z102+' 7-EXPENSE 4th Period'!Z102+' 8-EXPENSE 5th Period'!Z102+' 9-EXPENSE 6th Period'!Z102+' 10-EXPENSE 7th Period'!Z102+' 11-EXPENSE 8th Period'!Z102+' 12-EXPENSE 9th Period'!Z102+' 13-EXPENSE 10th Period'!Z102+' 14-EXPENSE 11th Period'!Z102+' 15-EXPENSE 12th Period'!AA102</f>
        <v>0</v>
      </c>
      <c r="AD90" s="781">
        <f>'4-EXPENSE 1st Period'!AA102+' 5-EXPENSE 2nd Period'!AA102+'6-EXPENSE 3rd Period'!AA102+' 7-EXPENSE 4th Period'!AA102+' 8-EXPENSE 5th Period'!AA102+' 9-EXPENSE 6th Period'!AA102+' 10-EXPENSE 7th Period'!AA102+' 11-EXPENSE 8th Period'!AA102+' 12-EXPENSE 9th Period'!AA102+' 13-EXPENSE 10th Period'!AA102+' 14-EXPENSE 11th Period'!AA102+' 15-EXPENSE 12th Period'!AB102</f>
        <v>0</v>
      </c>
      <c r="AE90" s="781">
        <f>'4-EXPENSE 1st Period'!AB102+' 5-EXPENSE 2nd Period'!AB102+'6-EXPENSE 3rd Period'!AB102+' 7-EXPENSE 4th Period'!AB102+' 8-EXPENSE 5th Period'!AB102+' 9-EXPENSE 6th Period'!AB102+' 10-EXPENSE 7th Period'!AB102+' 11-EXPENSE 8th Period'!AB102+' 12-EXPENSE 9th Period'!AB102+' 13-EXPENSE 10th Period'!AB102+' 14-EXPENSE 11th Period'!AB102+' 15-EXPENSE 12th Period'!AC102</f>
        <v>0</v>
      </c>
      <c r="AF90" s="781">
        <f>'4-EXPENSE 1st Period'!AC102+' 5-EXPENSE 2nd Period'!AC102+'6-EXPENSE 3rd Period'!AC102+' 7-EXPENSE 4th Period'!AC102+' 8-EXPENSE 5th Period'!AC102+' 9-EXPENSE 6th Period'!AC102+' 10-EXPENSE 7th Period'!AC102+' 11-EXPENSE 8th Period'!AC102+' 12-EXPENSE 9th Period'!AC102+' 13-EXPENSE 10th Period'!AC102+' 14-EXPENSE 11th Period'!AC102+' 15-EXPENSE 12th Period'!AD102</f>
        <v>0</v>
      </c>
      <c r="AG90" s="767">
        <f>'4-EXPENSE 1st Period'!AD102+' 5-EXPENSE 2nd Period'!AD102+'6-EXPENSE 3rd Period'!AD102+' 7-EXPENSE 4th Period'!AD102+' 8-EXPENSE 5th Period'!AD102+' 9-EXPENSE 6th Period'!AD102+' 10-EXPENSE 7th Period'!AD102+' 11-EXPENSE 8th Period'!AD102+' 12-EXPENSE 9th Period'!AD102+' 13-EXPENSE 10th Period'!AD102+' 14-EXPENSE 11th Period'!AD102+' 15-EXPENSE 12th Period'!AE102</f>
        <v>0</v>
      </c>
      <c r="AH90" s="776">
        <f t="shared" si="24"/>
        <v>0</v>
      </c>
      <c r="AI90" s="769"/>
      <c r="AJ90" s="778">
        <f t="shared" si="25"/>
        <v>0</v>
      </c>
      <c r="AK90" s="781">
        <f t="shared" si="26"/>
        <v>0</v>
      </c>
      <c r="AL90" s="781">
        <f t="shared" si="27"/>
        <v>0</v>
      </c>
      <c r="AM90" s="781">
        <f t="shared" si="28"/>
        <v>0</v>
      </c>
      <c r="AN90" s="781">
        <f t="shared" si="29"/>
        <v>0</v>
      </c>
      <c r="AO90" s="781">
        <f t="shared" si="30"/>
        <v>0</v>
      </c>
      <c r="AP90" s="781">
        <f t="shared" si="31"/>
        <v>0</v>
      </c>
      <c r="AQ90" s="781">
        <f t="shared" si="32"/>
        <v>0</v>
      </c>
      <c r="AR90" s="781">
        <f t="shared" si="33"/>
        <v>0</v>
      </c>
      <c r="AS90" s="781">
        <f t="shared" si="34"/>
        <v>0</v>
      </c>
      <c r="AT90" s="781">
        <f t="shared" si="35"/>
        <v>0</v>
      </c>
      <c r="AU90" s="781">
        <f t="shared" si="36"/>
        <v>0</v>
      </c>
      <c r="AV90" s="781">
        <f t="shared" si="37"/>
        <v>0</v>
      </c>
      <c r="AW90" s="781">
        <f t="shared" si="38"/>
        <v>0</v>
      </c>
      <c r="AX90" s="767">
        <f t="shared" si="39"/>
        <v>0</v>
      </c>
      <c r="AY90" s="776">
        <f t="shared" si="40"/>
        <v>0</v>
      </c>
    </row>
    <row r="91" spans="1:51" x14ac:dyDescent="0.25">
      <c r="A91" s="799" t="str">
        <f>IF('2-Budget JUSTIFY'!A93="","",'2-Budget JUSTIFY'!A93)</f>
        <v/>
      </c>
      <c r="B91" s="767">
        <f>'2-Budget JUSTIFY'!D93</f>
        <v>0</v>
      </c>
      <c r="C91" s="781">
        <f>'2-Budget JUSTIFY'!E93</f>
        <v>0</v>
      </c>
      <c r="D91" s="781">
        <f>'2-Budget JUSTIFY'!F93</f>
        <v>0</v>
      </c>
      <c r="E91" s="781">
        <f>'2-Budget JUSTIFY'!G93</f>
        <v>0</v>
      </c>
      <c r="F91" s="781">
        <f>'2-Budget JUSTIFY'!H93</f>
        <v>0</v>
      </c>
      <c r="G91" s="781">
        <f>'2-Budget JUSTIFY'!I93</f>
        <v>0</v>
      </c>
      <c r="H91" s="781">
        <f>'2-Budget JUSTIFY'!J93</f>
        <v>0</v>
      </c>
      <c r="I91" s="781">
        <f>'2-Budget JUSTIFY'!K93</f>
        <v>0</v>
      </c>
      <c r="J91" s="781">
        <f>'2-Budget JUSTIFY'!L93</f>
        <v>0</v>
      </c>
      <c r="K91" s="781">
        <f>'2-Budget JUSTIFY'!M93</f>
        <v>0</v>
      </c>
      <c r="L91" s="781">
        <f>'2-Budget JUSTIFY'!N93</f>
        <v>0</v>
      </c>
      <c r="M91" s="781">
        <f>'2-Budget JUSTIFY'!O93</f>
        <v>0</v>
      </c>
      <c r="N91" s="781">
        <f>'2-Budget JUSTIFY'!P93</f>
        <v>0</v>
      </c>
      <c r="O91" s="781">
        <f>'2-Budget JUSTIFY'!Q93</f>
        <v>0</v>
      </c>
      <c r="P91" s="767">
        <f>'2-Budget JUSTIFY'!R93</f>
        <v>0</v>
      </c>
      <c r="Q91" s="776">
        <f t="shared" si="23"/>
        <v>0</v>
      </c>
      <c r="R91" s="769"/>
      <c r="S91" s="778">
        <f>'4-EXPENSE 1st Period'!P103+' 5-EXPENSE 2nd Period'!P103+'6-EXPENSE 3rd Period'!P103+' 7-EXPENSE 4th Period'!P103+' 8-EXPENSE 5th Period'!P103+' 9-EXPENSE 6th Period'!P103+' 10-EXPENSE 7th Period'!P103+' 11-EXPENSE 8th Period'!P103+' 12-EXPENSE 9th Period'!P103+' 13-EXPENSE 10th Period'!P103+' 14-EXPENSE 11th Period'!P103+' 15-EXPENSE 12th Period'!Q103</f>
        <v>0</v>
      </c>
      <c r="T91" s="781">
        <f>'4-EXPENSE 1st Period'!Q103+' 5-EXPENSE 2nd Period'!Q103+'6-EXPENSE 3rd Period'!Q103+' 7-EXPENSE 4th Period'!Q103+' 8-EXPENSE 5th Period'!Q103+' 9-EXPENSE 6th Period'!Q103+' 10-EXPENSE 7th Period'!Q103+' 11-EXPENSE 8th Period'!Q103+' 12-EXPENSE 9th Period'!Q103+' 13-EXPENSE 10th Period'!Q103+' 14-EXPENSE 11th Period'!Q103+' 15-EXPENSE 12th Period'!R103</f>
        <v>0</v>
      </c>
      <c r="U91" s="781">
        <f>'4-EXPENSE 1st Period'!R103+' 5-EXPENSE 2nd Period'!R103+'6-EXPENSE 3rd Period'!R103+' 7-EXPENSE 4th Period'!R103+' 8-EXPENSE 5th Period'!R103+' 9-EXPENSE 6th Period'!R103+' 10-EXPENSE 7th Period'!R103+' 11-EXPENSE 8th Period'!R103+' 12-EXPENSE 9th Period'!R103+' 13-EXPENSE 10th Period'!R103+' 14-EXPENSE 11th Period'!R103+' 15-EXPENSE 12th Period'!S103</f>
        <v>0</v>
      </c>
      <c r="V91" s="781">
        <f>'4-EXPENSE 1st Period'!S103+' 5-EXPENSE 2nd Period'!S103+'6-EXPENSE 3rd Period'!S103+' 7-EXPENSE 4th Period'!S103+' 8-EXPENSE 5th Period'!S103+' 9-EXPENSE 6th Period'!S103+' 10-EXPENSE 7th Period'!S103+' 11-EXPENSE 8th Period'!S103+' 12-EXPENSE 9th Period'!S103+' 13-EXPENSE 10th Period'!S103+' 14-EXPENSE 11th Period'!S103+' 15-EXPENSE 12th Period'!T103</f>
        <v>0</v>
      </c>
      <c r="W91" s="781">
        <f>'4-EXPENSE 1st Period'!T103+' 5-EXPENSE 2nd Period'!T103+'6-EXPENSE 3rd Period'!T103+' 7-EXPENSE 4th Period'!T103+' 8-EXPENSE 5th Period'!T103+' 9-EXPENSE 6th Period'!T103+' 10-EXPENSE 7th Period'!T103+' 11-EXPENSE 8th Period'!T103+' 12-EXPENSE 9th Period'!T103+' 13-EXPENSE 10th Period'!T103+' 14-EXPENSE 11th Period'!T103+' 15-EXPENSE 12th Period'!U103</f>
        <v>0</v>
      </c>
      <c r="X91" s="781">
        <f>'4-EXPENSE 1st Period'!U103+' 5-EXPENSE 2nd Period'!U103+'6-EXPENSE 3rd Period'!U103+' 7-EXPENSE 4th Period'!U103+' 8-EXPENSE 5th Period'!U103+' 9-EXPENSE 6th Period'!U103+' 10-EXPENSE 7th Period'!U103+' 11-EXPENSE 8th Period'!U103+' 12-EXPENSE 9th Period'!U103+' 13-EXPENSE 10th Period'!U103+' 14-EXPENSE 11th Period'!U103+' 15-EXPENSE 12th Period'!V103</f>
        <v>0</v>
      </c>
      <c r="Y91" s="781">
        <f>'4-EXPENSE 1st Period'!V103+' 5-EXPENSE 2nd Period'!V103+'6-EXPENSE 3rd Period'!V103+' 7-EXPENSE 4th Period'!V103+' 8-EXPENSE 5th Period'!V103+' 9-EXPENSE 6th Period'!V103+' 10-EXPENSE 7th Period'!V103+' 11-EXPENSE 8th Period'!V103+' 12-EXPENSE 9th Period'!V103+' 13-EXPENSE 10th Period'!V103+' 14-EXPENSE 11th Period'!V103+' 15-EXPENSE 12th Period'!W103</f>
        <v>0</v>
      </c>
      <c r="Z91" s="781">
        <f>'4-EXPENSE 1st Period'!W103+' 5-EXPENSE 2nd Period'!W103+'6-EXPENSE 3rd Period'!W103+' 7-EXPENSE 4th Period'!W103+' 8-EXPENSE 5th Period'!W103+' 9-EXPENSE 6th Period'!W103+' 10-EXPENSE 7th Period'!W103+' 11-EXPENSE 8th Period'!W103+' 12-EXPENSE 9th Period'!W103+' 13-EXPENSE 10th Period'!W103+' 14-EXPENSE 11th Period'!W103+' 15-EXPENSE 12th Period'!X103</f>
        <v>0</v>
      </c>
      <c r="AA91" s="781">
        <f>'4-EXPENSE 1st Period'!X103+' 5-EXPENSE 2nd Period'!X103+'6-EXPENSE 3rd Period'!X103+' 7-EXPENSE 4th Period'!X103+' 8-EXPENSE 5th Period'!X103+' 9-EXPENSE 6th Period'!X103+' 10-EXPENSE 7th Period'!X103+' 11-EXPENSE 8th Period'!X103+' 12-EXPENSE 9th Period'!X103+' 13-EXPENSE 10th Period'!X103+' 14-EXPENSE 11th Period'!X103+' 15-EXPENSE 12th Period'!Y103</f>
        <v>0</v>
      </c>
      <c r="AB91" s="781">
        <f>'4-EXPENSE 1st Period'!Y103+' 5-EXPENSE 2nd Period'!Y103+'6-EXPENSE 3rd Period'!Y103+' 7-EXPENSE 4th Period'!Y103+' 8-EXPENSE 5th Period'!Y103+' 9-EXPENSE 6th Period'!Y103+' 10-EXPENSE 7th Period'!Y103+' 11-EXPENSE 8th Period'!Y103+' 12-EXPENSE 9th Period'!Y103+' 13-EXPENSE 10th Period'!Y103+' 14-EXPENSE 11th Period'!Y103+' 15-EXPENSE 12th Period'!Z103</f>
        <v>0</v>
      </c>
      <c r="AC91" s="781">
        <f>'4-EXPENSE 1st Period'!Z103+' 5-EXPENSE 2nd Period'!Z103+'6-EXPENSE 3rd Period'!Z103+' 7-EXPENSE 4th Period'!Z103+' 8-EXPENSE 5th Period'!Z103+' 9-EXPENSE 6th Period'!Z103+' 10-EXPENSE 7th Period'!Z103+' 11-EXPENSE 8th Period'!Z103+' 12-EXPENSE 9th Period'!Z103+' 13-EXPENSE 10th Period'!Z103+' 14-EXPENSE 11th Period'!Z103+' 15-EXPENSE 12th Period'!AA103</f>
        <v>0</v>
      </c>
      <c r="AD91" s="781">
        <f>'4-EXPENSE 1st Period'!AA103+' 5-EXPENSE 2nd Period'!AA103+'6-EXPENSE 3rd Period'!AA103+' 7-EXPENSE 4th Period'!AA103+' 8-EXPENSE 5th Period'!AA103+' 9-EXPENSE 6th Period'!AA103+' 10-EXPENSE 7th Period'!AA103+' 11-EXPENSE 8th Period'!AA103+' 12-EXPENSE 9th Period'!AA103+' 13-EXPENSE 10th Period'!AA103+' 14-EXPENSE 11th Period'!AA103+' 15-EXPENSE 12th Period'!AB103</f>
        <v>0</v>
      </c>
      <c r="AE91" s="781">
        <f>'4-EXPENSE 1st Period'!AB103+' 5-EXPENSE 2nd Period'!AB103+'6-EXPENSE 3rd Period'!AB103+' 7-EXPENSE 4th Period'!AB103+' 8-EXPENSE 5th Period'!AB103+' 9-EXPENSE 6th Period'!AB103+' 10-EXPENSE 7th Period'!AB103+' 11-EXPENSE 8th Period'!AB103+' 12-EXPENSE 9th Period'!AB103+' 13-EXPENSE 10th Period'!AB103+' 14-EXPENSE 11th Period'!AB103+' 15-EXPENSE 12th Period'!AC103</f>
        <v>0</v>
      </c>
      <c r="AF91" s="781">
        <f>'4-EXPENSE 1st Period'!AC103+' 5-EXPENSE 2nd Period'!AC103+'6-EXPENSE 3rd Period'!AC103+' 7-EXPENSE 4th Period'!AC103+' 8-EXPENSE 5th Period'!AC103+' 9-EXPENSE 6th Period'!AC103+' 10-EXPENSE 7th Period'!AC103+' 11-EXPENSE 8th Period'!AC103+' 12-EXPENSE 9th Period'!AC103+' 13-EXPENSE 10th Period'!AC103+' 14-EXPENSE 11th Period'!AC103+' 15-EXPENSE 12th Period'!AD103</f>
        <v>0</v>
      </c>
      <c r="AG91" s="767">
        <f>'4-EXPENSE 1st Period'!AD103+' 5-EXPENSE 2nd Period'!AD103+'6-EXPENSE 3rd Period'!AD103+' 7-EXPENSE 4th Period'!AD103+' 8-EXPENSE 5th Period'!AD103+' 9-EXPENSE 6th Period'!AD103+' 10-EXPENSE 7th Period'!AD103+' 11-EXPENSE 8th Period'!AD103+' 12-EXPENSE 9th Period'!AD103+' 13-EXPENSE 10th Period'!AD103+' 14-EXPENSE 11th Period'!AD103+' 15-EXPENSE 12th Period'!AE103</f>
        <v>0</v>
      </c>
      <c r="AH91" s="776">
        <f t="shared" si="24"/>
        <v>0</v>
      </c>
      <c r="AI91" s="769"/>
      <c r="AJ91" s="778">
        <f t="shared" si="25"/>
        <v>0</v>
      </c>
      <c r="AK91" s="781">
        <f t="shared" si="26"/>
        <v>0</v>
      </c>
      <c r="AL91" s="781">
        <f t="shared" si="27"/>
        <v>0</v>
      </c>
      <c r="AM91" s="781">
        <f t="shared" si="28"/>
        <v>0</v>
      </c>
      <c r="AN91" s="781">
        <f t="shared" si="29"/>
        <v>0</v>
      </c>
      <c r="AO91" s="781">
        <f t="shared" si="30"/>
        <v>0</v>
      </c>
      <c r="AP91" s="781">
        <f t="shared" si="31"/>
        <v>0</v>
      </c>
      <c r="AQ91" s="781">
        <f t="shared" si="32"/>
        <v>0</v>
      </c>
      <c r="AR91" s="781">
        <f t="shared" si="33"/>
        <v>0</v>
      </c>
      <c r="AS91" s="781">
        <f t="shared" si="34"/>
        <v>0</v>
      </c>
      <c r="AT91" s="781">
        <f t="shared" si="35"/>
        <v>0</v>
      </c>
      <c r="AU91" s="781">
        <f t="shared" si="36"/>
        <v>0</v>
      </c>
      <c r="AV91" s="781">
        <f t="shared" si="37"/>
        <v>0</v>
      </c>
      <c r="AW91" s="781">
        <f t="shared" si="38"/>
        <v>0</v>
      </c>
      <c r="AX91" s="767">
        <f t="shared" si="39"/>
        <v>0</v>
      </c>
      <c r="AY91" s="776">
        <f t="shared" si="40"/>
        <v>0</v>
      </c>
    </row>
    <row r="92" spans="1:51" x14ac:dyDescent="0.25">
      <c r="A92" s="799" t="str">
        <f>IF('2-Budget JUSTIFY'!A94="","",'2-Budget JUSTIFY'!A94)</f>
        <v/>
      </c>
      <c r="B92" s="767">
        <f>'2-Budget JUSTIFY'!D94</f>
        <v>0</v>
      </c>
      <c r="C92" s="781">
        <f>'2-Budget JUSTIFY'!E94</f>
        <v>0</v>
      </c>
      <c r="D92" s="781">
        <f>'2-Budget JUSTIFY'!F94</f>
        <v>0</v>
      </c>
      <c r="E92" s="781">
        <f>'2-Budget JUSTIFY'!G94</f>
        <v>0</v>
      </c>
      <c r="F92" s="781">
        <f>'2-Budget JUSTIFY'!H94</f>
        <v>0</v>
      </c>
      <c r="G92" s="781">
        <f>'2-Budget JUSTIFY'!I94</f>
        <v>0</v>
      </c>
      <c r="H92" s="781">
        <f>'2-Budget JUSTIFY'!J94</f>
        <v>0</v>
      </c>
      <c r="I92" s="781">
        <f>'2-Budget JUSTIFY'!K94</f>
        <v>0</v>
      </c>
      <c r="J92" s="781">
        <f>'2-Budget JUSTIFY'!L94</f>
        <v>0</v>
      </c>
      <c r="K92" s="781">
        <f>'2-Budget JUSTIFY'!M94</f>
        <v>0</v>
      </c>
      <c r="L92" s="781">
        <f>'2-Budget JUSTIFY'!N94</f>
        <v>0</v>
      </c>
      <c r="M92" s="781">
        <f>'2-Budget JUSTIFY'!O94</f>
        <v>0</v>
      </c>
      <c r="N92" s="781">
        <f>'2-Budget JUSTIFY'!P94</f>
        <v>0</v>
      </c>
      <c r="O92" s="781">
        <f>'2-Budget JUSTIFY'!Q94</f>
        <v>0</v>
      </c>
      <c r="P92" s="767">
        <f>'2-Budget JUSTIFY'!R94</f>
        <v>0</v>
      </c>
      <c r="Q92" s="776">
        <f t="shared" si="23"/>
        <v>0</v>
      </c>
      <c r="R92" s="769"/>
      <c r="S92" s="778">
        <f>'4-EXPENSE 1st Period'!P104+' 5-EXPENSE 2nd Period'!P104+'6-EXPENSE 3rd Period'!P104+' 7-EXPENSE 4th Period'!P104+' 8-EXPENSE 5th Period'!P104+' 9-EXPENSE 6th Period'!P104+' 10-EXPENSE 7th Period'!P104+' 11-EXPENSE 8th Period'!P104+' 12-EXPENSE 9th Period'!P104+' 13-EXPENSE 10th Period'!P104+' 14-EXPENSE 11th Period'!P104+' 15-EXPENSE 12th Period'!Q104</f>
        <v>0</v>
      </c>
      <c r="T92" s="781">
        <f>'4-EXPENSE 1st Period'!Q104+' 5-EXPENSE 2nd Period'!Q104+'6-EXPENSE 3rd Period'!Q104+' 7-EXPENSE 4th Period'!Q104+' 8-EXPENSE 5th Period'!Q104+' 9-EXPENSE 6th Period'!Q104+' 10-EXPENSE 7th Period'!Q104+' 11-EXPENSE 8th Period'!Q104+' 12-EXPENSE 9th Period'!Q104+' 13-EXPENSE 10th Period'!Q104+' 14-EXPENSE 11th Period'!Q104+' 15-EXPENSE 12th Period'!R104</f>
        <v>0</v>
      </c>
      <c r="U92" s="781">
        <f>'4-EXPENSE 1st Period'!R104+' 5-EXPENSE 2nd Period'!R104+'6-EXPENSE 3rd Period'!R104+' 7-EXPENSE 4th Period'!R104+' 8-EXPENSE 5th Period'!R104+' 9-EXPENSE 6th Period'!R104+' 10-EXPENSE 7th Period'!R104+' 11-EXPENSE 8th Period'!R104+' 12-EXPENSE 9th Period'!R104+' 13-EXPENSE 10th Period'!R104+' 14-EXPENSE 11th Period'!R104+' 15-EXPENSE 12th Period'!S104</f>
        <v>0</v>
      </c>
      <c r="V92" s="781">
        <f>'4-EXPENSE 1st Period'!S104+' 5-EXPENSE 2nd Period'!S104+'6-EXPENSE 3rd Period'!S104+' 7-EXPENSE 4th Period'!S104+' 8-EXPENSE 5th Period'!S104+' 9-EXPENSE 6th Period'!S104+' 10-EXPENSE 7th Period'!S104+' 11-EXPENSE 8th Period'!S104+' 12-EXPENSE 9th Period'!S104+' 13-EXPENSE 10th Period'!S104+' 14-EXPENSE 11th Period'!S104+' 15-EXPENSE 12th Period'!T104</f>
        <v>0</v>
      </c>
      <c r="W92" s="781">
        <f>'4-EXPENSE 1st Period'!T104+' 5-EXPENSE 2nd Period'!T104+'6-EXPENSE 3rd Period'!T104+' 7-EXPENSE 4th Period'!T104+' 8-EXPENSE 5th Period'!T104+' 9-EXPENSE 6th Period'!T104+' 10-EXPENSE 7th Period'!T104+' 11-EXPENSE 8th Period'!T104+' 12-EXPENSE 9th Period'!T104+' 13-EXPENSE 10th Period'!T104+' 14-EXPENSE 11th Period'!T104+' 15-EXPENSE 12th Period'!U104</f>
        <v>0</v>
      </c>
      <c r="X92" s="781">
        <f>'4-EXPENSE 1st Period'!U104+' 5-EXPENSE 2nd Period'!U104+'6-EXPENSE 3rd Period'!U104+' 7-EXPENSE 4th Period'!U104+' 8-EXPENSE 5th Period'!U104+' 9-EXPENSE 6th Period'!U104+' 10-EXPENSE 7th Period'!U104+' 11-EXPENSE 8th Period'!U104+' 12-EXPENSE 9th Period'!U104+' 13-EXPENSE 10th Period'!U104+' 14-EXPENSE 11th Period'!U104+' 15-EXPENSE 12th Period'!V104</f>
        <v>0</v>
      </c>
      <c r="Y92" s="781">
        <f>'4-EXPENSE 1st Period'!V104+' 5-EXPENSE 2nd Period'!V104+'6-EXPENSE 3rd Period'!V104+' 7-EXPENSE 4th Period'!V104+' 8-EXPENSE 5th Period'!V104+' 9-EXPENSE 6th Period'!V104+' 10-EXPENSE 7th Period'!V104+' 11-EXPENSE 8th Period'!V104+' 12-EXPENSE 9th Period'!V104+' 13-EXPENSE 10th Period'!V104+' 14-EXPENSE 11th Period'!V104+' 15-EXPENSE 12th Period'!W104</f>
        <v>0</v>
      </c>
      <c r="Z92" s="781">
        <f>'4-EXPENSE 1st Period'!W104+' 5-EXPENSE 2nd Period'!W104+'6-EXPENSE 3rd Period'!W104+' 7-EXPENSE 4th Period'!W104+' 8-EXPENSE 5th Period'!W104+' 9-EXPENSE 6th Period'!W104+' 10-EXPENSE 7th Period'!W104+' 11-EXPENSE 8th Period'!W104+' 12-EXPENSE 9th Period'!W104+' 13-EXPENSE 10th Period'!W104+' 14-EXPENSE 11th Period'!W104+' 15-EXPENSE 12th Period'!X104</f>
        <v>0</v>
      </c>
      <c r="AA92" s="781">
        <f>'4-EXPENSE 1st Period'!X104+' 5-EXPENSE 2nd Period'!X104+'6-EXPENSE 3rd Period'!X104+' 7-EXPENSE 4th Period'!X104+' 8-EXPENSE 5th Period'!X104+' 9-EXPENSE 6th Period'!X104+' 10-EXPENSE 7th Period'!X104+' 11-EXPENSE 8th Period'!X104+' 12-EXPENSE 9th Period'!X104+' 13-EXPENSE 10th Period'!X104+' 14-EXPENSE 11th Period'!X104+' 15-EXPENSE 12th Period'!Y104</f>
        <v>0</v>
      </c>
      <c r="AB92" s="781">
        <f>'4-EXPENSE 1st Period'!Y104+' 5-EXPENSE 2nd Period'!Y104+'6-EXPENSE 3rd Period'!Y104+' 7-EXPENSE 4th Period'!Y104+' 8-EXPENSE 5th Period'!Y104+' 9-EXPENSE 6th Period'!Y104+' 10-EXPENSE 7th Period'!Y104+' 11-EXPENSE 8th Period'!Y104+' 12-EXPENSE 9th Period'!Y104+' 13-EXPENSE 10th Period'!Y104+' 14-EXPENSE 11th Period'!Y104+' 15-EXPENSE 12th Period'!Z104</f>
        <v>0</v>
      </c>
      <c r="AC92" s="781">
        <f>'4-EXPENSE 1st Period'!Z104+' 5-EXPENSE 2nd Period'!Z104+'6-EXPENSE 3rd Period'!Z104+' 7-EXPENSE 4th Period'!Z104+' 8-EXPENSE 5th Period'!Z104+' 9-EXPENSE 6th Period'!Z104+' 10-EXPENSE 7th Period'!Z104+' 11-EXPENSE 8th Period'!Z104+' 12-EXPENSE 9th Period'!Z104+' 13-EXPENSE 10th Period'!Z104+' 14-EXPENSE 11th Period'!Z104+' 15-EXPENSE 12th Period'!AA104</f>
        <v>0</v>
      </c>
      <c r="AD92" s="781">
        <f>'4-EXPENSE 1st Period'!AA104+' 5-EXPENSE 2nd Period'!AA104+'6-EXPENSE 3rd Period'!AA104+' 7-EXPENSE 4th Period'!AA104+' 8-EXPENSE 5th Period'!AA104+' 9-EXPENSE 6th Period'!AA104+' 10-EXPENSE 7th Period'!AA104+' 11-EXPENSE 8th Period'!AA104+' 12-EXPENSE 9th Period'!AA104+' 13-EXPENSE 10th Period'!AA104+' 14-EXPENSE 11th Period'!AA104+' 15-EXPENSE 12th Period'!AB104</f>
        <v>0</v>
      </c>
      <c r="AE92" s="781">
        <f>'4-EXPENSE 1st Period'!AB104+' 5-EXPENSE 2nd Period'!AB104+'6-EXPENSE 3rd Period'!AB104+' 7-EXPENSE 4th Period'!AB104+' 8-EXPENSE 5th Period'!AB104+' 9-EXPENSE 6th Period'!AB104+' 10-EXPENSE 7th Period'!AB104+' 11-EXPENSE 8th Period'!AB104+' 12-EXPENSE 9th Period'!AB104+' 13-EXPENSE 10th Period'!AB104+' 14-EXPENSE 11th Period'!AB104+' 15-EXPENSE 12th Period'!AC104</f>
        <v>0</v>
      </c>
      <c r="AF92" s="781">
        <f>'4-EXPENSE 1st Period'!AC104+' 5-EXPENSE 2nd Period'!AC104+'6-EXPENSE 3rd Period'!AC104+' 7-EXPENSE 4th Period'!AC104+' 8-EXPENSE 5th Period'!AC104+' 9-EXPENSE 6th Period'!AC104+' 10-EXPENSE 7th Period'!AC104+' 11-EXPENSE 8th Period'!AC104+' 12-EXPENSE 9th Period'!AC104+' 13-EXPENSE 10th Period'!AC104+' 14-EXPENSE 11th Period'!AC104+' 15-EXPENSE 12th Period'!AD104</f>
        <v>0</v>
      </c>
      <c r="AG92" s="767">
        <f>'4-EXPENSE 1st Period'!AD104+' 5-EXPENSE 2nd Period'!AD104+'6-EXPENSE 3rd Period'!AD104+' 7-EXPENSE 4th Period'!AD104+' 8-EXPENSE 5th Period'!AD104+' 9-EXPENSE 6th Period'!AD104+' 10-EXPENSE 7th Period'!AD104+' 11-EXPENSE 8th Period'!AD104+' 12-EXPENSE 9th Period'!AD104+' 13-EXPENSE 10th Period'!AD104+' 14-EXPENSE 11th Period'!AD104+' 15-EXPENSE 12th Period'!AE104</f>
        <v>0</v>
      </c>
      <c r="AH92" s="776">
        <f t="shared" si="24"/>
        <v>0</v>
      </c>
      <c r="AI92" s="769"/>
      <c r="AJ92" s="778">
        <f t="shared" si="25"/>
        <v>0</v>
      </c>
      <c r="AK92" s="781">
        <f t="shared" si="26"/>
        <v>0</v>
      </c>
      <c r="AL92" s="781">
        <f t="shared" si="27"/>
        <v>0</v>
      </c>
      <c r="AM92" s="781">
        <f t="shared" si="28"/>
        <v>0</v>
      </c>
      <c r="AN92" s="781">
        <f t="shared" si="29"/>
        <v>0</v>
      </c>
      <c r="AO92" s="781">
        <f t="shared" si="30"/>
        <v>0</v>
      </c>
      <c r="AP92" s="781">
        <f t="shared" si="31"/>
        <v>0</v>
      </c>
      <c r="AQ92" s="781">
        <f t="shared" si="32"/>
        <v>0</v>
      </c>
      <c r="AR92" s="781">
        <f t="shared" si="33"/>
        <v>0</v>
      </c>
      <c r="AS92" s="781">
        <f t="shared" si="34"/>
        <v>0</v>
      </c>
      <c r="AT92" s="781">
        <f t="shared" si="35"/>
        <v>0</v>
      </c>
      <c r="AU92" s="781">
        <f t="shared" si="36"/>
        <v>0</v>
      </c>
      <c r="AV92" s="781">
        <f t="shared" si="37"/>
        <v>0</v>
      </c>
      <c r="AW92" s="781">
        <f t="shared" si="38"/>
        <v>0</v>
      </c>
      <c r="AX92" s="767">
        <f t="shared" si="39"/>
        <v>0</v>
      </c>
      <c r="AY92" s="776">
        <f t="shared" si="40"/>
        <v>0</v>
      </c>
    </row>
    <row r="93" spans="1:51" x14ac:dyDescent="0.25">
      <c r="A93" s="799" t="str">
        <f>IF('2-Budget JUSTIFY'!A95="","",'2-Budget JUSTIFY'!A95)</f>
        <v/>
      </c>
      <c r="B93" s="767">
        <f>'2-Budget JUSTIFY'!D95</f>
        <v>0</v>
      </c>
      <c r="C93" s="781">
        <f>'2-Budget JUSTIFY'!E95</f>
        <v>0</v>
      </c>
      <c r="D93" s="781">
        <f>'2-Budget JUSTIFY'!F95</f>
        <v>0</v>
      </c>
      <c r="E93" s="781">
        <f>'2-Budget JUSTIFY'!G95</f>
        <v>0</v>
      </c>
      <c r="F93" s="781">
        <f>'2-Budget JUSTIFY'!H95</f>
        <v>0</v>
      </c>
      <c r="G93" s="781">
        <f>'2-Budget JUSTIFY'!I95</f>
        <v>0</v>
      </c>
      <c r="H93" s="781">
        <f>'2-Budget JUSTIFY'!J95</f>
        <v>0</v>
      </c>
      <c r="I93" s="781">
        <f>'2-Budget JUSTIFY'!K95</f>
        <v>0</v>
      </c>
      <c r="J93" s="781">
        <f>'2-Budget JUSTIFY'!L95</f>
        <v>0</v>
      </c>
      <c r="K93" s="781">
        <f>'2-Budget JUSTIFY'!M95</f>
        <v>0</v>
      </c>
      <c r="L93" s="781">
        <f>'2-Budget JUSTIFY'!N95</f>
        <v>0</v>
      </c>
      <c r="M93" s="781">
        <f>'2-Budget JUSTIFY'!O95</f>
        <v>0</v>
      </c>
      <c r="N93" s="781">
        <f>'2-Budget JUSTIFY'!P95</f>
        <v>0</v>
      </c>
      <c r="O93" s="781">
        <f>'2-Budget JUSTIFY'!Q95</f>
        <v>0</v>
      </c>
      <c r="P93" s="767">
        <f>'2-Budget JUSTIFY'!R95</f>
        <v>0</v>
      </c>
      <c r="Q93" s="776">
        <f t="shared" si="23"/>
        <v>0</v>
      </c>
      <c r="R93" s="769"/>
      <c r="S93" s="778">
        <f>'4-EXPENSE 1st Period'!P105+' 5-EXPENSE 2nd Period'!P105+'6-EXPENSE 3rd Period'!P105+' 7-EXPENSE 4th Period'!P105+' 8-EXPENSE 5th Period'!P105+' 9-EXPENSE 6th Period'!P105+' 10-EXPENSE 7th Period'!P105+' 11-EXPENSE 8th Period'!P105+' 12-EXPENSE 9th Period'!P105+' 13-EXPENSE 10th Period'!P105+' 14-EXPENSE 11th Period'!P105+' 15-EXPENSE 12th Period'!Q105</f>
        <v>0</v>
      </c>
      <c r="T93" s="781">
        <f>'4-EXPENSE 1st Period'!Q105+' 5-EXPENSE 2nd Period'!Q105+'6-EXPENSE 3rd Period'!Q105+' 7-EXPENSE 4th Period'!Q105+' 8-EXPENSE 5th Period'!Q105+' 9-EXPENSE 6th Period'!Q105+' 10-EXPENSE 7th Period'!Q105+' 11-EXPENSE 8th Period'!Q105+' 12-EXPENSE 9th Period'!Q105+' 13-EXPENSE 10th Period'!Q105+' 14-EXPENSE 11th Period'!Q105+' 15-EXPENSE 12th Period'!R105</f>
        <v>0</v>
      </c>
      <c r="U93" s="781">
        <f>'4-EXPENSE 1st Period'!R105+' 5-EXPENSE 2nd Period'!R105+'6-EXPENSE 3rd Period'!R105+' 7-EXPENSE 4th Period'!R105+' 8-EXPENSE 5th Period'!R105+' 9-EXPENSE 6th Period'!R105+' 10-EXPENSE 7th Period'!R105+' 11-EXPENSE 8th Period'!R105+' 12-EXPENSE 9th Period'!R105+' 13-EXPENSE 10th Period'!R105+' 14-EXPENSE 11th Period'!R105+' 15-EXPENSE 12th Period'!S105</f>
        <v>0</v>
      </c>
      <c r="V93" s="781">
        <f>'4-EXPENSE 1st Period'!S105+' 5-EXPENSE 2nd Period'!S105+'6-EXPENSE 3rd Period'!S105+' 7-EXPENSE 4th Period'!S105+' 8-EXPENSE 5th Period'!S105+' 9-EXPENSE 6th Period'!S105+' 10-EXPENSE 7th Period'!S105+' 11-EXPENSE 8th Period'!S105+' 12-EXPENSE 9th Period'!S105+' 13-EXPENSE 10th Period'!S105+' 14-EXPENSE 11th Period'!S105+' 15-EXPENSE 12th Period'!T105</f>
        <v>0</v>
      </c>
      <c r="W93" s="781">
        <f>'4-EXPENSE 1st Period'!T105+' 5-EXPENSE 2nd Period'!T105+'6-EXPENSE 3rd Period'!T105+' 7-EXPENSE 4th Period'!T105+' 8-EXPENSE 5th Period'!T105+' 9-EXPENSE 6th Period'!T105+' 10-EXPENSE 7th Period'!T105+' 11-EXPENSE 8th Period'!T105+' 12-EXPENSE 9th Period'!T105+' 13-EXPENSE 10th Period'!T105+' 14-EXPENSE 11th Period'!T105+' 15-EXPENSE 12th Period'!U105</f>
        <v>0</v>
      </c>
      <c r="X93" s="781">
        <f>'4-EXPENSE 1st Period'!U105+' 5-EXPENSE 2nd Period'!U105+'6-EXPENSE 3rd Period'!U105+' 7-EXPENSE 4th Period'!U105+' 8-EXPENSE 5th Period'!U105+' 9-EXPENSE 6th Period'!U105+' 10-EXPENSE 7th Period'!U105+' 11-EXPENSE 8th Period'!U105+' 12-EXPENSE 9th Period'!U105+' 13-EXPENSE 10th Period'!U105+' 14-EXPENSE 11th Period'!U105+' 15-EXPENSE 12th Period'!V105</f>
        <v>0</v>
      </c>
      <c r="Y93" s="781">
        <f>'4-EXPENSE 1st Period'!V105+' 5-EXPENSE 2nd Period'!V105+'6-EXPENSE 3rd Period'!V105+' 7-EXPENSE 4th Period'!V105+' 8-EXPENSE 5th Period'!V105+' 9-EXPENSE 6th Period'!V105+' 10-EXPENSE 7th Period'!V105+' 11-EXPENSE 8th Period'!V105+' 12-EXPENSE 9th Period'!V105+' 13-EXPENSE 10th Period'!V105+' 14-EXPENSE 11th Period'!V105+' 15-EXPENSE 12th Period'!W105</f>
        <v>0</v>
      </c>
      <c r="Z93" s="781">
        <f>'4-EXPENSE 1st Period'!W105+' 5-EXPENSE 2nd Period'!W105+'6-EXPENSE 3rd Period'!W105+' 7-EXPENSE 4th Period'!W105+' 8-EXPENSE 5th Period'!W105+' 9-EXPENSE 6th Period'!W105+' 10-EXPENSE 7th Period'!W105+' 11-EXPENSE 8th Period'!W105+' 12-EXPENSE 9th Period'!W105+' 13-EXPENSE 10th Period'!W105+' 14-EXPENSE 11th Period'!W105+' 15-EXPENSE 12th Period'!X105</f>
        <v>0</v>
      </c>
      <c r="AA93" s="781">
        <f>'4-EXPENSE 1st Period'!X105+' 5-EXPENSE 2nd Period'!X105+'6-EXPENSE 3rd Period'!X105+' 7-EXPENSE 4th Period'!X105+' 8-EXPENSE 5th Period'!X105+' 9-EXPENSE 6th Period'!X105+' 10-EXPENSE 7th Period'!X105+' 11-EXPENSE 8th Period'!X105+' 12-EXPENSE 9th Period'!X105+' 13-EXPENSE 10th Period'!X105+' 14-EXPENSE 11th Period'!X105+' 15-EXPENSE 12th Period'!Y105</f>
        <v>0</v>
      </c>
      <c r="AB93" s="781">
        <f>'4-EXPENSE 1st Period'!Y105+' 5-EXPENSE 2nd Period'!Y105+'6-EXPENSE 3rd Period'!Y105+' 7-EXPENSE 4th Period'!Y105+' 8-EXPENSE 5th Period'!Y105+' 9-EXPENSE 6th Period'!Y105+' 10-EXPENSE 7th Period'!Y105+' 11-EXPENSE 8th Period'!Y105+' 12-EXPENSE 9th Period'!Y105+' 13-EXPENSE 10th Period'!Y105+' 14-EXPENSE 11th Period'!Y105+' 15-EXPENSE 12th Period'!Z105</f>
        <v>0</v>
      </c>
      <c r="AC93" s="781">
        <f>'4-EXPENSE 1st Period'!Z105+' 5-EXPENSE 2nd Period'!Z105+'6-EXPENSE 3rd Period'!Z105+' 7-EXPENSE 4th Period'!Z105+' 8-EXPENSE 5th Period'!Z105+' 9-EXPENSE 6th Period'!Z105+' 10-EXPENSE 7th Period'!Z105+' 11-EXPENSE 8th Period'!Z105+' 12-EXPENSE 9th Period'!Z105+' 13-EXPENSE 10th Period'!Z105+' 14-EXPENSE 11th Period'!Z105+' 15-EXPENSE 12th Period'!AA105</f>
        <v>0</v>
      </c>
      <c r="AD93" s="781">
        <f>'4-EXPENSE 1st Period'!AA105+' 5-EXPENSE 2nd Period'!AA105+'6-EXPENSE 3rd Period'!AA105+' 7-EXPENSE 4th Period'!AA105+' 8-EXPENSE 5th Period'!AA105+' 9-EXPENSE 6th Period'!AA105+' 10-EXPENSE 7th Period'!AA105+' 11-EXPENSE 8th Period'!AA105+' 12-EXPENSE 9th Period'!AA105+' 13-EXPENSE 10th Period'!AA105+' 14-EXPENSE 11th Period'!AA105+' 15-EXPENSE 12th Period'!AB105</f>
        <v>0</v>
      </c>
      <c r="AE93" s="781">
        <f>'4-EXPENSE 1st Period'!AB105+' 5-EXPENSE 2nd Period'!AB105+'6-EXPENSE 3rd Period'!AB105+' 7-EXPENSE 4th Period'!AB105+' 8-EXPENSE 5th Period'!AB105+' 9-EXPENSE 6th Period'!AB105+' 10-EXPENSE 7th Period'!AB105+' 11-EXPENSE 8th Period'!AB105+' 12-EXPENSE 9th Period'!AB105+' 13-EXPENSE 10th Period'!AB105+' 14-EXPENSE 11th Period'!AB105+' 15-EXPENSE 12th Period'!AC105</f>
        <v>0</v>
      </c>
      <c r="AF93" s="781">
        <f>'4-EXPENSE 1st Period'!AC105+' 5-EXPENSE 2nd Period'!AC105+'6-EXPENSE 3rd Period'!AC105+' 7-EXPENSE 4th Period'!AC105+' 8-EXPENSE 5th Period'!AC105+' 9-EXPENSE 6th Period'!AC105+' 10-EXPENSE 7th Period'!AC105+' 11-EXPENSE 8th Period'!AC105+' 12-EXPENSE 9th Period'!AC105+' 13-EXPENSE 10th Period'!AC105+' 14-EXPENSE 11th Period'!AC105+' 15-EXPENSE 12th Period'!AD105</f>
        <v>0</v>
      </c>
      <c r="AG93" s="767">
        <f>'4-EXPENSE 1st Period'!AD105+' 5-EXPENSE 2nd Period'!AD105+'6-EXPENSE 3rd Period'!AD105+' 7-EXPENSE 4th Period'!AD105+' 8-EXPENSE 5th Period'!AD105+' 9-EXPENSE 6th Period'!AD105+' 10-EXPENSE 7th Period'!AD105+' 11-EXPENSE 8th Period'!AD105+' 12-EXPENSE 9th Period'!AD105+' 13-EXPENSE 10th Period'!AD105+' 14-EXPENSE 11th Period'!AD105+' 15-EXPENSE 12th Period'!AE105</f>
        <v>0</v>
      </c>
      <c r="AH93" s="776">
        <f t="shared" si="24"/>
        <v>0</v>
      </c>
      <c r="AI93" s="769"/>
      <c r="AJ93" s="778">
        <f t="shared" si="25"/>
        <v>0</v>
      </c>
      <c r="AK93" s="781">
        <f t="shared" si="26"/>
        <v>0</v>
      </c>
      <c r="AL93" s="781">
        <f t="shared" si="27"/>
        <v>0</v>
      </c>
      <c r="AM93" s="781">
        <f t="shared" si="28"/>
        <v>0</v>
      </c>
      <c r="AN93" s="781">
        <f t="shared" si="29"/>
        <v>0</v>
      </c>
      <c r="AO93" s="781">
        <f t="shared" si="30"/>
        <v>0</v>
      </c>
      <c r="AP93" s="781">
        <f t="shared" si="31"/>
        <v>0</v>
      </c>
      <c r="AQ93" s="781">
        <f t="shared" si="32"/>
        <v>0</v>
      </c>
      <c r="AR93" s="781">
        <f t="shared" si="33"/>
        <v>0</v>
      </c>
      <c r="AS93" s="781">
        <f t="shared" si="34"/>
        <v>0</v>
      </c>
      <c r="AT93" s="781">
        <f t="shared" si="35"/>
        <v>0</v>
      </c>
      <c r="AU93" s="781">
        <f t="shared" si="36"/>
        <v>0</v>
      </c>
      <c r="AV93" s="781">
        <f t="shared" si="37"/>
        <v>0</v>
      </c>
      <c r="AW93" s="781">
        <f t="shared" si="38"/>
        <v>0</v>
      </c>
      <c r="AX93" s="767">
        <f t="shared" si="39"/>
        <v>0</v>
      </c>
      <c r="AY93" s="776">
        <f t="shared" si="40"/>
        <v>0</v>
      </c>
    </row>
    <row r="94" spans="1:51" x14ac:dyDescent="0.25">
      <c r="A94" s="799" t="str">
        <f>IF('2-Budget JUSTIFY'!A96="","",'2-Budget JUSTIFY'!A96)</f>
        <v/>
      </c>
      <c r="B94" s="767">
        <f>'2-Budget JUSTIFY'!D96</f>
        <v>0</v>
      </c>
      <c r="C94" s="781">
        <f>'2-Budget JUSTIFY'!E96</f>
        <v>0</v>
      </c>
      <c r="D94" s="781">
        <f>'2-Budget JUSTIFY'!F96</f>
        <v>0</v>
      </c>
      <c r="E94" s="781">
        <f>'2-Budget JUSTIFY'!G96</f>
        <v>0</v>
      </c>
      <c r="F94" s="781">
        <f>'2-Budget JUSTIFY'!H96</f>
        <v>0</v>
      </c>
      <c r="G94" s="781">
        <f>'2-Budget JUSTIFY'!I96</f>
        <v>0</v>
      </c>
      <c r="H94" s="781">
        <f>'2-Budget JUSTIFY'!J96</f>
        <v>0</v>
      </c>
      <c r="I94" s="781">
        <f>'2-Budget JUSTIFY'!K96</f>
        <v>0</v>
      </c>
      <c r="J94" s="781">
        <f>'2-Budget JUSTIFY'!L96</f>
        <v>0</v>
      </c>
      <c r="K94" s="781">
        <f>'2-Budget JUSTIFY'!M96</f>
        <v>0</v>
      </c>
      <c r="L94" s="781">
        <f>'2-Budget JUSTIFY'!N96</f>
        <v>0</v>
      </c>
      <c r="M94" s="781">
        <f>'2-Budget JUSTIFY'!O96</f>
        <v>0</v>
      </c>
      <c r="N94" s="781">
        <f>'2-Budget JUSTIFY'!P96</f>
        <v>0</v>
      </c>
      <c r="O94" s="781">
        <f>'2-Budget JUSTIFY'!Q96</f>
        <v>0</v>
      </c>
      <c r="P94" s="767">
        <f>'2-Budget JUSTIFY'!R96</f>
        <v>0</v>
      </c>
      <c r="Q94" s="776">
        <f t="shared" si="23"/>
        <v>0</v>
      </c>
      <c r="R94" s="769"/>
      <c r="S94" s="778">
        <f>'4-EXPENSE 1st Period'!P106+' 5-EXPENSE 2nd Period'!P106+'6-EXPENSE 3rd Period'!P106+' 7-EXPENSE 4th Period'!P106+' 8-EXPENSE 5th Period'!P106+' 9-EXPENSE 6th Period'!P106+' 10-EXPENSE 7th Period'!P106+' 11-EXPENSE 8th Period'!P106+' 12-EXPENSE 9th Period'!P106+' 13-EXPENSE 10th Period'!P106+' 14-EXPENSE 11th Period'!P106+' 15-EXPENSE 12th Period'!Q106</f>
        <v>0</v>
      </c>
      <c r="T94" s="781">
        <f>'4-EXPENSE 1st Period'!Q106+' 5-EXPENSE 2nd Period'!Q106+'6-EXPENSE 3rd Period'!Q106+' 7-EXPENSE 4th Period'!Q106+' 8-EXPENSE 5th Period'!Q106+' 9-EXPENSE 6th Period'!Q106+' 10-EXPENSE 7th Period'!Q106+' 11-EXPENSE 8th Period'!Q106+' 12-EXPENSE 9th Period'!Q106+' 13-EXPENSE 10th Period'!Q106+' 14-EXPENSE 11th Period'!Q106+' 15-EXPENSE 12th Period'!R106</f>
        <v>0</v>
      </c>
      <c r="U94" s="781">
        <f>'4-EXPENSE 1st Period'!R106+' 5-EXPENSE 2nd Period'!R106+'6-EXPENSE 3rd Period'!R106+' 7-EXPENSE 4th Period'!R106+' 8-EXPENSE 5th Period'!R106+' 9-EXPENSE 6th Period'!R106+' 10-EXPENSE 7th Period'!R106+' 11-EXPENSE 8th Period'!R106+' 12-EXPENSE 9th Period'!R106+' 13-EXPENSE 10th Period'!R106+' 14-EXPENSE 11th Period'!R106+' 15-EXPENSE 12th Period'!S106</f>
        <v>0</v>
      </c>
      <c r="V94" s="781">
        <f>'4-EXPENSE 1st Period'!S106+' 5-EXPENSE 2nd Period'!S106+'6-EXPENSE 3rd Period'!S106+' 7-EXPENSE 4th Period'!S106+' 8-EXPENSE 5th Period'!S106+' 9-EXPENSE 6th Period'!S106+' 10-EXPENSE 7th Period'!S106+' 11-EXPENSE 8th Period'!S106+' 12-EXPENSE 9th Period'!S106+' 13-EXPENSE 10th Period'!S106+' 14-EXPENSE 11th Period'!S106+' 15-EXPENSE 12th Period'!T106</f>
        <v>0</v>
      </c>
      <c r="W94" s="781">
        <f>'4-EXPENSE 1st Period'!T106+' 5-EXPENSE 2nd Period'!T106+'6-EXPENSE 3rd Period'!T106+' 7-EXPENSE 4th Period'!T106+' 8-EXPENSE 5th Period'!T106+' 9-EXPENSE 6th Period'!T106+' 10-EXPENSE 7th Period'!T106+' 11-EXPENSE 8th Period'!T106+' 12-EXPENSE 9th Period'!T106+' 13-EXPENSE 10th Period'!T106+' 14-EXPENSE 11th Period'!T106+' 15-EXPENSE 12th Period'!U106</f>
        <v>0</v>
      </c>
      <c r="X94" s="781">
        <f>'4-EXPENSE 1st Period'!U106+' 5-EXPENSE 2nd Period'!U106+'6-EXPENSE 3rd Period'!U106+' 7-EXPENSE 4th Period'!U106+' 8-EXPENSE 5th Period'!U106+' 9-EXPENSE 6th Period'!U106+' 10-EXPENSE 7th Period'!U106+' 11-EXPENSE 8th Period'!U106+' 12-EXPENSE 9th Period'!U106+' 13-EXPENSE 10th Period'!U106+' 14-EXPENSE 11th Period'!U106+' 15-EXPENSE 12th Period'!V106</f>
        <v>0</v>
      </c>
      <c r="Y94" s="781">
        <f>'4-EXPENSE 1st Period'!V106+' 5-EXPENSE 2nd Period'!V106+'6-EXPENSE 3rd Period'!V106+' 7-EXPENSE 4th Period'!V106+' 8-EXPENSE 5th Period'!V106+' 9-EXPENSE 6th Period'!V106+' 10-EXPENSE 7th Period'!V106+' 11-EXPENSE 8th Period'!V106+' 12-EXPENSE 9th Period'!V106+' 13-EXPENSE 10th Period'!V106+' 14-EXPENSE 11th Period'!V106+' 15-EXPENSE 12th Period'!W106</f>
        <v>0</v>
      </c>
      <c r="Z94" s="781">
        <f>'4-EXPENSE 1st Period'!W106+' 5-EXPENSE 2nd Period'!W106+'6-EXPENSE 3rd Period'!W106+' 7-EXPENSE 4th Period'!W106+' 8-EXPENSE 5th Period'!W106+' 9-EXPENSE 6th Period'!W106+' 10-EXPENSE 7th Period'!W106+' 11-EXPENSE 8th Period'!W106+' 12-EXPENSE 9th Period'!W106+' 13-EXPENSE 10th Period'!W106+' 14-EXPENSE 11th Period'!W106+' 15-EXPENSE 12th Period'!X106</f>
        <v>0</v>
      </c>
      <c r="AA94" s="781">
        <f>'4-EXPENSE 1st Period'!X106+' 5-EXPENSE 2nd Period'!X106+'6-EXPENSE 3rd Period'!X106+' 7-EXPENSE 4th Period'!X106+' 8-EXPENSE 5th Period'!X106+' 9-EXPENSE 6th Period'!X106+' 10-EXPENSE 7th Period'!X106+' 11-EXPENSE 8th Period'!X106+' 12-EXPENSE 9th Period'!X106+' 13-EXPENSE 10th Period'!X106+' 14-EXPENSE 11th Period'!X106+' 15-EXPENSE 12th Period'!Y106</f>
        <v>0</v>
      </c>
      <c r="AB94" s="781">
        <f>'4-EXPENSE 1st Period'!Y106+' 5-EXPENSE 2nd Period'!Y106+'6-EXPENSE 3rd Period'!Y106+' 7-EXPENSE 4th Period'!Y106+' 8-EXPENSE 5th Period'!Y106+' 9-EXPENSE 6th Period'!Y106+' 10-EXPENSE 7th Period'!Y106+' 11-EXPENSE 8th Period'!Y106+' 12-EXPENSE 9th Period'!Y106+' 13-EXPENSE 10th Period'!Y106+' 14-EXPENSE 11th Period'!Y106+' 15-EXPENSE 12th Period'!Z106</f>
        <v>0</v>
      </c>
      <c r="AC94" s="781">
        <f>'4-EXPENSE 1st Period'!Z106+' 5-EXPENSE 2nd Period'!Z106+'6-EXPENSE 3rd Period'!Z106+' 7-EXPENSE 4th Period'!Z106+' 8-EXPENSE 5th Period'!Z106+' 9-EXPENSE 6th Period'!Z106+' 10-EXPENSE 7th Period'!Z106+' 11-EXPENSE 8th Period'!Z106+' 12-EXPENSE 9th Period'!Z106+' 13-EXPENSE 10th Period'!Z106+' 14-EXPENSE 11th Period'!Z106+' 15-EXPENSE 12th Period'!AA106</f>
        <v>0</v>
      </c>
      <c r="AD94" s="781">
        <f>'4-EXPENSE 1st Period'!AA106+' 5-EXPENSE 2nd Period'!AA106+'6-EXPENSE 3rd Period'!AA106+' 7-EXPENSE 4th Period'!AA106+' 8-EXPENSE 5th Period'!AA106+' 9-EXPENSE 6th Period'!AA106+' 10-EXPENSE 7th Period'!AA106+' 11-EXPENSE 8th Period'!AA106+' 12-EXPENSE 9th Period'!AA106+' 13-EXPENSE 10th Period'!AA106+' 14-EXPENSE 11th Period'!AA106+' 15-EXPENSE 12th Period'!AB106</f>
        <v>0</v>
      </c>
      <c r="AE94" s="781">
        <f>'4-EXPENSE 1st Period'!AB106+' 5-EXPENSE 2nd Period'!AB106+'6-EXPENSE 3rd Period'!AB106+' 7-EXPENSE 4th Period'!AB106+' 8-EXPENSE 5th Period'!AB106+' 9-EXPENSE 6th Period'!AB106+' 10-EXPENSE 7th Period'!AB106+' 11-EXPENSE 8th Period'!AB106+' 12-EXPENSE 9th Period'!AB106+' 13-EXPENSE 10th Period'!AB106+' 14-EXPENSE 11th Period'!AB106+' 15-EXPENSE 12th Period'!AC106</f>
        <v>0</v>
      </c>
      <c r="AF94" s="781">
        <f>'4-EXPENSE 1st Period'!AC106+' 5-EXPENSE 2nd Period'!AC106+'6-EXPENSE 3rd Period'!AC106+' 7-EXPENSE 4th Period'!AC106+' 8-EXPENSE 5th Period'!AC106+' 9-EXPENSE 6th Period'!AC106+' 10-EXPENSE 7th Period'!AC106+' 11-EXPENSE 8th Period'!AC106+' 12-EXPENSE 9th Period'!AC106+' 13-EXPENSE 10th Period'!AC106+' 14-EXPENSE 11th Period'!AC106+' 15-EXPENSE 12th Period'!AD106</f>
        <v>0</v>
      </c>
      <c r="AG94" s="767">
        <f>'4-EXPENSE 1st Period'!AD106+' 5-EXPENSE 2nd Period'!AD106+'6-EXPENSE 3rd Period'!AD106+' 7-EXPENSE 4th Period'!AD106+' 8-EXPENSE 5th Period'!AD106+' 9-EXPENSE 6th Period'!AD106+' 10-EXPENSE 7th Period'!AD106+' 11-EXPENSE 8th Period'!AD106+' 12-EXPENSE 9th Period'!AD106+' 13-EXPENSE 10th Period'!AD106+' 14-EXPENSE 11th Period'!AD106+' 15-EXPENSE 12th Period'!AE106</f>
        <v>0</v>
      </c>
      <c r="AH94" s="776">
        <f t="shared" si="24"/>
        <v>0</v>
      </c>
      <c r="AI94" s="769"/>
      <c r="AJ94" s="778">
        <f t="shared" si="25"/>
        <v>0</v>
      </c>
      <c r="AK94" s="781">
        <f t="shared" si="26"/>
        <v>0</v>
      </c>
      <c r="AL94" s="781">
        <f t="shared" si="27"/>
        <v>0</v>
      </c>
      <c r="AM94" s="781">
        <f t="shared" si="28"/>
        <v>0</v>
      </c>
      <c r="AN94" s="781">
        <f t="shared" si="29"/>
        <v>0</v>
      </c>
      <c r="AO94" s="781">
        <f t="shared" si="30"/>
        <v>0</v>
      </c>
      <c r="AP94" s="781">
        <f t="shared" si="31"/>
        <v>0</v>
      </c>
      <c r="AQ94" s="781">
        <f t="shared" si="32"/>
        <v>0</v>
      </c>
      <c r="AR94" s="781">
        <f t="shared" si="33"/>
        <v>0</v>
      </c>
      <c r="AS94" s="781">
        <f t="shared" si="34"/>
        <v>0</v>
      </c>
      <c r="AT94" s="781">
        <f t="shared" si="35"/>
        <v>0</v>
      </c>
      <c r="AU94" s="781">
        <f t="shared" si="36"/>
        <v>0</v>
      </c>
      <c r="AV94" s="781">
        <f t="shared" si="37"/>
        <v>0</v>
      </c>
      <c r="AW94" s="781">
        <f t="shared" si="38"/>
        <v>0</v>
      </c>
      <c r="AX94" s="767">
        <f t="shared" si="39"/>
        <v>0</v>
      </c>
      <c r="AY94" s="776">
        <f t="shared" si="40"/>
        <v>0</v>
      </c>
    </row>
    <row r="95" spans="1:51" ht="13" x14ac:dyDescent="0.3">
      <c r="A95" s="771" t="str">
        <f>IF('2-Budget JUSTIFY'!A97="","",'2-Budget JUSTIFY'!A97)</f>
        <v>700 - OPERATIONAL</v>
      </c>
      <c r="B95" s="794">
        <f>'2-Budget JUSTIFY'!D97</f>
        <v>0</v>
      </c>
      <c r="C95" s="795">
        <f>'2-Budget JUSTIFY'!E97</f>
        <v>0</v>
      </c>
      <c r="D95" s="795">
        <f>'2-Budget JUSTIFY'!F97</f>
        <v>0</v>
      </c>
      <c r="E95" s="795">
        <f>'2-Budget JUSTIFY'!G97</f>
        <v>0</v>
      </c>
      <c r="F95" s="795">
        <f>'2-Budget JUSTIFY'!H97</f>
        <v>0</v>
      </c>
      <c r="G95" s="795">
        <f>'2-Budget JUSTIFY'!I97</f>
        <v>0</v>
      </c>
      <c r="H95" s="795">
        <f>'2-Budget JUSTIFY'!J97</f>
        <v>0</v>
      </c>
      <c r="I95" s="795">
        <f>'2-Budget JUSTIFY'!K97</f>
        <v>0</v>
      </c>
      <c r="J95" s="795">
        <f>'2-Budget JUSTIFY'!L97</f>
        <v>0</v>
      </c>
      <c r="K95" s="795">
        <f>'2-Budget JUSTIFY'!M97</f>
        <v>0</v>
      </c>
      <c r="L95" s="795">
        <f>'2-Budget JUSTIFY'!N97</f>
        <v>0</v>
      </c>
      <c r="M95" s="795">
        <f>'2-Budget JUSTIFY'!O97</f>
        <v>0</v>
      </c>
      <c r="N95" s="795">
        <f>'2-Budget JUSTIFY'!P97</f>
        <v>0</v>
      </c>
      <c r="O95" s="795">
        <f>'2-Budget JUSTIFY'!Q97</f>
        <v>0</v>
      </c>
      <c r="P95" s="794">
        <f>'2-Budget JUSTIFY'!R97</f>
        <v>0</v>
      </c>
      <c r="Q95" s="796">
        <f t="shared" si="23"/>
        <v>0</v>
      </c>
      <c r="R95" s="798"/>
      <c r="S95" s="797">
        <f>'4-EXPENSE 1st Period'!P107+' 5-EXPENSE 2nd Period'!P107+'6-EXPENSE 3rd Period'!P107+' 7-EXPENSE 4th Period'!P107+' 8-EXPENSE 5th Period'!P107+' 9-EXPENSE 6th Period'!P107+' 10-EXPENSE 7th Period'!P107+' 11-EXPENSE 8th Period'!P107+' 12-EXPENSE 9th Period'!P107+' 13-EXPENSE 10th Period'!P107+' 14-EXPENSE 11th Period'!P107+' 15-EXPENSE 12th Period'!Q107</f>
        <v>0</v>
      </c>
      <c r="T95" s="795">
        <f>'4-EXPENSE 1st Period'!Q107+' 5-EXPENSE 2nd Period'!Q107+'6-EXPENSE 3rd Period'!Q107+' 7-EXPENSE 4th Period'!Q107+' 8-EXPENSE 5th Period'!Q107+' 9-EXPENSE 6th Period'!Q107+' 10-EXPENSE 7th Period'!Q107+' 11-EXPENSE 8th Period'!Q107+' 12-EXPENSE 9th Period'!Q107+' 13-EXPENSE 10th Period'!Q107+' 14-EXPENSE 11th Period'!Q107+' 15-EXPENSE 12th Period'!R107</f>
        <v>0</v>
      </c>
      <c r="U95" s="795">
        <f>'4-EXPENSE 1st Period'!R107+' 5-EXPENSE 2nd Period'!R107+'6-EXPENSE 3rd Period'!R107+' 7-EXPENSE 4th Period'!R107+' 8-EXPENSE 5th Period'!R107+' 9-EXPENSE 6th Period'!R107+' 10-EXPENSE 7th Period'!R107+' 11-EXPENSE 8th Period'!R107+' 12-EXPENSE 9th Period'!R107+' 13-EXPENSE 10th Period'!R107+' 14-EXPENSE 11th Period'!R107+' 15-EXPENSE 12th Period'!S107</f>
        <v>0</v>
      </c>
      <c r="V95" s="795">
        <f>'4-EXPENSE 1st Period'!S107+' 5-EXPENSE 2nd Period'!S107+'6-EXPENSE 3rd Period'!S107+' 7-EXPENSE 4th Period'!S107+' 8-EXPENSE 5th Period'!S107+' 9-EXPENSE 6th Period'!S107+' 10-EXPENSE 7th Period'!S107+' 11-EXPENSE 8th Period'!S107+' 12-EXPENSE 9th Period'!S107+' 13-EXPENSE 10th Period'!S107+' 14-EXPENSE 11th Period'!S107+' 15-EXPENSE 12th Period'!T107</f>
        <v>0</v>
      </c>
      <c r="W95" s="795">
        <f>'4-EXPENSE 1st Period'!T107+' 5-EXPENSE 2nd Period'!T107+'6-EXPENSE 3rd Period'!T107+' 7-EXPENSE 4th Period'!T107+' 8-EXPENSE 5th Period'!T107+' 9-EXPENSE 6th Period'!T107+' 10-EXPENSE 7th Period'!T107+' 11-EXPENSE 8th Period'!T107+' 12-EXPENSE 9th Period'!T107+' 13-EXPENSE 10th Period'!T107+' 14-EXPENSE 11th Period'!T107+' 15-EXPENSE 12th Period'!U107</f>
        <v>0</v>
      </c>
      <c r="X95" s="795">
        <f>'4-EXPENSE 1st Period'!U107+' 5-EXPENSE 2nd Period'!U107+'6-EXPENSE 3rd Period'!U107+' 7-EXPENSE 4th Period'!U107+' 8-EXPENSE 5th Period'!U107+' 9-EXPENSE 6th Period'!U107+' 10-EXPENSE 7th Period'!U107+' 11-EXPENSE 8th Period'!U107+' 12-EXPENSE 9th Period'!U107+' 13-EXPENSE 10th Period'!U107+' 14-EXPENSE 11th Period'!U107+' 15-EXPENSE 12th Period'!V107</f>
        <v>0</v>
      </c>
      <c r="Y95" s="795">
        <f>'4-EXPENSE 1st Period'!V107+' 5-EXPENSE 2nd Period'!V107+'6-EXPENSE 3rd Period'!V107+' 7-EXPENSE 4th Period'!V107+' 8-EXPENSE 5th Period'!V107+' 9-EXPENSE 6th Period'!V107+' 10-EXPENSE 7th Period'!V107+' 11-EXPENSE 8th Period'!V107+' 12-EXPENSE 9th Period'!V107+' 13-EXPENSE 10th Period'!V107+' 14-EXPENSE 11th Period'!V107+' 15-EXPENSE 12th Period'!W107</f>
        <v>0</v>
      </c>
      <c r="Z95" s="795">
        <f>'4-EXPENSE 1st Period'!W107+' 5-EXPENSE 2nd Period'!W107+'6-EXPENSE 3rd Period'!W107+' 7-EXPENSE 4th Period'!W107+' 8-EXPENSE 5th Period'!W107+' 9-EXPENSE 6th Period'!W107+' 10-EXPENSE 7th Period'!W107+' 11-EXPENSE 8th Period'!W107+' 12-EXPENSE 9th Period'!W107+' 13-EXPENSE 10th Period'!W107+' 14-EXPENSE 11th Period'!W107+' 15-EXPENSE 12th Period'!X107</f>
        <v>0</v>
      </c>
      <c r="AA95" s="795">
        <f>'4-EXPENSE 1st Period'!X107+' 5-EXPENSE 2nd Period'!X107+'6-EXPENSE 3rd Period'!X107+' 7-EXPENSE 4th Period'!X107+' 8-EXPENSE 5th Period'!X107+' 9-EXPENSE 6th Period'!X107+' 10-EXPENSE 7th Period'!X107+' 11-EXPENSE 8th Period'!X107+' 12-EXPENSE 9th Period'!X107+' 13-EXPENSE 10th Period'!X107+' 14-EXPENSE 11th Period'!X107+' 15-EXPENSE 12th Period'!Y107</f>
        <v>0</v>
      </c>
      <c r="AB95" s="795">
        <f>'4-EXPENSE 1st Period'!Y107+' 5-EXPENSE 2nd Period'!Y107+'6-EXPENSE 3rd Period'!Y107+' 7-EXPENSE 4th Period'!Y107+' 8-EXPENSE 5th Period'!Y107+' 9-EXPENSE 6th Period'!Y107+' 10-EXPENSE 7th Period'!Y107+' 11-EXPENSE 8th Period'!Y107+' 12-EXPENSE 9th Period'!Y107+' 13-EXPENSE 10th Period'!Y107+' 14-EXPENSE 11th Period'!Y107+' 15-EXPENSE 12th Period'!Z107</f>
        <v>0</v>
      </c>
      <c r="AC95" s="795">
        <f>'4-EXPENSE 1st Period'!Z107+' 5-EXPENSE 2nd Period'!Z107+'6-EXPENSE 3rd Period'!Z107+' 7-EXPENSE 4th Period'!Z107+' 8-EXPENSE 5th Period'!Z107+' 9-EXPENSE 6th Period'!Z107+' 10-EXPENSE 7th Period'!Z107+' 11-EXPENSE 8th Period'!Z107+' 12-EXPENSE 9th Period'!Z107+' 13-EXPENSE 10th Period'!Z107+' 14-EXPENSE 11th Period'!Z107+' 15-EXPENSE 12th Period'!AA107</f>
        <v>0</v>
      </c>
      <c r="AD95" s="795">
        <f>'4-EXPENSE 1st Period'!AA107+' 5-EXPENSE 2nd Period'!AA107+'6-EXPENSE 3rd Period'!AA107+' 7-EXPENSE 4th Period'!AA107+' 8-EXPENSE 5th Period'!AA107+' 9-EXPENSE 6th Period'!AA107+' 10-EXPENSE 7th Period'!AA107+' 11-EXPENSE 8th Period'!AA107+' 12-EXPENSE 9th Period'!AA107+' 13-EXPENSE 10th Period'!AA107+' 14-EXPENSE 11th Period'!AA107+' 15-EXPENSE 12th Period'!AB107</f>
        <v>0</v>
      </c>
      <c r="AE95" s="795">
        <f>'4-EXPENSE 1st Period'!AB107+' 5-EXPENSE 2nd Period'!AB107+'6-EXPENSE 3rd Period'!AB107+' 7-EXPENSE 4th Period'!AB107+' 8-EXPENSE 5th Period'!AB107+' 9-EXPENSE 6th Period'!AB107+' 10-EXPENSE 7th Period'!AB107+' 11-EXPENSE 8th Period'!AB107+' 12-EXPENSE 9th Period'!AB107+' 13-EXPENSE 10th Period'!AB107+' 14-EXPENSE 11th Period'!AB107+' 15-EXPENSE 12th Period'!AC107</f>
        <v>0</v>
      </c>
      <c r="AF95" s="795">
        <f>'4-EXPENSE 1st Period'!AC107+' 5-EXPENSE 2nd Period'!AC107+'6-EXPENSE 3rd Period'!AC107+' 7-EXPENSE 4th Period'!AC107+' 8-EXPENSE 5th Period'!AC107+' 9-EXPENSE 6th Period'!AC107+' 10-EXPENSE 7th Period'!AC107+' 11-EXPENSE 8th Period'!AC107+' 12-EXPENSE 9th Period'!AC107+' 13-EXPENSE 10th Period'!AC107+' 14-EXPENSE 11th Period'!AC107+' 15-EXPENSE 12th Period'!AD107</f>
        <v>0</v>
      </c>
      <c r="AG95" s="794">
        <f>'4-EXPENSE 1st Period'!AD107+' 5-EXPENSE 2nd Period'!AD107+'6-EXPENSE 3rd Period'!AD107+' 7-EXPENSE 4th Period'!AD107+' 8-EXPENSE 5th Period'!AD107+' 9-EXPENSE 6th Period'!AD107+' 10-EXPENSE 7th Period'!AD107+' 11-EXPENSE 8th Period'!AD107+' 12-EXPENSE 9th Period'!AD107+' 13-EXPENSE 10th Period'!AD107+' 14-EXPENSE 11th Period'!AD107+' 15-EXPENSE 12th Period'!AE107</f>
        <v>0</v>
      </c>
      <c r="AH95" s="796">
        <f t="shared" si="24"/>
        <v>0</v>
      </c>
      <c r="AI95" s="798"/>
      <c r="AJ95" s="797">
        <f t="shared" si="25"/>
        <v>0</v>
      </c>
      <c r="AK95" s="795">
        <f t="shared" si="26"/>
        <v>0</v>
      </c>
      <c r="AL95" s="795">
        <f t="shared" si="27"/>
        <v>0</v>
      </c>
      <c r="AM95" s="795">
        <f t="shared" si="28"/>
        <v>0</v>
      </c>
      <c r="AN95" s="795">
        <f t="shared" si="29"/>
        <v>0</v>
      </c>
      <c r="AO95" s="795">
        <f t="shared" si="30"/>
        <v>0</v>
      </c>
      <c r="AP95" s="795">
        <f t="shared" si="31"/>
        <v>0</v>
      </c>
      <c r="AQ95" s="795">
        <f t="shared" si="32"/>
        <v>0</v>
      </c>
      <c r="AR95" s="795">
        <f t="shared" si="33"/>
        <v>0</v>
      </c>
      <c r="AS95" s="795">
        <f t="shared" si="34"/>
        <v>0</v>
      </c>
      <c r="AT95" s="795">
        <f t="shared" si="35"/>
        <v>0</v>
      </c>
      <c r="AU95" s="795">
        <f t="shared" si="36"/>
        <v>0</v>
      </c>
      <c r="AV95" s="795">
        <f t="shared" si="37"/>
        <v>0</v>
      </c>
      <c r="AW95" s="795">
        <f t="shared" si="38"/>
        <v>0</v>
      </c>
      <c r="AX95" s="794">
        <f t="shared" si="39"/>
        <v>0</v>
      </c>
      <c r="AY95" s="796">
        <f t="shared" si="40"/>
        <v>0</v>
      </c>
    </row>
    <row r="96" spans="1:51" x14ac:dyDescent="0.25">
      <c r="A96" s="799" t="str">
        <f>IF('2-Budget JUSTIFY'!A98="","",'2-Budget JUSTIFY'!A98)</f>
        <v/>
      </c>
      <c r="B96" s="767">
        <f>'2-Budget JUSTIFY'!D98</f>
        <v>0</v>
      </c>
      <c r="C96" s="781">
        <f>'2-Budget JUSTIFY'!E98</f>
        <v>0</v>
      </c>
      <c r="D96" s="781">
        <f>'2-Budget JUSTIFY'!F98</f>
        <v>0</v>
      </c>
      <c r="E96" s="781">
        <f>'2-Budget JUSTIFY'!G98</f>
        <v>0</v>
      </c>
      <c r="F96" s="781">
        <f>'2-Budget JUSTIFY'!H98</f>
        <v>0</v>
      </c>
      <c r="G96" s="781">
        <f>'2-Budget JUSTIFY'!I98</f>
        <v>0</v>
      </c>
      <c r="H96" s="781">
        <f>'2-Budget JUSTIFY'!J98</f>
        <v>0</v>
      </c>
      <c r="I96" s="781">
        <f>'2-Budget JUSTIFY'!K98</f>
        <v>0</v>
      </c>
      <c r="J96" s="781">
        <f>'2-Budget JUSTIFY'!L98</f>
        <v>0</v>
      </c>
      <c r="K96" s="781">
        <f>'2-Budget JUSTIFY'!M98</f>
        <v>0</v>
      </c>
      <c r="L96" s="781">
        <f>'2-Budget JUSTIFY'!N98</f>
        <v>0</v>
      </c>
      <c r="M96" s="781">
        <f>'2-Budget JUSTIFY'!O98</f>
        <v>0</v>
      </c>
      <c r="N96" s="781">
        <f>'2-Budget JUSTIFY'!P98</f>
        <v>0</v>
      </c>
      <c r="O96" s="781">
        <f>'2-Budget JUSTIFY'!Q98</f>
        <v>0</v>
      </c>
      <c r="P96" s="767">
        <f>'2-Budget JUSTIFY'!R98</f>
        <v>0</v>
      </c>
      <c r="Q96" s="776">
        <f t="shared" si="23"/>
        <v>0</v>
      </c>
      <c r="R96" s="769"/>
      <c r="S96" s="778">
        <f>'4-EXPENSE 1st Period'!P108+' 5-EXPENSE 2nd Period'!P108+'6-EXPENSE 3rd Period'!P108+' 7-EXPENSE 4th Period'!P108+' 8-EXPENSE 5th Period'!P108+' 9-EXPENSE 6th Period'!P108+' 10-EXPENSE 7th Period'!P108+' 11-EXPENSE 8th Period'!P108+' 12-EXPENSE 9th Period'!P108+' 13-EXPENSE 10th Period'!P108+' 14-EXPENSE 11th Period'!P108+' 15-EXPENSE 12th Period'!Q108</f>
        <v>0</v>
      </c>
      <c r="T96" s="781">
        <f>'4-EXPENSE 1st Period'!Q108+' 5-EXPENSE 2nd Period'!Q108+'6-EXPENSE 3rd Period'!Q108+' 7-EXPENSE 4th Period'!Q108+' 8-EXPENSE 5th Period'!Q108+' 9-EXPENSE 6th Period'!Q108+' 10-EXPENSE 7th Period'!Q108+' 11-EXPENSE 8th Period'!Q108+' 12-EXPENSE 9th Period'!Q108+' 13-EXPENSE 10th Period'!Q108+' 14-EXPENSE 11th Period'!Q108+' 15-EXPENSE 12th Period'!R108</f>
        <v>0</v>
      </c>
      <c r="U96" s="781">
        <f>'4-EXPENSE 1st Period'!R108+' 5-EXPENSE 2nd Period'!R108+'6-EXPENSE 3rd Period'!R108+' 7-EXPENSE 4th Period'!R108+' 8-EXPENSE 5th Period'!R108+' 9-EXPENSE 6th Period'!R108+' 10-EXPENSE 7th Period'!R108+' 11-EXPENSE 8th Period'!R108+' 12-EXPENSE 9th Period'!R108+' 13-EXPENSE 10th Period'!R108+' 14-EXPENSE 11th Period'!R108+' 15-EXPENSE 12th Period'!S108</f>
        <v>0</v>
      </c>
      <c r="V96" s="781">
        <f>'4-EXPENSE 1st Period'!S108+' 5-EXPENSE 2nd Period'!S108+'6-EXPENSE 3rd Period'!S108+' 7-EXPENSE 4th Period'!S108+' 8-EXPENSE 5th Period'!S108+' 9-EXPENSE 6th Period'!S108+' 10-EXPENSE 7th Period'!S108+' 11-EXPENSE 8th Period'!S108+' 12-EXPENSE 9th Period'!S108+' 13-EXPENSE 10th Period'!S108+' 14-EXPENSE 11th Period'!S108+' 15-EXPENSE 12th Period'!T108</f>
        <v>0</v>
      </c>
      <c r="W96" s="781">
        <f>'4-EXPENSE 1st Period'!T108+' 5-EXPENSE 2nd Period'!T108+'6-EXPENSE 3rd Period'!T108+' 7-EXPENSE 4th Period'!T108+' 8-EXPENSE 5th Period'!T108+' 9-EXPENSE 6th Period'!T108+' 10-EXPENSE 7th Period'!T108+' 11-EXPENSE 8th Period'!T108+' 12-EXPENSE 9th Period'!T108+' 13-EXPENSE 10th Period'!T108+' 14-EXPENSE 11th Period'!T108+' 15-EXPENSE 12th Period'!U108</f>
        <v>0</v>
      </c>
      <c r="X96" s="781">
        <f>'4-EXPENSE 1st Period'!U108+' 5-EXPENSE 2nd Period'!U108+'6-EXPENSE 3rd Period'!U108+' 7-EXPENSE 4th Period'!U108+' 8-EXPENSE 5th Period'!U108+' 9-EXPENSE 6th Period'!U108+' 10-EXPENSE 7th Period'!U108+' 11-EXPENSE 8th Period'!U108+' 12-EXPENSE 9th Period'!U108+' 13-EXPENSE 10th Period'!U108+' 14-EXPENSE 11th Period'!U108+' 15-EXPENSE 12th Period'!V108</f>
        <v>0</v>
      </c>
      <c r="Y96" s="781">
        <f>'4-EXPENSE 1st Period'!V108+' 5-EXPENSE 2nd Period'!V108+'6-EXPENSE 3rd Period'!V108+' 7-EXPENSE 4th Period'!V108+' 8-EXPENSE 5th Period'!V108+' 9-EXPENSE 6th Period'!V108+' 10-EXPENSE 7th Period'!V108+' 11-EXPENSE 8th Period'!V108+' 12-EXPENSE 9th Period'!V108+' 13-EXPENSE 10th Period'!V108+' 14-EXPENSE 11th Period'!V108+' 15-EXPENSE 12th Period'!W108</f>
        <v>0</v>
      </c>
      <c r="Z96" s="781">
        <f>'4-EXPENSE 1st Period'!W108+' 5-EXPENSE 2nd Period'!W108+'6-EXPENSE 3rd Period'!W108+' 7-EXPENSE 4th Period'!W108+' 8-EXPENSE 5th Period'!W108+' 9-EXPENSE 6th Period'!W108+' 10-EXPENSE 7th Period'!W108+' 11-EXPENSE 8th Period'!W108+' 12-EXPENSE 9th Period'!W108+' 13-EXPENSE 10th Period'!W108+' 14-EXPENSE 11th Period'!W108+' 15-EXPENSE 12th Period'!X108</f>
        <v>0</v>
      </c>
      <c r="AA96" s="781">
        <f>'4-EXPENSE 1st Period'!X108+' 5-EXPENSE 2nd Period'!X108+'6-EXPENSE 3rd Period'!X108+' 7-EXPENSE 4th Period'!X108+' 8-EXPENSE 5th Period'!X108+' 9-EXPENSE 6th Period'!X108+' 10-EXPENSE 7th Period'!X108+' 11-EXPENSE 8th Period'!X108+' 12-EXPENSE 9th Period'!X108+' 13-EXPENSE 10th Period'!X108+' 14-EXPENSE 11th Period'!X108+' 15-EXPENSE 12th Period'!Y108</f>
        <v>0</v>
      </c>
      <c r="AB96" s="781">
        <f>'4-EXPENSE 1st Period'!Y108+' 5-EXPENSE 2nd Period'!Y108+'6-EXPENSE 3rd Period'!Y108+' 7-EXPENSE 4th Period'!Y108+' 8-EXPENSE 5th Period'!Y108+' 9-EXPENSE 6th Period'!Y108+' 10-EXPENSE 7th Period'!Y108+' 11-EXPENSE 8th Period'!Y108+' 12-EXPENSE 9th Period'!Y108+' 13-EXPENSE 10th Period'!Y108+' 14-EXPENSE 11th Period'!Y108+' 15-EXPENSE 12th Period'!Z108</f>
        <v>0</v>
      </c>
      <c r="AC96" s="781">
        <f>'4-EXPENSE 1st Period'!Z108+' 5-EXPENSE 2nd Period'!Z108+'6-EXPENSE 3rd Period'!Z108+' 7-EXPENSE 4th Period'!Z108+' 8-EXPENSE 5th Period'!Z108+' 9-EXPENSE 6th Period'!Z108+' 10-EXPENSE 7th Period'!Z108+' 11-EXPENSE 8th Period'!Z108+' 12-EXPENSE 9th Period'!Z108+' 13-EXPENSE 10th Period'!Z108+' 14-EXPENSE 11th Period'!Z108+' 15-EXPENSE 12th Period'!AA108</f>
        <v>0</v>
      </c>
      <c r="AD96" s="781">
        <f>'4-EXPENSE 1st Period'!AA108+' 5-EXPENSE 2nd Period'!AA108+'6-EXPENSE 3rd Period'!AA108+' 7-EXPENSE 4th Period'!AA108+' 8-EXPENSE 5th Period'!AA108+' 9-EXPENSE 6th Period'!AA108+' 10-EXPENSE 7th Period'!AA108+' 11-EXPENSE 8th Period'!AA108+' 12-EXPENSE 9th Period'!AA108+' 13-EXPENSE 10th Period'!AA108+' 14-EXPENSE 11th Period'!AA108+' 15-EXPENSE 12th Period'!AB108</f>
        <v>0</v>
      </c>
      <c r="AE96" s="781">
        <f>'4-EXPENSE 1st Period'!AB108+' 5-EXPENSE 2nd Period'!AB108+'6-EXPENSE 3rd Period'!AB108+' 7-EXPENSE 4th Period'!AB108+' 8-EXPENSE 5th Period'!AB108+' 9-EXPENSE 6th Period'!AB108+' 10-EXPENSE 7th Period'!AB108+' 11-EXPENSE 8th Period'!AB108+' 12-EXPENSE 9th Period'!AB108+' 13-EXPENSE 10th Period'!AB108+' 14-EXPENSE 11th Period'!AB108+' 15-EXPENSE 12th Period'!AC108</f>
        <v>0</v>
      </c>
      <c r="AF96" s="781">
        <f>'4-EXPENSE 1st Period'!AC108+' 5-EXPENSE 2nd Period'!AC108+'6-EXPENSE 3rd Period'!AC108+' 7-EXPENSE 4th Period'!AC108+' 8-EXPENSE 5th Period'!AC108+' 9-EXPENSE 6th Period'!AC108+' 10-EXPENSE 7th Period'!AC108+' 11-EXPENSE 8th Period'!AC108+' 12-EXPENSE 9th Period'!AC108+' 13-EXPENSE 10th Period'!AC108+' 14-EXPENSE 11th Period'!AC108+' 15-EXPENSE 12th Period'!AD108</f>
        <v>0</v>
      </c>
      <c r="AG96" s="767">
        <f>'4-EXPENSE 1st Period'!AD108+' 5-EXPENSE 2nd Period'!AD108+'6-EXPENSE 3rd Period'!AD108+' 7-EXPENSE 4th Period'!AD108+' 8-EXPENSE 5th Period'!AD108+' 9-EXPENSE 6th Period'!AD108+' 10-EXPENSE 7th Period'!AD108+' 11-EXPENSE 8th Period'!AD108+' 12-EXPENSE 9th Period'!AD108+' 13-EXPENSE 10th Period'!AD108+' 14-EXPENSE 11th Period'!AD108+' 15-EXPENSE 12th Period'!AE108</f>
        <v>0</v>
      </c>
      <c r="AH96" s="776">
        <f t="shared" si="24"/>
        <v>0</v>
      </c>
      <c r="AI96" s="769"/>
      <c r="AJ96" s="778">
        <f t="shared" si="25"/>
        <v>0</v>
      </c>
      <c r="AK96" s="781">
        <f t="shared" si="26"/>
        <v>0</v>
      </c>
      <c r="AL96" s="781">
        <f t="shared" si="27"/>
        <v>0</v>
      </c>
      <c r="AM96" s="781">
        <f t="shared" si="28"/>
        <v>0</v>
      </c>
      <c r="AN96" s="781">
        <f t="shared" si="29"/>
        <v>0</v>
      </c>
      <c r="AO96" s="781">
        <f t="shared" si="30"/>
        <v>0</v>
      </c>
      <c r="AP96" s="781">
        <f t="shared" si="31"/>
        <v>0</v>
      </c>
      <c r="AQ96" s="781">
        <f t="shared" si="32"/>
        <v>0</v>
      </c>
      <c r="AR96" s="781">
        <f t="shared" si="33"/>
        <v>0</v>
      </c>
      <c r="AS96" s="781">
        <f t="shared" si="34"/>
        <v>0</v>
      </c>
      <c r="AT96" s="781">
        <f t="shared" si="35"/>
        <v>0</v>
      </c>
      <c r="AU96" s="781">
        <f t="shared" si="36"/>
        <v>0</v>
      </c>
      <c r="AV96" s="781">
        <f t="shared" si="37"/>
        <v>0</v>
      </c>
      <c r="AW96" s="781">
        <f t="shared" si="38"/>
        <v>0</v>
      </c>
      <c r="AX96" s="767">
        <f t="shared" si="39"/>
        <v>0</v>
      </c>
      <c r="AY96" s="776">
        <f t="shared" si="40"/>
        <v>0</v>
      </c>
    </row>
    <row r="97" spans="1:51" x14ac:dyDescent="0.25">
      <c r="A97" s="799" t="str">
        <f>IF('2-Budget JUSTIFY'!A99="","",'2-Budget JUSTIFY'!A99)</f>
        <v/>
      </c>
      <c r="B97" s="767">
        <f>'2-Budget JUSTIFY'!D99</f>
        <v>0</v>
      </c>
      <c r="C97" s="781">
        <f>'2-Budget JUSTIFY'!E99</f>
        <v>0</v>
      </c>
      <c r="D97" s="781">
        <f>'2-Budget JUSTIFY'!F99</f>
        <v>0</v>
      </c>
      <c r="E97" s="781">
        <f>'2-Budget JUSTIFY'!G99</f>
        <v>0</v>
      </c>
      <c r="F97" s="781">
        <f>'2-Budget JUSTIFY'!H99</f>
        <v>0</v>
      </c>
      <c r="G97" s="781">
        <f>'2-Budget JUSTIFY'!I99</f>
        <v>0</v>
      </c>
      <c r="H97" s="781">
        <f>'2-Budget JUSTIFY'!J99</f>
        <v>0</v>
      </c>
      <c r="I97" s="781">
        <f>'2-Budget JUSTIFY'!K99</f>
        <v>0</v>
      </c>
      <c r="J97" s="781">
        <f>'2-Budget JUSTIFY'!L99</f>
        <v>0</v>
      </c>
      <c r="K97" s="781">
        <f>'2-Budget JUSTIFY'!M99</f>
        <v>0</v>
      </c>
      <c r="L97" s="781">
        <f>'2-Budget JUSTIFY'!N99</f>
        <v>0</v>
      </c>
      <c r="M97" s="781">
        <f>'2-Budget JUSTIFY'!O99</f>
        <v>0</v>
      </c>
      <c r="N97" s="781">
        <f>'2-Budget JUSTIFY'!P99</f>
        <v>0</v>
      </c>
      <c r="O97" s="781">
        <f>'2-Budget JUSTIFY'!Q99</f>
        <v>0</v>
      </c>
      <c r="P97" s="767">
        <f>'2-Budget JUSTIFY'!R99</f>
        <v>0</v>
      </c>
      <c r="Q97" s="776">
        <f t="shared" si="23"/>
        <v>0</v>
      </c>
      <c r="R97" s="769"/>
      <c r="S97" s="778">
        <f>'4-EXPENSE 1st Period'!P109+' 5-EXPENSE 2nd Period'!P109+'6-EXPENSE 3rd Period'!P109+' 7-EXPENSE 4th Period'!P109+' 8-EXPENSE 5th Period'!P109+' 9-EXPENSE 6th Period'!P109+' 10-EXPENSE 7th Period'!P109+' 11-EXPENSE 8th Period'!P109+' 12-EXPENSE 9th Period'!P109+' 13-EXPENSE 10th Period'!P109+' 14-EXPENSE 11th Period'!P109+' 15-EXPENSE 12th Period'!Q109</f>
        <v>0</v>
      </c>
      <c r="T97" s="781">
        <f>'4-EXPENSE 1st Period'!Q109+' 5-EXPENSE 2nd Period'!Q109+'6-EXPENSE 3rd Period'!Q109+' 7-EXPENSE 4th Period'!Q109+' 8-EXPENSE 5th Period'!Q109+' 9-EXPENSE 6th Period'!Q109+' 10-EXPENSE 7th Period'!Q109+' 11-EXPENSE 8th Period'!Q109+' 12-EXPENSE 9th Period'!Q109+' 13-EXPENSE 10th Period'!Q109+' 14-EXPENSE 11th Period'!Q109+' 15-EXPENSE 12th Period'!R109</f>
        <v>0</v>
      </c>
      <c r="U97" s="781">
        <f>'4-EXPENSE 1st Period'!R109+' 5-EXPENSE 2nd Period'!R109+'6-EXPENSE 3rd Period'!R109+' 7-EXPENSE 4th Period'!R109+' 8-EXPENSE 5th Period'!R109+' 9-EXPENSE 6th Period'!R109+' 10-EXPENSE 7th Period'!R109+' 11-EXPENSE 8th Period'!R109+' 12-EXPENSE 9th Period'!R109+' 13-EXPENSE 10th Period'!R109+' 14-EXPENSE 11th Period'!R109+' 15-EXPENSE 12th Period'!S109</f>
        <v>0</v>
      </c>
      <c r="V97" s="781">
        <f>'4-EXPENSE 1st Period'!S109+' 5-EXPENSE 2nd Period'!S109+'6-EXPENSE 3rd Period'!S109+' 7-EXPENSE 4th Period'!S109+' 8-EXPENSE 5th Period'!S109+' 9-EXPENSE 6th Period'!S109+' 10-EXPENSE 7th Period'!S109+' 11-EXPENSE 8th Period'!S109+' 12-EXPENSE 9th Period'!S109+' 13-EXPENSE 10th Period'!S109+' 14-EXPENSE 11th Period'!S109+' 15-EXPENSE 12th Period'!T109</f>
        <v>0</v>
      </c>
      <c r="W97" s="781">
        <f>'4-EXPENSE 1st Period'!T109+' 5-EXPENSE 2nd Period'!T109+'6-EXPENSE 3rd Period'!T109+' 7-EXPENSE 4th Period'!T109+' 8-EXPENSE 5th Period'!T109+' 9-EXPENSE 6th Period'!T109+' 10-EXPENSE 7th Period'!T109+' 11-EXPENSE 8th Period'!T109+' 12-EXPENSE 9th Period'!T109+' 13-EXPENSE 10th Period'!T109+' 14-EXPENSE 11th Period'!T109+' 15-EXPENSE 12th Period'!U109</f>
        <v>0</v>
      </c>
      <c r="X97" s="781">
        <f>'4-EXPENSE 1st Period'!U109+' 5-EXPENSE 2nd Period'!U109+'6-EXPENSE 3rd Period'!U109+' 7-EXPENSE 4th Period'!U109+' 8-EXPENSE 5th Period'!U109+' 9-EXPENSE 6th Period'!U109+' 10-EXPENSE 7th Period'!U109+' 11-EXPENSE 8th Period'!U109+' 12-EXPENSE 9th Period'!U109+' 13-EXPENSE 10th Period'!U109+' 14-EXPENSE 11th Period'!U109+' 15-EXPENSE 12th Period'!V109</f>
        <v>0</v>
      </c>
      <c r="Y97" s="781">
        <f>'4-EXPENSE 1st Period'!V109+' 5-EXPENSE 2nd Period'!V109+'6-EXPENSE 3rd Period'!V109+' 7-EXPENSE 4th Period'!V109+' 8-EXPENSE 5th Period'!V109+' 9-EXPENSE 6th Period'!V109+' 10-EXPENSE 7th Period'!V109+' 11-EXPENSE 8th Period'!V109+' 12-EXPENSE 9th Period'!V109+' 13-EXPENSE 10th Period'!V109+' 14-EXPENSE 11th Period'!V109+' 15-EXPENSE 12th Period'!W109</f>
        <v>0</v>
      </c>
      <c r="Z97" s="781">
        <f>'4-EXPENSE 1st Period'!W109+' 5-EXPENSE 2nd Period'!W109+'6-EXPENSE 3rd Period'!W109+' 7-EXPENSE 4th Period'!W109+' 8-EXPENSE 5th Period'!W109+' 9-EXPENSE 6th Period'!W109+' 10-EXPENSE 7th Period'!W109+' 11-EXPENSE 8th Period'!W109+' 12-EXPENSE 9th Period'!W109+' 13-EXPENSE 10th Period'!W109+' 14-EXPENSE 11th Period'!W109+' 15-EXPENSE 12th Period'!X109</f>
        <v>0</v>
      </c>
      <c r="AA97" s="781">
        <f>'4-EXPENSE 1st Period'!X109+' 5-EXPENSE 2nd Period'!X109+'6-EXPENSE 3rd Period'!X109+' 7-EXPENSE 4th Period'!X109+' 8-EXPENSE 5th Period'!X109+' 9-EXPENSE 6th Period'!X109+' 10-EXPENSE 7th Period'!X109+' 11-EXPENSE 8th Period'!X109+' 12-EXPENSE 9th Period'!X109+' 13-EXPENSE 10th Period'!X109+' 14-EXPENSE 11th Period'!X109+' 15-EXPENSE 12th Period'!Y109</f>
        <v>0</v>
      </c>
      <c r="AB97" s="781">
        <f>'4-EXPENSE 1st Period'!Y109+' 5-EXPENSE 2nd Period'!Y109+'6-EXPENSE 3rd Period'!Y109+' 7-EXPENSE 4th Period'!Y109+' 8-EXPENSE 5th Period'!Y109+' 9-EXPENSE 6th Period'!Y109+' 10-EXPENSE 7th Period'!Y109+' 11-EXPENSE 8th Period'!Y109+' 12-EXPENSE 9th Period'!Y109+' 13-EXPENSE 10th Period'!Y109+' 14-EXPENSE 11th Period'!Y109+' 15-EXPENSE 12th Period'!Z109</f>
        <v>0</v>
      </c>
      <c r="AC97" s="781">
        <f>'4-EXPENSE 1st Period'!Z109+' 5-EXPENSE 2nd Period'!Z109+'6-EXPENSE 3rd Period'!Z109+' 7-EXPENSE 4th Period'!Z109+' 8-EXPENSE 5th Period'!Z109+' 9-EXPENSE 6th Period'!Z109+' 10-EXPENSE 7th Period'!Z109+' 11-EXPENSE 8th Period'!Z109+' 12-EXPENSE 9th Period'!Z109+' 13-EXPENSE 10th Period'!Z109+' 14-EXPENSE 11th Period'!Z109+' 15-EXPENSE 12th Period'!AA109</f>
        <v>0</v>
      </c>
      <c r="AD97" s="781">
        <f>'4-EXPENSE 1st Period'!AA109+' 5-EXPENSE 2nd Period'!AA109+'6-EXPENSE 3rd Period'!AA109+' 7-EXPENSE 4th Period'!AA109+' 8-EXPENSE 5th Period'!AA109+' 9-EXPENSE 6th Period'!AA109+' 10-EXPENSE 7th Period'!AA109+' 11-EXPENSE 8th Period'!AA109+' 12-EXPENSE 9th Period'!AA109+' 13-EXPENSE 10th Period'!AA109+' 14-EXPENSE 11th Period'!AA109+' 15-EXPENSE 12th Period'!AB109</f>
        <v>0</v>
      </c>
      <c r="AE97" s="781">
        <f>'4-EXPENSE 1st Period'!AB109+' 5-EXPENSE 2nd Period'!AB109+'6-EXPENSE 3rd Period'!AB109+' 7-EXPENSE 4th Period'!AB109+' 8-EXPENSE 5th Period'!AB109+' 9-EXPENSE 6th Period'!AB109+' 10-EXPENSE 7th Period'!AB109+' 11-EXPENSE 8th Period'!AB109+' 12-EXPENSE 9th Period'!AB109+' 13-EXPENSE 10th Period'!AB109+' 14-EXPENSE 11th Period'!AB109+' 15-EXPENSE 12th Period'!AC109</f>
        <v>0</v>
      </c>
      <c r="AF97" s="781">
        <f>'4-EXPENSE 1st Period'!AC109+' 5-EXPENSE 2nd Period'!AC109+'6-EXPENSE 3rd Period'!AC109+' 7-EXPENSE 4th Period'!AC109+' 8-EXPENSE 5th Period'!AC109+' 9-EXPENSE 6th Period'!AC109+' 10-EXPENSE 7th Period'!AC109+' 11-EXPENSE 8th Period'!AC109+' 12-EXPENSE 9th Period'!AC109+' 13-EXPENSE 10th Period'!AC109+' 14-EXPENSE 11th Period'!AC109+' 15-EXPENSE 12th Period'!AD109</f>
        <v>0</v>
      </c>
      <c r="AG97" s="767">
        <f>'4-EXPENSE 1st Period'!AD109+' 5-EXPENSE 2nd Period'!AD109+'6-EXPENSE 3rd Period'!AD109+' 7-EXPENSE 4th Period'!AD109+' 8-EXPENSE 5th Period'!AD109+' 9-EXPENSE 6th Period'!AD109+' 10-EXPENSE 7th Period'!AD109+' 11-EXPENSE 8th Period'!AD109+' 12-EXPENSE 9th Period'!AD109+' 13-EXPENSE 10th Period'!AD109+' 14-EXPENSE 11th Period'!AD109+' 15-EXPENSE 12th Period'!AE109</f>
        <v>0</v>
      </c>
      <c r="AH97" s="776">
        <f t="shared" si="24"/>
        <v>0</v>
      </c>
      <c r="AI97" s="769"/>
      <c r="AJ97" s="778">
        <f t="shared" si="25"/>
        <v>0</v>
      </c>
      <c r="AK97" s="781">
        <f t="shared" si="26"/>
        <v>0</v>
      </c>
      <c r="AL97" s="781">
        <f t="shared" si="27"/>
        <v>0</v>
      </c>
      <c r="AM97" s="781">
        <f t="shared" si="28"/>
        <v>0</v>
      </c>
      <c r="AN97" s="781">
        <f t="shared" si="29"/>
        <v>0</v>
      </c>
      <c r="AO97" s="781">
        <f t="shared" si="30"/>
        <v>0</v>
      </c>
      <c r="AP97" s="781">
        <f t="shared" si="31"/>
        <v>0</v>
      </c>
      <c r="AQ97" s="781">
        <f t="shared" si="32"/>
        <v>0</v>
      </c>
      <c r="AR97" s="781">
        <f t="shared" si="33"/>
        <v>0</v>
      </c>
      <c r="AS97" s="781">
        <f t="shared" si="34"/>
        <v>0</v>
      </c>
      <c r="AT97" s="781">
        <f t="shared" si="35"/>
        <v>0</v>
      </c>
      <c r="AU97" s="781">
        <f t="shared" si="36"/>
        <v>0</v>
      </c>
      <c r="AV97" s="781">
        <f t="shared" si="37"/>
        <v>0</v>
      </c>
      <c r="AW97" s="781">
        <f t="shared" si="38"/>
        <v>0</v>
      </c>
      <c r="AX97" s="767">
        <f t="shared" si="39"/>
        <v>0</v>
      </c>
      <c r="AY97" s="776">
        <f t="shared" si="40"/>
        <v>0</v>
      </c>
    </row>
    <row r="98" spans="1:51" x14ac:dyDescent="0.25">
      <c r="A98" s="799" t="str">
        <f>IF('2-Budget JUSTIFY'!A100="","",'2-Budget JUSTIFY'!A100)</f>
        <v/>
      </c>
      <c r="B98" s="767">
        <f>'2-Budget JUSTIFY'!D100</f>
        <v>0</v>
      </c>
      <c r="C98" s="781">
        <f>'2-Budget JUSTIFY'!E100</f>
        <v>0</v>
      </c>
      <c r="D98" s="781">
        <f>'2-Budget JUSTIFY'!F100</f>
        <v>0</v>
      </c>
      <c r="E98" s="781">
        <f>'2-Budget JUSTIFY'!G100</f>
        <v>0</v>
      </c>
      <c r="F98" s="781">
        <f>'2-Budget JUSTIFY'!H100</f>
        <v>0</v>
      </c>
      <c r="G98" s="781">
        <f>'2-Budget JUSTIFY'!I100</f>
        <v>0</v>
      </c>
      <c r="H98" s="781">
        <f>'2-Budget JUSTIFY'!J100</f>
        <v>0</v>
      </c>
      <c r="I98" s="781">
        <f>'2-Budget JUSTIFY'!K100</f>
        <v>0</v>
      </c>
      <c r="J98" s="781">
        <f>'2-Budget JUSTIFY'!L100</f>
        <v>0</v>
      </c>
      <c r="K98" s="781">
        <f>'2-Budget JUSTIFY'!M100</f>
        <v>0</v>
      </c>
      <c r="L98" s="781">
        <f>'2-Budget JUSTIFY'!N100</f>
        <v>0</v>
      </c>
      <c r="M98" s="781">
        <f>'2-Budget JUSTIFY'!O100</f>
        <v>0</v>
      </c>
      <c r="N98" s="781">
        <f>'2-Budget JUSTIFY'!P100</f>
        <v>0</v>
      </c>
      <c r="O98" s="781">
        <f>'2-Budget JUSTIFY'!Q100</f>
        <v>0</v>
      </c>
      <c r="P98" s="767">
        <f>'2-Budget JUSTIFY'!R100</f>
        <v>0</v>
      </c>
      <c r="Q98" s="776">
        <f t="shared" si="23"/>
        <v>0</v>
      </c>
      <c r="R98" s="769"/>
      <c r="S98" s="778">
        <f>'4-EXPENSE 1st Period'!P110+' 5-EXPENSE 2nd Period'!P110+'6-EXPENSE 3rd Period'!P110+' 7-EXPENSE 4th Period'!P110+' 8-EXPENSE 5th Period'!P110+' 9-EXPENSE 6th Period'!P110+' 10-EXPENSE 7th Period'!P110+' 11-EXPENSE 8th Period'!P110+' 12-EXPENSE 9th Period'!P110+' 13-EXPENSE 10th Period'!P110+' 14-EXPENSE 11th Period'!P110+' 15-EXPENSE 12th Period'!Q110</f>
        <v>0</v>
      </c>
      <c r="T98" s="781">
        <f>'4-EXPENSE 1st Period'!Q110+' 5-EXPENSE 2nd Period'!Q110+'6-EXPENSE 3rd Period'!Q110+' 7-EXPENSE 4th Period'!Q110+' 8-EXPENSE 5th Period'!Q110+' 9-EXPENSE 6th Period'!Q110+' 10-EXPENSE 7th Period'!Q110+' 11-EXPENSE 8th Period'!Q110+' 12-EXPENSE 9th Period'!Q110+' 13-EXPENSE 10th Period'!Q110+' 14-EXPENSE 11th Period'!Q110+' 15-EXPENSE 12th Period'!R110</f>
        <v>0</v>
      </c>
      <c r="U98" s="781">
        <f>'4-EXPENSE 1st Period'!R110+' 5-EXPENSE 2nd Period'!R110+'6-EXPENSE 3rd Period'!R110+' 7-EXPENSE 4th Period'!R110+' 8-EXPENSE 5th Period'!R110+' 9-EXPENSE 6th Period'!R110+' 10-EXPENSE 7th Period'!R110+' 11-EXPENSE 8th Period'!R110+' 12-EXPENSE 9th Period'!R110+' 13-EXPENSE 10th Period'!R110+' 14-EXPENSE 11th Period'!R110+' 15-EXPENSE 12th Period'!S110</f>
        <v>0</v>
      </c>
      <c r="V98" s="781">
        <f>'4-EXPENSE 1st Period'!S110+' 5-EXPENSE 2nd Period'!S110+'6-EXPENSE 3rd Period'!S110+' 7-EXPENSE 4th Period'!S110+' 8-EXPENSE 5th Period'!S110+' 9-EXPENSE 6th Period'!S110+' 10-EXPENSE 7th Period'!S110+' 11-EXPENSE 8th Period'!S110+' 12-EXPENSE 9th Period'!S110+' 13-EXPENSE 10th Period'!S110+' 14-EXPENSE 11th Period'!S110+' 15-EXPENSE 12th Period'!T110</f>
        <v>0</v>
      </c>
      <c r="W98" s="781">
        <f>'4-EXPENSE 1st Period'!T110+' 5-EXPENSE 2nd Period'!T110+'6-EXPENSE 3rd Period'!T110+' 7-EXPENSE 4th Period'!T110+' 8-EXPENSE 5th Period'!T110+' 9-EXPENSE 6th Period'!T110+' 10-EXPENSE 7th Period'!T110+' 11-EXPENSE 8th Period'!T110+' 12-EXPENSE 9th Period'!T110+' 13-EXPENSE 10th Period'!T110+' 14-EXPENSE 11th Period'!T110+' 15-EXPENSE 12th Period'!U110</f>
        <v>0</v>
      </c>
      <c r="X98" s="781">
        <f>'4-EXPENSE 1st Period'!U110+' 5-EXPENSE 2nd Period'!U110+'6-EXPENSE 3rd Period'!U110+' 7-EXPENSE 4th Period'!U110+' 8-EXPENSE 5th Period'!U110+' 9-EXPENSE 6th Period'!U110+' 10-EXPENSE 7th Period'!U110+' 11-EXPENSE 8th Period'!U110+' 12-EXPENSE 9th Period'!U110+' 13-EXPENSE 10th Period'!U110+' 14-EXPENSE 11th Period'!U110+' 15-EXPENSE 12th Period'!V110</f>
        <v>0</v>
      </c>
      <c r="Y98" s="781">
        <f>'4-EXPENSE 1st Period'!V110+' 5-EXPENSE 2nd Period'!V110+'6-EXPENSE 3rd Period'!V110+' 7-EXPENSE 4th Period'!V110+' 8-EXPENSE 5th Period'!V110+' 9-EXPENSE 6th Period'!V110+' 10-EXPENSE 7th Period'!V110+' 11-EXPENSE 8th Period'!V110+' 12-EXPENSE 9th Period'!V110+' 13-EXPENSE 10th Period'!V110+' 14-EXPENSE 11th Period'!V110+' 15-EXPENSE 12th Period'!W110</f>
        <v>0</v>
      </c>
      <c r="Z98" s="781">
        <f>'4-EXPENSE 1st Period'!W110+' 5-EXPENSE 2nd Period'!W110+'6-EXPENSE 3rd Period'!W110+' 7-EXPENSE 4th Period'!W110+' 8-EXPENSE 5th Period'!W110+' 9-EXPENSE 6th Period'!W110+' 10-EXPENSE 7th Period'!W110+' 11-EXPENSE 8th Period'!W110+' 12-EXPENSE 9th Period'!W110+' 13-EXPENSE 10th Period'!W110+' 14-EXPENSE 11th Period'!W110+' 15-EXPENSE 12th Period'!X110</f>
        <v>0</v>
      </c>
      <c r="AA98" s="781">
        <f>'4-EXPENSE 1st Period'!X110+' 5-EXPENSE 2nd Period'!X110+'6-EXPENSE 3rd Period'!X110+' 7-EXPENSE 4th Period'!X110+' 8-EXPENSE 5th Period'!X110+' 9-EXPENSE 6th Period'!X110+' 10-EXPENSE 7th Period'!X110+' 11-EXPENSE 8th Period'!X110+' 12-EXPENSE 9th Period'!X110+' 13-EXPENSE 10th Period'!X110+' 14-EXPENSE 11th Period'!X110+' 15-EXPENSE 12th Period'!Y110</f>
        <v>0</v>
      </c>
      <c r="AB98" s="781">
        <f>'4-EXPENSE 1st Period'!Y110+' 5-EXPENSE 2nd Period'!Y110+'6-EXPENSE 3rd Period'!Y110+' 7-EXPENSE 4th Period'!Y110+' 8-EXPENSE 5th Period'!Y110+' 9-EXPENSE 6th Period'!Y110+' 10-EXPENSE 7th Period'!Y110+' 11-EXPENSE 8th Period'!Y110+' 12-EXPENSE 9th Period'!Y110+' 13-EXPENSE 10th Period'!Y110+' 14-EXPENSE 11th Period'!Y110+' 15-EXPENSE 12th Period'!Z110</f>
        <v>0</v>
      </c>
      <c r="AC98" s="781">
        <f>'4-EXPENSE 1st Period'!Z110+' 5-EXPENSE 2nd Period'!Z110+'6-EXPENSE 3rd Period'!Z110+' 7-EXPENSE 4th Period'!Z110+' 8-EXPENSE 5th Period'!Z110+' 9-EXPENSE 6th Period'!Z110+' 10-EXPENSE 7th Period'!Z110+' 11-EXPENSE 8th Period'!Z110+' 12-EXPENSE 9th Period'!Z110+' 13-EXPENSE 10th Period'!Z110+' 14-EXPENSE 11th Period'!Z110+' 15-EXPENSE 12th Period'!AA110</f>
        <v>0</v>
      </c>
      <c r="AD98" s="781">
        <f>'4-EXPENSE 1st Period'!AA110+' 5-EXPENSE 2nd Period'!AA110+'6-EXPENSE 3rd Period'!AA110+' 7-EXPENSE 4th Period'!AA110+' 8-EXPENSE 5th Period'!AA110+' 9-EXPENSE 6th Period'!AA110+' 10-EXPENSE 7th Period'!AA110+' 11-EXPENSE 8th Period'!AA110+' 12-EXPENSE 9th Period'!AA110+' 13-EXPENSE 10th Period'!AA110+' 14-EXPENSE 11th Period'!AA110+' 15-EXPENSE 12th Period'!AB110</f>
        <v>0</v>
      </c>
      <c r="AE98" s="781">
        <f>'4-EXPENSE 1st Period'!AB110+' 5-EXPENSE 2nd Period'!AB110+'6-EXPENSE 3rd Period'!AB110+' 7-EXPENSE 4th Period'!AB110+' 8-EXPENSE 5th Period'!AB110+' 9-EXPENSE 6th Period'!AB110+' 10-EXPENSE 7th Period'!AB110+' 11-EXPENSE 8th Period'!AB110+' 12-EXPENSE 9th Period'!AB110+' 13-EXPENSE 10th Period'!AB110+' 14-EXPENSE 11th Period'!AB110+' 15-EXPENSE 12th Period'!AC110</f>
        <v>0</v>
      </c>
      <c r="AF98" s="781">
        <f>'4-EXPENSE 1st Period'!AC110+' 5-EXPENSE 2nd Period'!AC110+'6-EXPENSE 3rd Period'!AC110+' 7-EXPENSE 4th Period'!AC110+' 8-EXPENSE 5th Period'!AC110+' 9-EXPENSE 6th Period'!AC110+' 10-EXPENSE 7th Period'!AC110+' 11-EXPENSE 8th Period'!AC110+' 12-EXPENSE 9th Period'!AC110+' 13-EXPENSE 10th Period'!AC110+' 14-EXPENSE 11th Period'!AC110+' 15-EXPENSE 12th Period'!AD110</f>
        <v>0</v>
      </c>
      <c r="AG98" s="767">
        <f>'4-EXPENSE 1st Period'!AD110+' 5-EXPENSE 2nd Period'!AD110+'6-EXPENSE 3rd Period'!AD110+' 7-EXPENSE 4th Period'!AD110+' 8-EXPENSE 5th Period'!AD110+' 9-EXPENSE 6th Period'!AD110+' 10-EXPENSE 7th Period'!AD110+' 11-EXPENSE 8th Period'!AD110+' 12-EXPENSE 9th Period'!AD110+' 13-EXPENSE 10th Period'!AD110+' 14-EXPENSE 11th Period'!AD110+' 15-EXPENSE 12th Period'!AE110</f>
        <v>0</v>
      </c>
      <c r="AH98" s="776">
        <f t="shared" si="24"/>
        <v>0</v>
      </c>
      <c r="AI98" s="769"/>
      <c r="AJ98" s="778">
        <f t="shared" si="25"/>
        <v>0</v>
      </c>
      <c r="AK98" s="781">
        <f t="shared" si="26"/>
        <v>0</v>
      </c>
      <c r="AL98" s="781">
        <f t="shared" si="27"/>
        <v>0</v>
      </c>
      <c r="AM98" s="781">
        <f t="shared" si="28"/>
        <v>0</v>
      </c>
      <c r="AN98" s="781">
        <f t="shared" si="29"/>
        <v>0</v>
      </c>
      <c r="AO98" s="781">
        <f t="shared" si="30"/>
        <v>0</v>
      </c>
      <c r="AP98" s="781">
        <f t="shared" si="31"/>
        <v>0</v>
      </c>
      <c r="AQ98" s="781">
        <f t="shared" si="32"/>
        <v>0</v>
      </c>
      <c r="AR98" s="781">
        <f t="shared" si="33"/>
        <v>0</v>
      </c>
      <c r="AS98" s="781">
        <f t="shared" si="34"/>
        <v>0</v>
      </c>
      <c r="AT98" s="781">
        <f t="shared" si="35"/>
        <v>0</v>
      </c>
      <c r="AU98" s="781">
        <f t="shared" si="36"/>
        <v>0</v>
      </c>
      <c r="AV98" s="781">
        <f t="shared" si="37"/>
        <v>0</v>
      </c>
      <c r="AW98" s="781">
        <f t="shared" si="38"/>
        <v>0</v>
      </c>
      <c r="AX98" s="767">
        <f t="shared" si="39"/>
        <v>0</v>
      </c>
      <c r="AY98" s="776">
        <f t="shared" si="40"/>
        <v>0</v>
      </c>
    </row>
    <row r="99" spans="1:51" x14ac:dyDescent="0.25">
      <c r="A99" s="799" t="str">
        <f>IF('2-Budget JUSTIFY'!A101="","",'2-Budget JUSTIFY'!A101)</f>
        <v/>
      </c>
      <c r="B99" s="767">
        <f>'2-Budget JUSTIFY'!D101</f>
        <v>0</v>
      </c>
      <c r="C99" s="781">
        <f>'2-Budget JUSTIFY'!E101</f>
        <v>0</v>
      </c>
      <c r="D99" s="781">
        <f>'2-Budget JUSTIFY'!F101</f>
        <v>0</v>
      </c>
      <c r="E99" s="781">
        <f>'2-Budget JUSTIFY'!G101</f>
        <v>0</v>
      </c>
      <c r="F99" s="781">
        <f>'2-Budget JUSTIFY'!H101</f>
        <v>0</v>
      </c>
      <c r="G99" s="781">
        <f>'2-Budget JUSTIFY'!I101</f>
        <v>0</v>
      </c>
      <c r="H99" s="781">
        <f>'2-Budget JUSTIFY'!J101</f>
        <v>0</v>
      </c>
      <c r="I99" s="781">
        <f>'2-Budget JUSTIFY'!K101</f>
        <v>0</v>
      </c>
      <c r="J99" s="781">
        <f>'2-Budget JUSTIFY'!L101</f>
        <v>0</v>
      </c>
      <c r="K99" s="781">
        <f>'2-Budget JUSTIFY'!M101</f>
        <v>0</v>
      </c>
      <c r="L99" s="781">
        <f>'2-Budget JUSTIFY'!N101</f>
        <v>0</v>
      </c>
      <c r="M99" s="781">
        <f>'2-Budget JUSTIFY'!O101</f>
        <v>0</v>
      </c>
      <c r="N99" s="781">
        <f>'2-Budget JUSTIFY'!P101</f>
        <v>0</v>
      </c>
      <c r="O99" s="781">
        <f>'2-Budget JUSTIFY'!Q101</f>
        <v>0</v>
      </c>
      <c r="P99" s="767">
        <f>'2-Budget JUSTIFY'!R101</f>
        <v>0</v>
      </c>
      <c r="Q99" s="776">
        <f t="shared" si="23"/>
        <v>0</v>
      </c>
      <c r="R99" s="769"/>
      <c r="S99" s="778">
        <f>'4-EXPENSE 1st Period'!P111+' 5-EXPENSE 2nd Period'!P111+'6-EXPENSE 3rd Period'!P111+' 7-EXPENSE 4th Period'!P111+' 8-EXPENSE 5th Period'!P111+' 9-EXPENSE 6th Period'!P111+' 10-EXPENSE 7th Period'!P111+' 11-EXPENSE 8th Period'!P111+' 12-EXPENSE 9th Period'!P111+' 13-EXPENSE 10th Period'!P111+' 14-EXPENSE 11th Period'!P111+' 15-EXPENSE 12th Period'!Q111</f>
        <v>0</v>
      </c>
      <c r="T99" s="781">
        <f>'4-EXPENSE 1st Period'!Q111+' 5-EXPENSE 2nd Period'!Q111+'6-EXPENSE 3rd Period'!Q111+' 7-EXPENSE 4th Period'!Q111+' 8-EXPENSE 5th Period'!Q111+' 9-EXPENSE 6th Period'!Q111+' 10-EXPENSE 7th Period'!Q111+' 11-EXPENSE 8th Period'!Q111+' 12-EXPENSE 9th Period'!Q111+' 13-EXPENSE 10th Period'!Q111+' 14-EXPENSE 11th Period'!Q111+' 15-EXPENSE 12th Period'!R111</f>
        <v>0</v>
      </c>
      <c r="U99" s="781">
        <f>'4-EXPENSE 1st Period'!R111+' 5-EXPENSE 2nd Period'!R111+'6-EXPENSE 3rd Period'!R111+' 7-EXPENSE 4th Period'!R111+' 8-EXPENSE 5th Period'!R111+' 9-EXPENSE 6th Period'!R111+' 10-EXPENSE 7th Period'!R111+' 11-EXPENSE 8th Period'!R111+' 12-EXPENSE 9th Period'!R111+' 13-EXPENSE 10th Period'!R111+' 14-EXPENSE 11th Period'!R111+' 15-EXPENSE 12th Period'!S111</f>
        <v>0</v>
      </c>
      <c r="V99" s="781">
        <f>'4-EXPENSE 1st Period'!S111+' 5-EXPENSE 2nd Period'!S111+'6-EXPENSE 3rd Period'!S111+' 7-EXPENSE 4th Period'!S111+' 8-EXPENSE 5th Period'!S111+' 9-EXPENSE 6th Period'!S111+' 10-EXPENSE 7th Period'!S111+' 11-EXPENSE 8th Period'!S111+' 12-EXPENSE 9th Period'!S111+' 13-EXPENSE 10th Period'!S111+' 14-EXPENSE 11th Period'!S111+' 15-EXPENSE 12th Period'!T111</f>
        <v>0</v>
      </c>
      <c r="W99" s="781">
        <f>'4-EXPENSE 1st Period'!T111+' 5-EXPENSE 2nd Period'!T111+'6-EXPENSE 3rd Period'!T111+' 7-EXPENSE 4th Period'!T111+' 8-EXPENSE 5th Period'!T111+' 9-EXPENSE 6th Period'!T111+' 10-EXPENSE 7th Period'!T111+' 11-EXPENSE 8th Period'!T111+' 12-EXPENSE 9th Period'!T111+' 13-EXPENSE 10th Period'!T111+' 14-EXPENSE 11th Period'!T111+' 15-EXPENSE 12th Period'!U111</f>
        <v>0</v>
      </c>
      <c r="X99" s="781">
        <f>'4-EXPENSE 1st Period'!U111+' 5-EXPENSE 2nd Period'!U111+'6-EXPENSE 3rd Period'!U111+' 7-EXPENSE 4th Period'!U111+' 8-EXPENSE 5th Period'!U111+' 9-EXPENSE 6th Period'!U111+' 10-EXPENSE 7th Period'!U111+' 11-EXPENSE 8th Period'!U111+' 12-EXPENSE 9th Period'!U111+' 13-EXPENSE 10th Period'!U111+' 14-EXPENSE 11th Period'!U111+' 15-EXPENSE 12th Period'!V111</f>
        <v>0</v>
      </c>
      <c r="Y99" s="781">
        <f>'4-EXPENSE 1st Period'!V111+' 5-EXPENSE 2nd Period'!V111+'6-EXPENSE 3rd Period'!V111+' 7-EXPENSE 4th Period'!V111+' 8-EXPENSE 5th Period'!V111+' 9-EXPENSE 6th Period'!V111+' 10-EXPENSE 7th Period'!V111+' 11-EXPENSE 8th Period'!V111+' 12-EXPENSE 9th Period'!V111+' 13-EXPENSE 10th Period'!V111+' 14-EXPENSE 11th Period'!V111+' 15-EXPENSE 12th Period'!W111</f>
        <v>0</v>
      </c>
      <c r="Z99" s="781">
        <f>'4-EXPENSE 1st Period'!W111+' 5-EXPENSE 2nd Period'!W111+'6-EXPENSE 3rd Period'!W111+' 7-EXPENSE 4th Period'!W111+' 8-EXPENSE 5th Period'!W111+' 9-EXPENSE 6th Period'!W111+' 10-EXPENSE 7th Period'!W111+' 11-EXPENSE 8th Period'!W111+' 12-EXPENSE 9th Period'!W111+' 13-EXPENSE 10th Period'!W111+' 14-EXPENSE 11th Period'!W111+' 15-EXPENSE 12th Period'!X111</f>
        <v>0</v>
      </c>
      <c r="AA99" s="781">
        <f>'4-EXPENSE 1st Period'!X111+' 5-EXPENSE 2nd Period'!X111+'6-EXPENSE 3rd Period'!X111+' 7-EXPENSE 4th Period'!X111+' 8-EXPENSE 5th Period'!X111+' 9-EXPENSE 6th Period'!X111+' 10-EXPENSE 7th Period'!X111+' 11-EXPENSE 8th Period'!X111+' 12-EXPENSE 9th Period'!X111+' 13-EXPENSE 10th Period'!X111+' 14-EXPENSE 11th Period'!X111+' 15-EXPENSE 12th Period'!Y111</f>
        <v>0</v>
      </c>
      <c r="AB99" s="781">
        <f>'4-EXPENSE 1st Period'!Y111+' 5-EXPENSE 2nd Period'!Y111+'6-EXPENSE 3rd Period'!Y111+' 7-EXPENSE 4th Period'!Y111+' 8-EXPENSE 5th Period'!Y111+' 9-EXPENSE 6th Period'!Y111+' 10-EXPENSE 7th Period'!Y111+' 11-EXPENSE 8th Period'!Y111+' 12-EXPENSE 9th Period'!Y111+' 13-EXPENSE 10th Period'!Y111+' 14-EXPENSE 11th Period'!Y111+' 15-EXPENSE 12th Period'!Z111</f>
        <v>0</v>
      </c>
      <c r="AC99" s="781">
        <f>'4-EXPENSE 1st Period'!Z111+' 5-EXPENSE 2nd Period'!Z111+'6-EXPENSE 3rd Period'!Z111+' 7-EXPENSE 4th Period'!Z111+' 8-EXPENSE 5th Period'!Z111+' 9-EXPENSE 6th Period'!Z111+' 10-EXPENSE 7th Period'!Z111+' 11-EXPENSE 8th Period'!Z111+' 12-EXPENSE 9th Period'!Z111+' 13-EXPENSE 10th Period'!Z111+' 14-EXPENSE 11th Period'!Z111+' 15-EXPENSE 12th Period'!AA111</f>
        <v>0</v>
      </c>
      <c r="AD99" s="781">
        <f>'4-EXPENSE 1st Period'!AA111+' 5-EXPENSE 2nd Period'!AA111+'6-EXPENSE 3rd Period'!AA111+' 7-EXPENSE 4th Period'!AA111+' 8-EXPENSE 5th Period'!AA111+' 9-EXPENSE 6th Period'!AA111+' 10-EXPENSE 7th Period'!AA111+' 11-EXPENSE 8th Period'!AA111+' 12-EXPENSE 9th Period'!AA111+' 13-EXPENSE 10th Period'!AA111+' 14-EXPENSE 11th Period'!AA111+' 15-EXPENSE 12th Period'!AB111</f>
        <v>0</v>
      </c>
      <c r="AE99" s="781">
        <f>'4-EXPENSE 1st Period'!AB111+' 5-EXPENSE 2nd Period'!AB111+'6-EXPENSE 3rd Period'!AB111+' 7-EXPENSE 4th Period'!AB111+' 8-EXPENSE 5th Period'!AB111+' 9-EXPENSE 6th Period'!AB111+' 10-EXPENSE 7th Period'!AB111+' 11-EXPENSE 8th Period'!AB111+' 12-EXPENSE 9th Period'!AB111+' 13-EXPENSE 10th Period'!AB111+' 14-EXPENSE 11th Period'!AB111+' 15-EXPENSE 12th Period'!AC111</f>
        <v>0</v>
      </c>
      <c r="AF99" s="781">
        <f>'4-EXPENSE 1st Period'!AC111+' 5-EXPENSE 2nd Period'!AC111+'6-EXPENSE 3rd Period'!AC111+' 7-EXPENSE 4th Period'!AC111+' 8-EXPENSE 5th Period'!AC111+' 9-EXPENSE 6th Period'!AC111+' 10-EXPENSE 7th Period'!AC111+' 11-EXPENSE 8th Period'!AC111+' 12-EXPENSE 9th Period'!AC111+' 13-EXPENSE 10th Period'!AC111+' 14-EXPENSE 11th Period'!AC111+' 15-EXPENSE 12th Period'!AD111</f>
        <v>0</v>
      </c>
      <c r="AG99" s="767">
        <f>'4-EXPENSE 1st Period'!AD111+' 5-EXPENSE 2nd Period'!AD111+'6-EXPENSE 3rd Period'!AD111+' 7-EXPENSE 4th Period'!AD111+' 8-EXPENSE 5th Period'!AD111+' 9-EXPENSE 6th Period'!AD111+' 10-EXPENSE 7th Period'!AD111+' 11-EXPENSE 8th Period'!AD111+' 12-EXPENSE 9th Period'!AD111+' 13-EXPENSE 10th Period'!AD111+' 14-EXPENSE 11th Period'!AD111+' 15-EXPENSE 12th Period'!AE111</f>
        <v>0</v>
      </c>
      <c r="AH99" s="776">
        <f t="shared" si="24"/>
        <v>0</v>
      </c>
      <c r="AI99" s="769"/>
      <c r="AJ99" s="778">
        <f t="shared" si="25"/>
        <v>0</v>
      </c>
      <c r="AK99" s="781">
        <f t="shared" si="26"/>
        <v>0</v>
      </c>
      <c r="AL99" s="781">
        <f t="shared" si="27"/>
        <v>0</v>
      </c>
      <c r="AM99" s="781">
        <f t="shared" si="28"/>
        <v>0</v>
      </c>
      <c r="AN99" s="781">
        <f t="shared" si="29"/>
        <v>0</v>
      </c>
      <c r="AO99" s="781">
        <f t="shared" si="30"/>
        <v>0</v>
      </c>
      <c r="AP99" s="781">
        <f t="shared" si="31"/>
        <v>0</v>
      </c>
      <c r="AQ99" s="781">
        <f t="shared" si="32"/>
        <v>0</v>
      </c>
      <c r="AR99" s="781">
        <f t="shared" si="33"/>
        <v>0</v>
      </c>
      <c r="AS99" s="781">
        <f t="shared" si="34"/>
        <v>0</v>
      </c>
      <c r="AT99" s="781">
        <f t="shared" si="35"/>
        <v>0</v>
      </c>
      <c r="AU99" s="781">
        <f t="shared" si="36"/>
        <v>0</v>
      </c>
      <c r="AV99" s="781">
        <f t="shared" si="37"/>
        <v>0</v>
      </c>
      <c r="AW99" s="781">
        <f t="shared" si="38"/>
        <v>0</v>
      </c>
      <c r="AX99" s="767">
        <f t="shared" si="39"/>
        <v>0</v>
      </c>
      <c r="AY99" s="776">
        <f t="shared" si="40"/>
        <v>0</v>
      </c>
    </row>
    <row r="100" spans="1:51" x14ac:dyDescent="0.25">
      <c r="A100" s="799" t="str">
        <f>IF('2-Budget JUSTIFY'!A102="","",'2-Budget JUSTIFY'!A102)</f>
        <v/>
      </c>
      <c r="B100" s="767">
        <f>'2-Budget JUSTIFY'!D102</f>
        <v>0</v>
      </c>
      <c r="C100" s="781">
        <f>'2-Budget JUSTIFY'!E102</f>
        <v>0</v>
      </c>
      <c r="D100" s="781">
        <f>'2-Budget JUSTIFY'!F102</f>
        <v>0</v>
      </c>
      <c r="E100" s="781">
        <f>'2-Budget JUSTIFY'!G102</f>
        <v>0</v>
      </c>
      <c r="F100" s="781">
        <f>'2-Budget JUSTIFY'!H102</f>
        <v>0</v>
      </c>
      <c r="G100" s="781">
        <f>'2-Budget JUSTIFY'!I102</f>
        <v>0</v>
      </c>
      <c r="H100" s="781">
        <f>'2-Budget JUSTIFY'!J102</f>
        <v>0</v>
      </c>
      <c r="I100" s="781">
        <f>'2-Budget JUSTIFY'!K102</f>
        <v>0</v>
      </c>
      <c r="J100" s="781">
        <f>'2-Budget JUSTIFY'!L102</f>
        <v>0</v>
      </c>
      <c r="K100" s="781">
        <f>'2-Budget JUSTIFY'!M102</f>
        <v>0</v>
      </c>
      <c r="L100" s="781">
        <f>'2-Budget JUSTIFY'!N102</f>
        <v>0</v>
      </c>
      <c r="M100" s="781">
        <f>'2-Budget JUSTIFY'!O102</f>
        <v>0</v>
      </c>
      <c r="N100" s="781">
        <f>'2-Budget JUSTIFY'!P102</f>
        <v>0</v>
      </c>
      <c r="O100" s="781">
        <f>'2-Budget JUSTIFY'!Q102</f>
        <v>0</v>
      </c>
      <c r="P100" s="767">
        <f>'2-Budget JUSTIFY'!R102</f>
        <v>0</v>
      </c>
      <c r="Q100" s="776">
        <f t="shared" si="23"/>
        <v>0</v>
      </c>
      <c r="R100" s="769"/>
      <c r="S100" s="778">
        <f>'4-EXPENSE 1st Period'!P112+' 5-EXPENSE 2nd Period'!P112+'6-EXPENSE 3rd Period'!P112+' 7-EXPENSE 4th Period'!P112+' 8-EXPENSE 5th Period'!P112+' 9-EXPENSE 6th Period'!P112+' 10-EXPENSE 7th Period'!P112+' 11-EXPENSE 8th Period'!P112+' 12-EXPENSE 9th Period'!P112+' 13-EXPENSE 10th Period'!P112+' 14-EXPENSE 11th Period'!P112+' 15-EXPENSE 12th Period'!Q112</f>
        <v>0</v>
      </c>
      <c r="T100" s="781">
        <f>'4-EXPENSE 1st Period'!Q112+' 5-EXPENSE 2nd Period'!Q112+'6-EXPENSE 3rd Period'!Q112+' 7-EXPENSE 4th Period'!Q112+' 8-EXPENSE 5th Period'!Q112+' 9-EXPENSE 6th Period'!Q112+' 10-EXPENSE 7th Period'!Q112+' 11-EXPENSE 8th Period'!Q112+' 12-EXPENSE 9th Period'!Q112+' 13-EXPENSE 10th Period'!Q112+' 14-EXPENSE 11th Period'!Q112+' 15-EXPENSE 12th Period'!R112</f>
        <v>0</v>
      </c>
      <c r="U100" s="781">
        <f>'4-EXPENSE 1st Period'!R112+' 5-EXPENSE 2nd Period'!R112+'6-EXPENSE 3rd Period'!R112+' 7-EXPENSE 4th Period'!R112+' 8-EXPENSE 5th Period'!R112+' 9-EXPENSE 6th Period'!R112+' 10-EXPENSE 7th Period'!R112+' 11-EXPENSE 8th Period'!R112+' 12-EXPENSE 9th Period'!R112+' 13-EXPENSE 10th Period'!R112+' 14-EXPENSE 11th Period'!R112+' 15-EXPENSE 12th Period'!S112</f>
        <v>0</v>
      </c>
      <c r="V100" s="781">
        <f>'4-EXPENSE 1st Period'!S112+' 5-EXPENSE 2nd Period'!S112+'6-EXPENSE 3rd Period'!S112+' 7-EXPENSE 4th Period'!S112+' 8-EXPENSE 5th Period'!S112+' 9-EXPENSE 6th Period'!S112+' 10-EXPENSE 7th Period'!S112+' 11-EXPENSE 8th Period'!S112+' 12-EXPENSE 9th Period'!S112+' 13-EXPENSE 10th Period'!S112+' 14-EXPENSE 11th Period'!S112+' 15-EXPENSE 12th Period'!T112</f>
        <v>0</v>
      </c>
      <c r="W100" s="781">
        <f>'4-EXPENSE 1st Period'!T112+' 5-EXPENSE 2nd Period'!T112+'6-EXPENSE 3rd Period'!T112+' 7-EXPENSE 4th Period'!T112+' 8-EXPENSE 5th Period'!T112+' 9-EXPENSE 6th Period'!T112+' 10-EXPENSE 7th Period'!T112+' 11-EXPENSE 8th Period'!T112+' 12-EXPENSE 9th Period'!T112+' 13-EXPENSE 10th Period'!T112+' 14-EXPENSE 11th Period'!T112+' 15-EXPENSE 12th Period'!U112</f>
        <v>0</v>
      </c>
      <c r="X100" s="781">
        <f>'4-EXPENSE 1st Period'!U112+' 5-EXPENSE 2nd Period'!U112+'6-EXPENSE 3rd Period'!U112+' 7-EXPENSE 4th Period'!U112+' 8-EXPENSE 5th Period'!U112+' 9-EXPENSE 6th Period'!U112+' 10-EXPENSE 7th Period'!U112+' 11-EXPENSE 8th Period'!U112+' 12-EXPENSE 9th Period'!U112+' 13-EXPENSE 10th Period'!U112+' 14-EXPENSE 11th Period'!U112+' 15-EXPENSE 12th Period'!V112</f>
        <v>0</v>
      </c>
      <c r="Y100" s="781">
        <f>'4-EXPENSE 1st Period'!V112+' 5-EXPENSE 2nd Period'!V112+'6-EXPENSE 3rd Period'!V112+' 7-EXPENSE 4th Period'!V112+' 8-EXPENSE 5th Period'!V112+' 9-EXPENSE 6th Period'!V112+' 10-EXPENSE 7th Period'!V112+' 11-EXPENSE 8th Period'!V112+' 12-EXPENSE 9th Period'!V112+' 13-EXPENSE 10th Period'!V112+' 14-EXPENSE 11th Period'!V112+' 15-EXPENSE 12th Period'!W112</f>
        <v>0</v>
      </c>
      <c r="Z100" s="781">
        <f>'4-EXPENSE 1st Period'!W112+' 5-EXPENSE 2nd Period'!W112+'6-EXPENSE 3rd Period'!W112+' 7-EXPENSE 4th Period'!W112+' 8-EXPENSE 5th Period'!W112+' 9-EXPENSE 6th Period'!W112+' 10-EXPENSE 7th Period'!W112+' 11-EXPENSE 8th Period'!W112+' 12-EXPENSE 9th Period'!W112+' 13-EXPENSE 10th Period'!W112+' 14-EXPENSE 11th Period'!W112+' 15-EXPENSE 12th Period'!X112</f>
        <v>0</v>
      </c>
      <c r="AA100" s="781">
        <f>'4-EXPENSE 1st Period'!X112+' 5-EXPENSE 2nd Period'!X112+'6-EXPENSE 3rd Period'!X112+' 7-EXPENSE 4th Period'!X112+' 8-EXPENSE 5th Period'!X112+' 9-EXPENSE 6th Period'!X112+' 10-EXPENSE 7th Period'!X112+' 11-EXPENSE 8th Period'!X112+' 12-EXPENSE 9th Period'!X112+' 13-EXPENSE 10th Period'!X112+' 14-EXPENSE 11th Period'!X112+' 15-EXPENSE 12th Period'!Y112</f>
        <v>0</v>
      </c>
      <c r="AB100" s="781">
        <f>'4-EXPENSE 1st Period'!Y112+' 5-EXPENSE 2nd Period'!Y112+'6-EXPENSE 3rd Period'!Y112+' 7-EXPENSE 4th Period'!Y112+' 8-EXPENSE 5th Period'!Y112+' 9-EXPENSE 6th Period'!Y112+' 10-EXPENSE 7th Period'!Y112+' 11-EXPENSE 8th Period'!Y112+' 12-EXPENSE 9th Period'!Y112+' 13-EXPENSE 10th Period'!Y112+' 14-EXPENSE 11th Period'!Y112+' 15-EXPENSE 12th Period'!Z112</f>
        <v>0</v>
      </c>
      <c r="AC100" s="781">
        <f>'4-EXPENSE 1st Period'!Z112+' 5-EXPENSE 2nd Period'!Z112+'6-EXPENSE 3rd Period'!Z112+' 7-EXPENSE 4th Period'!Z112+' 8-EXPENSE 5th Period'!Z112+' 9-EXPENSE 6th Period'!Z112+' 10-EXPENSE 7th Period'!Z112+' 11-EXPENSE 8th Period'!Z112+' 12-EXPENSE 9th Period'!Z112+' 13-EXPENSE 10th Period'!Z112+' 14-EXPENSE 11th Period'!Z112+' 15-EXPENSE 12th Period'!AA112</f>
        <v>0</v>
      </c>
      <c r="AD100" s="781">
        <f>'4-EXPENSE 1st Period'!AA112+' 5-EXPENSE 2nd Period'!AA112+'6-EXPENSE 3rd Period'!AA112+' 7-EXPENSE 4th Period'!AA112+' 8-EXPENSE 5th Period'!AA112+' 9-EXPENSE 6th Period'!AA112+' 10-EXPENSE 7th Period'!AA112+' 11-EXPENSE 8th Period'!AA112+' 12-EXPENSE 9th Period'!AA112+' 13-EXPENSE 10th Period'!AA112+' 14-EXPENSE 11th Period'!AA112+' 15-EXPENSE 12th Period'!AB112</f>
        <v>0</v>
      </c>
      <c r="AE100" s="781">
        <f>'4-EXPENSE 1st Period'!AB112+' 5-EXPENSE 2nd Period'!AB112+'6-EXPENSE 3rd Period'!AB112+' 7-EXPENSE 4th Period'!AB112+' 8-EXPENSE 5th Period'!AB112+' 9-EXPENSE 6th Period'!AB112+' 10-EXPENSE 7th Period'!AB112+' 11-EXPENSE 8th Period'!AB112+' 12-EXPENSE 9th Period'!AB112+' 13-EXPENSE 10th Period'!AB112+' 14-EXPENSE 11th Period'!AB112+' 15-EXPENSE 12th Period'!AC112</f>
        <v>0</v>
      </c>
      <c r="AF100" s="781">
        <f>'4-EXPENSE 1st Period'!AC112+' 5-EXPENSE 2nd Period'!AC112+'6-EXPENSE 3rd Period'!AC112+' 7-EXPENSE 4th Period'!AC112+' 8-EXPENSE 5th Period'!AC112+' 9-EXPENSE 6th Period'!AC112+' 10-EXPENSE 7th Period'!AC112+' 11-EXPENSE 8th Period'!AC112+' 12-EXPENSE 9th Period'!AC112+' 13-EXPENSE 10th Period'!AC112+' 14-EXPENSE 11th Period'!AC112+' 15-EXPENSE 12th Period'!AD112</f>
        <v>0</v>
      </c>
      <c r="AG100" s="767">
        <f>'4-EXPENSE 1st Period'!AD112+' 5-EXPENSE 2nd Period'!AD112+'6-EXPENSE 3rd Period'!AD112+' 7-EXPENSE 4th Period'!AD112+' 8-EXPENSE 5th Period'!AD112+' 9-EXPENSE 6th Period'!AD112+' 10-EXPENSE 7th Period'!AD112+' 11-EXPENSE 8th Period'!AD112+' 12-EXPENSE 9th Period'!AD112+' 13-EXPENSE 10th Period'!AD112+' 14-EXPENSE 11th Period'!AD112+' 15-EXPENSE 12th Period'!AE112</f>
        <v>0</v>
      </c>
      <c r="AH100" s="776">
        <f t="shared" si="24"/>
        <v>0</v>
      </c>
      <c r="AI100" s="769"/>
      <c r="AJ100" s="778">
        <f t="shared" si="25"/>
        <v>0</v>
      </c>
      <c r="AK100" s="781">
        <f t="shared" si="26"/>
        <v>0</v>
      </c>
      <c r="AL100" s="781">
        <f t="shared" si="27"/>
        <v>0</v>
      </c>
      <c r="AM100" s="781">
        <f t="shared" si="28"/>
        <v>0</v>
      </c>
      <c r="AN100" s="781">
        <f t="shared" si="29"/>
        <v>0</v>
      </c>
      <c r="AO100" s="781">
        <f t="shared" si="30"/>
        <v>0</v>
      </c>
      <c r="AP100" s="781">
        <f t="shared" si="31"/>
        <v>0</v>
      </c>
      <c r="AQ100" s="781">
        <f t="shared" si="32"/>
        <v>0</v>
      </c>
      <c r="AR100" s="781">
        <f t="shared" si="33"/>
        <v>0</v>
      </c>
      <c r="AS100" s="781">
        <f t="shared" si="34"/>
        <v>0</v>
      </c>
      <c r="AT100" s="781">
        <f t="shared" si="35"/>
        <v>0</v>
      </c>
      <c r="AU100" s="781">
        <f t="shared" si="36"/>
        <v>0</v>
      </c>
      <c r="AV100" s="781">
        <f t="shared" si="37"/>
        <v>0</v>
      </c>
      <c r="AW100" s="781">
        <f t="shared" si="38"/>
        <v>0</v>
      </c>
      <c r="AX100" s="767">
        <f t="shared" si="39"/>
        <v>0</v>
      </c>
      <c r="AY100" s="776">
        <f t="shared" si="40"/>
        <v>0</v>
      </c>
    </row>
    <row r="101" spans="1:51" x14ac:dyDescent="0.25">
      <c r="A101" s="799" t="str">
        <f>IF('2-Budget JUSTIFY'!A103="","",'2-Budget JUSTIFY'!A103)</f>
        <v/>
      </c>
      <c r="B101" s="767">
        <f>'2-Budget JUSTIFY'!D103</f>
        <v>0</v>
      </c>
      <c r="C101" s="781">
        <f>'2-Budget JUSTIFY'!E103</f>
        <v>0</v>
      </c>
      <c r="D101" s="781">
        <f>'2-Budget JUSTIFY'!F103</f>
        <v>0</v>
      </c>
      <c r="E101" s="781">
        <f>'2-Budget JUSTIFY'!G103</f>
        <v>0</v>
      </c>
      <c r="F101" s="781">
        <f>'2-Budget JUSTIFY'!H103</f>
        <v>0</v>
      </c>
      <c r="G101" s="781">
        <f>'2-Budget JUSTIFY'!I103</f>
        <v>0</v>
      </c>
      <c r="H101" s="781">
        <f>'2-Budget JUSTIFY'!J103</f>
        <v>0</v>
      </c>
      <c r="I101" s="781">
        <f>'2-Budget JUSTIFY'!K103</f>
        <v>0</v>
      </c>
      <c r="J101" s="781">
        <f>'2-Budget JUSTIFY'!L103</f>
        <v>0</v>
      </c>
      <c r="K101" s="781">
        <f>'2-Budget JUSTIFY'!M103</f>
        <v>0</v>
      </c>
      <c r="L101" s="781">
        <f>'2-Budget JUSTIFY'!N103</f>
        <v>0</v>
      </c>
      <c r="M101" s="781">
        <f>'2-Budget JUSTIFY'!O103</f>
        <v>0</v>
      </c>
      <c r="N101" s="781">
        <f>'2-Budget JUSTIFY'!P103</f>
        <v>0</v>
      </c>
      <c r="O101" s="781">
        <f>'2-Budget JUSTIFY'!Q103</f>
        <v>0</v>
      </c>
      <c r="P101" s="767">
        <f>'2-Budget JUSTIFY'!R103</f>
        <v>0</v>
      </c>
      <c r="Q101" s="776">
        <f t="shared" si="23"/>
        <v>0</v>
      </c>
      <c r="R101" s="769"/>
      <c r="S101" s="778">
        <f>'4-EXPENSE 1st Period'!P113+' 5-EXPENSE 2nd Period'!P113+'6-EXPENSE 3rd Period'!P113+' 7-EXPENSE 4th Period'!P113+' 8-EXPENSE 5th Period'!P113+' 9-EXPENSE 6th Period'!P113+' 10-EXPENSE 7th Period'!P113+' 11-EXPENSE 8th Period'!P113+' 12-EXPENSE 9th Period'!P113+' 13-EXPENSE 10th Period'!P113+' 14-EXPENSE 11th Period'!P113+' 15-EXPENSE 12th Period'!Q113</f>
        <v>0</v>
      </c>
      <c r="T101" s="781">
        <f>'4-EXPENSE 1st Period'!Q113+' 5-EXPENSE 2nd Period'!Q113+'6-EXPENSE 3rd Period'!Q113+' 7-EXPENSE 4th Period'!Q113+' 8-EXPENSE 5th Period'!Q113+' 9-EXPENSE 6th Period'!Q113+' 10-EXPENSE 7th Period'!Q113+' 11-EXPENSE 8th Period'!Q113+' 12-EXPENSE 9th Period'!Q113+' 13-EXPENSE 10th Period'!Q113+' 14-EXPENSE 11th Period'!Q113+' 15-EXPENSE 12th Period'!R113</f>
        <v>0</v>
      </c>
      <c r="U101" s="781">
        <f>'4-EXPENSE 1st Period'!R113+' 5-EXPENSE 2nd Period'!R113+'6-EXPENSE 3rd Period'!R113+' 7-EXPENSE 4th Period'!R113+' 8-EXPENSE 5th Period'!R113+' 9-EXPENSE 6th Period'!R113+' 10-EXPENSE 7th Period'!R113+' 11-EXPENSE 8th Period'!R113+' 12-EXPENSE 9th Period'!R113+' 13-EXPENSE 10th Period'!R113+' 14-EXPENSE 11th Period'!R113+' 15-EXPENSE 12th Period'!S113</f>
        <v>0</v>
      </c>
      <c r="V101" s="781">
        <f>'4-EXPENSE 1st Period'!S113+' 5-EXPENSE 2nd Period'!S113+'6-EXPENSE 3rd Period'!S113+' 7-EXPENSE 4th Period'!S113+' 8-EXPENSE 5th Period'!S113+' 9-EXPENSE 6th Period'!S113+' 10-EXPENSE 7th Period'!S113+' 11-EXPENSE 8th Period'!S113+' 12-EXPENSE 9th Period'!S113+' 13-EXPENSE 10th Period'!S113+' 14-EXPENSE 11th Period'!S113+' 15-EXPENSE 12th Period'!T113</f>
        <v>0</v>
      </c>
      <c r="W101" s="781">
        <f>'4-EXPENSE 1st Period'!T113+' 5-EXPENSE 2nd Period'!T113+'6-EXPENSE 3rd Period'!T113+' 7-EXPENSE 4th Period'!T113+' 8-EXPENSE 5th Period'!T113+' 9-EXPENSE 6th Period'!T113+' 10-EXPENSE 7th Period'!T113+' 11-EXPENSE 8th Period'!T113+' 12-EXPENSE 9th Period'!T113+' 13-EXPENSE 10th Period'!T113+' 14-EXPENSE 11th Period'!T113+' 15-EXPENSE 12th Period'!U113</f>
        <v>0</v>
      </c>
      <c r="X101" s="781">
        <f>'4-EXPENSE 1st Period'!U113+' 5-EXPENSE 2nd Period'!U113+'6-EXPENSE 3rd Period'!U113+' 7-EXPENSE 4th Period'!U113+' 8-EXPENSE 5th Period'!U113+' 9-EXPENSE 6th Period'!U113+' 10-EXPENSE 7th Period'!U113+' 11-EXPENSE 8th Period'!U113+' 12-EXPENSE 9th Period'!U113+' 13-EXPENSE 10th Period'!U113+' 14-EXPENSE 11th Period'!U113+' 15-EXPENSE 12th Period'!V113</f>
        <v>0</v>
      </c>
      <c r="Y101" s="781">
        <f>'4-EXPENSE 1st Period'!V113+' 5-EXPENSE 2nd Period'!V113+'6-EXPENSE 3rd Period'!V113+' 7-EXPENSE 4th Period'!V113+' 8-EXPENSE 5th Period'!V113+' 9-EXPENSE 6th Period'!V113+' 10-EXPENSE 7th Period'!V113+' 11-EXPENSE 8th Period'!V113+' 12-EXPENSE 9th Period'!V113+' 13-EXPENSE 10th Period'!V113+' 14-EXPENSE 11th Period'!V113+' 15-EXPENSE 12th Period'!W113</f>
        <v>0</v>
      </c>
      <c r="Z101" s="781">
        <f>'4-EXPENSE 1st Period'!W113+' 5-EXPENSE 2nd Period'!W113+'6-EXPENSE 3rd Period'!W113+' 7-EXPENSE 4th Period'!W113+' 8-EXPENSE 5th Period'!W113+' 9-EXPENSE 6th Period'!W113+' 10-EXPENSE 7th Period'!W113+' 11-EXPENSE 8th Period'!W113+' 12-EXPENSE 9th Period'!W113+' 13-EXPENSE 10th Period'!W113+' 14-EXPENSE 11th Period'!W113+' 15-EXPENSE 12th Period'!X113</f>
        <v>0</v>
      </c>
      <c r="AA101" s="781">
        <f>'4-EXPENSE 1st Period'!X113+' 5-EXPENSE 2nd Period'!X113+'6-EXPENSE 3rd Period'!X113+' 7-EXPENSE 4th Period'!X113+' 8-EXPENSE 5th Period'!X113+' 9-EXPENSE 6th Period'!X113+' 10-EXPENSE 7th Period'!X113+' 11-EXPENSE 8th Period'!X113+' 12-EXPENSE 9th Period'!X113+' 13-EXPENSE 10th Period'!X113+' 14-EXPENSE 11th Period'!X113+' 15-EXPENSE 12th Period'!Y113</f>
        <v>0</v>
      </c>
      <c r="AB101" s="781">
        <f>'4-EXPENSE 1st Period'!Y113+' 5-EXPENSE 2nd Period'!Y113+'6-EXPENSE 3rd Period'!Y113+' 7-EXPENSE 4th Period'!Y113+' 8-EXPENSE 5th Period'!Y113+' 9-EXPENSE 6th Period'!Y113+' 10-EXPENSE 7th Period'!Y113+' 11-EXPENSE 8th Period'!Y113+' 12-EXPENSE 9th Period'!Y113+' 13-EXPENSE 10th Period'!Y113+' 14-EXPENSE 11th Period'!Y113+' 15-EXPENSE 12th Period'!Z113</f>
        <v>0</v>
      </c>
      <c r="AC101" s="781">
        <f>'4-EXPENSE 1st Period'!Z113+' 5-EXPENSE 2nd Period'!Z113+'6-EXPENSE 3rd Period'!Z113+' 7-EXPENSE 4th Period'!Z113+' 8-EXPENSE 5th Period'!Z113+' 9-EXPENSE 6th Period'!Z113+' 10-EXPENSE 7th Period'!Z113+' 11-EXPENSE 8th Period'!Z113+' 12-EXPENSE 9th Period'!Z113+' 13-EXPENSE 10th Period'!Z113+' 14-EXPENSE 11th Period'!Z113+' 15-EXPENSE 12th Period'!AA113</f>
        <v>0</v>
      </c>
      <c r="AD101" s="781">
        <f>'4-EXPENSE 1st Period'!AA113+' 5-EXPENSE 2nd Period'!AA113+'6-EXPENSE 3rd Period'!AA113+' 7-EXPENSE 4th Period'!AA113+' 8-EXPENSE 5th Period'!AA113+' 9-EXPENSE 6th Period'!AA113+' 10-EXPENSE 7th Period'!AA113+' 11-EXPENSE 8th Period'!AA113+' 12-EXPENSE 9th Period'!AA113+' 13-EXPENSE 10th Period'!AA113+' 14-EXPENSE 11th Period'!AA113+' 15-EXPENSE 12th Period'!AB113</f>
        <v>0</v>
      </c>
      <c r="AE101" s="781">
        <f>'4-EXPENSE 1st Period'!AB113+' 5-EXPENSE 2nd Period'!AB113+'6-EXPENSE 3rd Period'!AB113+' 7-EXPENSE 4th Period'!AB113+' 8-EXPENSE 5th Period'!AB113+' 9-EXPENSE 6th Period'!AB113+' 10-EXPENSE 7th Period'!AB113+' 11-EXPENSE 8th Period'!AB113+' 12-EXPENSE 9th Period'!AB113+' 13-EXPENSE 10th Period'!AB113+' 14-EXPENSE 11th Period'!AB113+' 15-EXPENSE 12th Period'!AC113</f>
        <v>0</v>
      </c>
      <c r="AF101" s="781">
        <f>'4-EXPENSE 1st Period'!AC113+' 5-EXPENSE 2nd Period'!AC113+'6-EXPENSE 3rd Period'!AC113+' 7-EXPENSE 4th Period'!AC113+' 8-EXPENSE 5th Period'!AC113+' 9-EXPENSE 6th Period'!AC113+' 10-EXPENSE 7th Period'!AC113+' 11-EXPENSE 8th Period'!AC113+' 12-EXPENSE 9th Period'!AC113+' 13-EXPENSE 10th Period'!AC113+' 14-EXPENSE 11th Period'!AC113+' 15-EXPENSE 12th Period'!AD113</f>
        <v>0</v>
      </c>
      <c r="AG101" s="767">
        <f>'4-EXPENSE 1st Period'!AD113+' 5-EXPENSE 2nd Period'!AD113+'6-EXPENSE 3rd Period'!AD113+' 7-EXPENSE 4th Period'!AD113+' 8-EXPENSE 5th Period'!AD113+' 9-EXPENSE 6th Period'!AD113+' 10-EXPENSE 7th Period'!AD113+' 11-EXPENSE 8th Period'!AD113+' 12-EXPENSE 9th Period'!AD113+' 13-EXPENSE 10th Period'!AD113+' 14-EXPENSE 11th Period'!AD113+' 15-EXPENSE 12th Period'!AE113</f>
        <v>0</v>
      </c>
      <c r="AH101" s="776">
        <f t="shared" si="24"/>
        <v>0</v>
      </c>
      <c r="AI101" s="769"/>
      <c r="AJ101" s="778">
        <f t="shared" si="25"/>
        <v>0</v>
      </c>
      <c r="AK101" s="781">
        <f t="shared" si="26"/>
        <v>0</v>
      </c>
      <c r="AL101" s="781">
        <f t="shared" si="27"/>
        <v>0</v>
      </c>
      <c r="AM101" s="781">
        <f t="shared" si="28"/>
        <v>0</v>
      </c>
      <c r="AN101" s="781">
        <f t="shared" si="29"/>
        <v>0</v>
      </c>
      <c r="AO101" s="781">
        <f t="shared" si="30"/>
        <v>0</v>
      </c>
      <c r="AP101" s="781">
        <f t="shared" si="31"/>
        <v>0</v>
      </c>
      <c r="AQ101" s="781">
        <f t="shared" si="32"/>
        <v>0</v>
      </c>
      <c r="AR101" s="781">
        <f t="shared" si="33"/>
        <v>0</v>
      </c>
      <c r="AS101" s="781">
        <f t="shared" si="34"/>
        <v>0</v>
      </c>
      <c r="AT101" s="781">
        <f t="shared" si="35"/>
        <v>0</v>
      </c>
      <c r="AU101" s="781">
        <f t="shared" si="36"/>
        <v>0</v>
      </c>
      <c r="AV101" s="781">
        <f t="shared" si="37"/>
        <v>0</v>
      </c>
      <c r="AW101" s="781">
        <f t="shared" si="38"/>
        <v>0</v>
      </c>
      <c r="AX101" s="767">
        <f t="shared" si="39"/>
        <v>0</v>
      </c>
      <c r="AY101" s="776">
        <f t="shared" si="40"/>
        <v>0</v>
      </c>
    </row>
    <row r="102" spans="1:51" x14ac:dyDescent="0.25">
      <c r="A102" s="799" t="str">
        <f>IF('2-Budget JUSTIFY'!A104="","",'2-Budget JUSTIFY'!A104)</f>
        <v/>
      </c>
      <c r="B102" s="767">
        <f>'2-Budget JUSTIFY'!D104</f>
        <v>0</v>
      </c>
      <c r="C102" s="781">
        <f>'2-Budget JUSTIFY'!E104</f>
        <v>0</v>
      </c>
      <c r="D102" s="781">
        <f>'2-Budget JUSTIFY'!F104</f>
        <v>0</v>
      </c>
      <c r="E102" s="781">
        <f>'2-Budget JUSTIFY'!G104</f>
        <v>0</v>
      </c>
      <c r="F102" s="781">
        <f>'2-Budget JUSTIFY'!H104</f>
        <v>0</v>
      </c>
      <c r="G102" s="781">
        <f>'2-Budget JUSTIFY'!I104</f>
        <v>0</v>
      </c>
      <c r="H102" s="781">
        <f>'2-Budget JUSTIFY'!J104</f>
        <v>0</v>
      </c>
      <c r="I102" s="781">
        <f>'2-Budget JUSTIFY'!K104</f>
        <v>0</v>
      </c>
      <c r="J102" s="781">
        <f>'2-Budget JUSTIFY'!L104</f>
        <v>0</v>
      </c>
      <c r="K102" s="781">
        <f>'2-Budget JUSTIFY'!M104</f>
        <v>0</v>
      </c>
      <c r="L102" s="781">
        <f>'2-Budget JUSTIFY'!N104</f>
        <v>0</v>
      </c>
      <c r="M102" s="781">
        <f>'2-Budget JUSTIFY'!O104</f>
        <v>0</v>
      </c>
      <c r="N102" s="781">
        <f>'2-Budget JUSTIFY'!P104</f>
        <v>0</v>
      </c>
      <c r="O102" s="781">
        <f>'2-Budget JUSTIFY'!Q104</f>
        <v>0</v>
      </c>
      <c r="P102" s="767">
        <f>'2-Budget JUSTIFY'!R104</f>
        <v>0</v>
      </c>
      <c r="Q102" s="776">
        <f t="shared" si="23"/>
        <v>0</v>
      </c>
      <c r="R102" s="769"/>
      <c r="S102" s="778">
        <f>'4-EXPENSE 1st Period'!P114+' 5-EXPENSE 2nd Period'!P114+'6-EXPENSE 3rd Period'!P114+' 7-EXPENSE 4th Period'!P114+' 8-EXPENSE 5th Period'!P114+' 9-EXPENSE 6th Period'!P114+' 10-EXPENSE 7th Period'!P114+' 11-EXPENSE 8th Period'!P114+' 12-EXPENSE 9th Period'!P114+' 13-EXPENSE 10th Period'!P114+' 14-EXPENSE 11th Period'!P114+' 15-EXPENSE 12th Period'!Q114</f>
        <v>0</v>
      </c>
      <c r="T102" s="781">
        <f>'4-EXPENSE 1st Period'!Q114+' 5-EXPENSE 2nd Period'!Q114+'6-EXPENSE 3rd Period'!Q114+' 7-EXPENSE 4th Period'!Q114+' 8-EXPENSE 5th Period'!Q114+' 9-EXPENSE 6th Period'!Q114+' 10-EXPENSE 7th Period'!Q114+' 11-EXPENSE 8th Period'!Q114+' 12-EXPENSE 9th Period'!Q114+' 13-EXPENSE 10th Period'!Q114+' 14-EXPENSE 11th Period'!Q114+' 15-EXPENSE 12th Period'!R114</f>
        <v>0</v>
      </c>
      <c r="U102" s="781">
        <f>'4-EXPENSE 1st Period'!R114+' 5-EXPENSE 2nd Period'!R114+'6-EXPENSE 3rd Period'!R114+' 7-EXPENSE 4th Period'!R114+' 8-EXPENSE 5th Period'!R114+' 9-EXPENSE 6th Period'!R114+' 10-EXPENSE 7th Period'!R114+' 11-EXPENSE 8th Period'!R114+' 12-EXPENSE 9th Period'!R114+' 13-EXPENSE 10th Period'!R114+' 14-EXPENSE 11th Period'!R114+' 15-EXPENSE 12th Period'!S114</f>
        <v>0</v>
      </c>
      <c r="V102" s="781">
        <f>'4-EXPENSE 1st Period'!S114+' 5-EXPENSE 2nd Period'!S114+'6-EXPENSE 3rd Period'!S114+' 7-EXPENSE 4th Period'!S114+' 8-EXPENSE 5th Period'!S114+' 9-EXPENSE 6th Period'!S114+' 10-EXPENSE 7th Period'!S114+' 11-EXPENSE 8th Period'!S114+' 12-EXPENSE 9th Period'!S114+' 13-EXPENSE 10th Period'!S114+' 14-EXPENSE 11th Period'!S114+' 15-EXPENSE 12th Period'!T114</f>
        <v>0</v>
      </c>
      <c r="W102" s="781">
        <f>'4-EXPENSE 1st Period'!T114+' 5-EXPENSE 2nd Period'!T114+'6-EXPENSE 3rd Period'!T114+' 7-EXPENSE 4th Period'!T114+' 8-EXPENSE 5th Period'!T114+' 9-EXPENSE 6th Period'!T114+' 10-EXPENSE 7th Period'!T114+' 11-EXPENSE 8th Period'!T114+' 12-EXPENSE 9th Period'!T114+' 13-EXPENSE 10th Period'!T114+' 14-EXPENSE 11th Period'!T114+' 15-EXPENSE 12th Period'!U114</f>
        <v>0</v>
      </c>
      <c r="X102" s="781">
        <f>'4-EXPENSE 1st Period'!U114+' 5-EXPENSE 2nd Period'!U114+'6-EXPENSE 3rd Period'!U114+' 7-EXPENSE 4th Period'!U114+' 8-EXPENSE 5th Period'!U114+' 9-EXPENSE 6th Period'!U114+' 10-EXPENSE 7th Period'!U114+' 11-EXPENSE 8th Period'!U114+' 12-EXPENSE 9th Period'!U114+' 13-EXPENSE 10th Period'!U114+' 14-EXPENSE 11th Period'!U114+' 15-EXPENSE 12th Period'!V114</f>
        <v>0</v>
      </c>
      <c r="Y102" s="781">
        <f>'4-EXPENSE 1st Period'!V114+' 5-EXPENSE 2nd Period'!V114+'6-EXPENSE 3rd Period'!V114+' 7-EXPENSE 4th Period'!V114+' 8-EXPENSE 5th Period'!V114+' 9-EXPENSE 6th Period'!V114+' 10-EXPENSE 7th Period'!V114+' 11-EXPENSE 8th Period'!V114+' 12-EXPENSE 9th Period'!V114+' 13-EXPENSE 10th Period'!V114+' 14-EXPENSE 11th Period'!V114+' 15-EXPENSE 12th Period'!W114</f>
        <v>0</v>
      </c>
      <c r="Z102" s="781">
        <f>'4-EXPENSE 1st Period'!W114+' 5-EXPENSE 2nd Period'!W114+'6-EXPENSE 3rd Period'!W114+' 7-EXPENSE 4th Period'!W114+' 8-EXPENSE 5th Period'!W114+' 9-EXPENSE 6th Period'!W114+' 10-EXPENSE 7th Period'!W114+' 11-EXPENSE 8th Period'!W114+' 12-EXPENSE 9th Period'!W114+' 13-EXPENSE 10th Period'!W114+' 14-EXPENSE 11th Period'!W114+' 15-EXPENSE 12th Period'!X114</f>
        <v>0</v>
      </c>
      <c r="AA102" s="781">
        <f>'4-EXPENSE 1st Period'!X114+' 5-EXPENSE 2nd Period'!X114+'6-EXPENSE 3rd Period'!X114+' 7-EXPENSE 4th Period'!X114+' 8-EXPENSE 5th Period'!X114+' 9-EXPENSE 6th Period'!X114+' 10-EXPENSE 7th Period'!X114+' 11-EXPENSE 8th Period'!X114+' 12-EXPENSE 9th Period'!X114+' 13-EXPENSE 10th Period'!X114+' 14-EXPENSE 11th Period'!X114+' 15-EXPENSE 12th Period'!Y114</f>
        <v>0</v>
      </c>
      <c r="AB102" s="781">
        <f>'4-EXPENSE 1st Period'!Y114+' 5-EXPENSE 2nd Period'!Y114+'6-EXPENSE 3rd Period'!Y114+' 7-EXPENSE 4th Period'!Y114+' 8-EXPENSE 5th Period'!Y114+' 9-EXPENSE 6th Period'!Y114+' 10-EXPENSE 7th Period'!Y114+' 11-EXPENSE 8th Period'!Y114+' 12-EXPENSE 9th Period'!Y114+' 13-EXPENSE 10th Period'!Y114+' 14-EXPENSE 11th Period'!Y114+' 15-EXPENSE 12th Period'!Z114</f>
        <v>0</v>
      </c>
      <c r="AC102" s="781">
        <f>'4-EXPENSE 1st Period'!Z114+' 5-EXPENSE 2nd Period'!Z114+'6-EXPENSE 3rd Period'!Z114+' 7-EXPENSE 4th Period'!Z114+' 8-EXPENSE 5th Period'!Z114+' 9-EXPENSE 6th Period'!Z114+' 10-EXPENSE 7th Period'!Z114+' 11-EXPENSE 8th Period'!Z114+' 12-EXPENSE 9th Period'!Z114+' 13-EXPENSE 10th Period'!Z114+' 14-EXPENSE 11th Period'!Z114+' 15-EXPENSE 12th Period'!AA114</f>
        <v>0</v>
      </c>
      <c r="AD102" s="781">
        <f>'4-EXPENSE 1st Period'!AA114+' 5-EXPENSE 2nd Period'!AA114+'6-EXPENSE 3rd Period'!AA114+' 7-EXPENSE 4th Period'!AA114+' 8-EXPENSE 5th Period'!AA114+' 9-EXPENSE 6th Period'!AA114+' 10-EXPENSE 7th Period'!AA114+' 11-EXPENSE 8th Period'!AA114+' 12-EXPENSE 9th Period'!AA114+' 13-EXPENSE 10th Period'!AA114+' 14-EXPENSE 11th Period'!AA114+' 15-EXPENSE 12th Period'!AB114</f>
        <v>0</v>
      </c>
      <c r="AE102" s="781">
        <f>'4-EXPENSE 1st Period'!AB114+' 5-EXPENSE 2nd Period'!AB114+'6-EXPENSE 3rd Period'!AB114+' 7-EXPENSE 4th Period'!AB114+' 8-EXPENSE 5th Period'!AB114+' 9-EXPENSE 6th Period'!AB114+' 10-EXPENSE 7th Period'!AB114+' 11-EXPENSE 8th Period'!AB114+' 12-EXPENSE 9th Period'!AB114+' 13-EXPENSE 10th Period'!AB114+' 14-EXPENSE 11th Period'!AB114+' 15-EXPENSE 12th Period'!AC114</f>
        <v>0</v>
      </c>
      <c r="AF102" s="781">
        <f>'4-EXPENSE 1st Period'!AC114+' 5-EXPENSE 2nd Period'!AC114+'6-EXPENSE 3rd Period'!AC114+' 7-EXPENSE 4th Period'!AC114+' 8-EXPENSE 5th Period'!AC114+' 9-EXPENSE 6th Period'!AC114+' 10-EXPENSE 7th Period'!AC114+' 11-EXPENSE 8th Period'!AC114+' 12-EXPENSE 9th Period'!AC114+' 13-EXPENSE 10th Period'!AC114+' 14-EXPENSE 11th Period'!AC114+' 15-EXPENSE 12th Period'!AD114</f>
        <v>0</v>
      </c>
      <c r="AG102" s="767">
        <f>'4-EXPENSE 1st Period'!AD114+' 5-EXPENSE 2nd Period'!AD114+'6-EXPENSE 3rd Period'!AD114+' 7-EXPENSE 4th Period'!AD114+' 8-EXPENSE 5th Period'!AD114+' 9-EXPENSE 6th Period'!AD114+' 10-EXPENSE 7th Period'!AD114+' 11-EXPENSE 8th Period'!AD114+' 12-EXPENSE 9th Period'!AD114+' 13-EXPENSE 10th Period'!AD114+' 14-EXPENSE 11th Period'!AD114+' 15-EXPENSE 12th Period'!AE114</f>
        <v>0</v>
      </c>
      <c r="AH102" s="776">
        <f t="shared" si="24"/>
        <v>0</v>
      </c>
      <c r="AI102" s="769"/>
      <c r="AJ102" s="778">
        <f t="shared" si="25"/>
        <v>0</v>
      </c>
      <c r="AK102" s="781">
        <f t="shared" si="26"/>
        <v>0</v>
      </c>
      <c r="AL102" s="781">
        <f t="shared" si="27"/>
        <v>0</v>
      </c>
      <c r="AM102" s="781">
        <f t="shared" si="28"/>
        <v>0</v>
      </c>
      <c r="AN102" s="781">
        <f t="shared" si="29"/>
        <v>0</v>
      </c>
      <c r="AO102" s="781">
        <f t="shared" si="30"/>
        <v>0</v>
      </c>
      <c r="AP102" s="781">
        <f t="shared" si="31"/>
        <v>0</v>
      </c>
      <c r="AQ102" s="781">
        <f t="shared" si="32"/>
        <v>0</v>
      </c>
      <c r="AR102" s="781">
        <f t="shared" si="33"/>
        <v>0</v>
      </c>
      <c r="AS102" s="781">
        <f t="shared" si="34"/>
        <v>0</v>
      </c>
      <c r="AT102" s="781">
        <f t="shared" si="35"/>
        <v>0</v>
      </c>
      <c r="AU102" s="781">
        <f t="shared" si="36"/>
        <v>0</v>
      </c>
      <c r="AV102" s="781">
        <f t="shared" si="37"/>
        <v>0</v>
      </c>
      <c r="AW102" s="781">
        <f t="shared" si="38"/>
        <v>0</v>
      </c>
      <c r="AX102" s="767">
        <f t="shared" si="39"/>
        <v>0</v>
      </c>
      <c r="AY102" s="776">
        <f t="shared" si="40"/>
        <v>0</v>
      </c>
    </row>
    <row r="103" spans="1:51" x14ac:dyDescent="0.25">
      <c r="A103" s="799" t="str">
        <f>IF('2-Budget JUSTIFY'!A105="","",'2-Budget JUSTIFY'!A105)</f>
        <v/>
      </c>
      <c r="B103" s="767">
        <f>'2-Budget JUSTIFY'!D105</f>
        <v>0</v>
      </c>
      <c r="C103" s="781">
        <f>'2-Budget JUSTIFY'!E105</f>
        <v>0</v>
      </c>
      <c r="D103" s="781">
        <f>'2-Budget JUSTIFY'!F105</f>
        <v>0</v>
      </c>
      <c r="E103" s="781">
        <f>'2-Budget JUSTIFY'!G105</f>
        <v>0</v>
      </c>
      <c r="F103" s="781">
        <f>'2-Budget JUSTIFY'!H105</f>
        <v>0</v>
      </c>
      <c r="G103" s="781">
        <f>'2-Budget JUSTIFY'!I105</f>
        <v>0</v>
      </c>
      <c r="H103" s="781">
        <f>'2-Budget JUSTIFY'!J105</f>
        <v>0</v>
      </c>
      <c r="I103" s="781">
        <f>'2-Budget JUSTIFY'!K105</f>
        <v>0</v>
      </c>
      <c r="J103" s="781">
        <f>'2-Budget JUSTIFY'!L105</f>
        <v>0</v>
      </c>
      <c r="K103" s="781">
        <f>'2-Budget JUSTIFY'!M105</f>
        <v>0</v>
      </c>
      <c r="L103" s="781">
        <f>'2-Budget JUSTIFY'!N105</f>
        <v>0</v>
      </c>
      <c r="M103" s="781">
        <f>'2-Budget JUSTIFY'!O105</f>
        <v>0</v>
      </c>
      <c r="N103" s="781">
        <f>'2-Budget JUSTIFY'!P105</f>
        <v>0</v>
      </c>
      <c r="O103" s="781">
        <f>'2-Budget JUSTIFY'!Q105</f>
        <v>0</v>
      </c>
      <c r="P103" s="767">
        <f>'2-Budget JUSTIFY'!R105</f>
        <v>0</v>
      </c>
      <c r="Q103" s="776">
        <f t="shared" si="23"/>
        <v>0</v>
      </c>
      <c r="R103" s="769"/>
      <c r="S103" s="778">
        <f>'4-EXPENSE 1st Period'!P115+' 5-EXPENSE 2nd Period'!P115+'6-EXPENSE 3rd Period'!P115+' 7-EXPENSE 4th Period'!P115+' 8-EXPENSE 5th Period'!P115+' 9-EXPENSE 6th Period'!P115+' 10-EXPENSE 7th Period'!P115+' 11-EXPENSE 8th Period'!P115+' 12-EXPENSE 9th Period'!P115+' 13-EXPENSE 10th Period'!P115+' 14-EXPENSE 11th Period'!P115+' 15-EXPENSE 12th Period'!Q115</f>
        <v>0</v>
      </c>
      <c r="T103" s="781">
        <f>'4-EXPENSE 1st Period'!Q115+' 5-EXPENSE 2nd Period'!Q115+'6-EXPENSE 3rd Period'!Q115+' 7-EXPENSE 4th Period'!Q115+' 8-EXPENSE 5th Period'!Q115+' 9-EXPENSE 6th Period'!Q115+' 10-EXPENSE 7th Period'!Q115+' 11-EXPENSE 8th Period'!Q115+' 12-EXPENSE 9th Period'!Q115+' 13-EXPENSE 10th Period'!Q115+' 14-EXPENSE 11th Period'!Q115+' 15-EXPENSE 12th Period'!R115</f>
        <v>0</v>
      </c>
      <c r="U103" s="781">
        <f>'4-EXPENSE 1st Period'!R115+' 5-EXPENSE 2nd Period'!R115+'6-EXPENSE 3rd Period'!R115+' 7-EXPENSE 4th Period'!R115+' 8-EXPENSE 5th Period'!R115+' 9-EXPENSE 6th Period'!R115+' 10-EXPENSE 7th Period'!R115+' 11-EXPENSE 8th Period'!R115+' 12-EXPENSE 9th Period'!R115+' 13-EXPENSE 10th Period'!R115+' 14-EXPENSE 11th Period'!R115+' 15-EXPENSE 12th Period'!S115</f>
        <v>0</v>
      </c>
      <c r="V103" s="781">
        <f>'4-EXPENSE 1st Period'!S115+' 5-EXPENSE 2nd Period'!S115+'6-EXPENSE 3rd Period'!S115+' 7-EXPENSE 4th Period'!S115+' 8-EXPENSE 5th Period'!S115+' 9-EXPENSE 6th Period'!S115+' 10-EXPENSE 7th Period'!S115+' 11-EXPENSE 8th Period'!S115+' 12-EXPENSE 9th Period'!S115+' 13-EXPENSE 10th Period'!S115+' 14-EXPENSE 11th Period'!S115+' 15-EXPENSE 12th Period'!T115</f>
        <v>0</v>
      </c>
      <c r="W103" s="781">
        <f>'4-EXPENSE 1st Period'!T115+' 5-EXPENSE 2nd Period'!T115+'6-EXPENSE 3rd Period'!T115+' 7-EXPENSE 4th Period'!T115+' 8-EXPENSE 5th Period'!T115+' 9-EXPENSE 6th Period'!T115+' 10-EXPENSE 7th Period'!T115+' 11-EXPENSE 8th Period'!T115+' 12-EXPENSE 9th Period'!T115+' 13-EXPENSE 10th Period'!T115+' 14-EXPENSE 11th Period'!T115+' 15-EXPENSE 12th Period'!U115</f>
        <v>0</v>
      </c>
      <c r="X103" s="781">
        <f>'4-EXPENSE 1st Period'!U115+' 5-EXPENSE 2nd Period'!U115+'6-EXPENSE 3rd Period'!U115+' 7-EXPENSE 4th Period'!U115+' 8-EXPENSE 5th Period'!U115+' 9-EXPENSE 6th Period'!U115+' 10-EXPENSE 7th Period'!U115+' 11-EXPENSE 8th Period'!U115+' 12-EXPENSE 9th Period'!U115+' 13-EXPENSE 10th Period'!U115+' 14-EXPENSE 11th Period'!U115+' 15-EXPENSE 12th Period'!V115</f>
        <v>0</v>
      </c>
      <c r="Y103" s="781">
        <f>'4-EXPENSE 1st Period'!V115+' 5-EXPENSE 2nd Period'!V115+'6-EXPENSE 3rd Period'!V115+' 7-EXPENSE 4th Period'!V115+' 8-EXPENSE 5th Period'!V115+' 9-EXPENSE 6th Period'!V115+' 10-EXPENSE 7th Period'!V115+' 11-EXPENSE 8th Period'!V115+' 12-EXPENSE 9th Period'!V115+' 13-EXPENSE 10th Period'!V115+' 14-EXPENSE 11th Period'!V115+' 15-EXPENSE 12th Period'!W115</f>
        <v>0</v>
      </c>
      <c r="Z103" s="781">
        <f>'4-EXPENSE 1st Period'!W115+' 5-EXPENSE 2nd Period'!W115+'6-EXPENSE 3rd Period'!W115+' 7-EXPENSE 4th Period'!W115+' 8-EXPENSE 5th Period'!W115+' 9-EXPENSE 6th Period'!W115+' 10-EXPENSE 7th Period'!W115+' 11-EXPENSE 8th Period'!W115+' 12-EXPENSE 9th Period'!W115+' 13-EXPENSE 10th Period'!W115+' 14-EXPENSE 11th Period'!W115+' 15-EXPENSE 12th Period'!X115</f>
        <v>0</v>
      </c>
      <c r="AA103" s="781">
        <f>'4-EXPENSE 1st Period'!X115+' 5-EXPENSE 2nd Period'!X115+'6-EXPENSE 3rd Period'!X115+' 7-EXPENSE 4th Period'!X115+' 8-EXPENSE 5th Period'!X115+' 9-EXPENSE 6th Period'!X115+' 10-EXPENSE 7th Period'!X115+' 11-EXPENSE 8th Period'!X115+' 12-EXPENSE 9th Period'!X115+' 13-EXPENSE 10th Period'!X115+' 14-EXPENSE 11th Period'!X115+' 15-EXPENSE 12th Period'!Y115</f>
        <v>0</v>
      </c>
      <c r="AB103" s="781">
        <f>'4-EXPENSE 1st Period'!Y115+' 5-EXPENSE 2nd Period'!Y115+'6-EXPENSE 3rd Period'!Y115+' 7-EXPENSE 4th Period'!Y115+' 8-EXPENSE 5th Period'!Y115+' 9-EXPENSE 6th Period'!Y115+' 10-EXPENSE 7th Period'!Y115+' 11-EXPENSE 8th Period'!Y115+' 12-EXPENSE 9th Period'!Y115+' 13-EXPENSE 10th Period'!Y115+' 14-EXPENSE 11th Period'!Y115+' 15-EXPENSE 12th Period'!Z115</f>
        <v>0</v>
      </c>
      <c r="AC103" s="781">
        <f>'4-EXPENSE 1st Period'!Z115+' 5-EXPENSE 2nd Period'!Z115+'6-EXPENSE 3rd Period'!Z115+' 7-EXPENSE 4th Period'!Z115+' 8-EXPENSE 5th Period'!Z115+' 9-EXPENSE 6th Period'!Z115+' 10-EXPENSE 7th Period'!Z115+' 11-EXPENSE 8th Period'!Z115+' 12-EXPENSE 9th Period'!Z115+' 13-EXPENSE 10th Period'!Z115+' 14-EXPENSE 11th Period'!Z115+' 15-EXPENSE 12th Period'!AA115</f>
        <v>0</v>
      </c>
      <c r="AD103" s="781">
        <f>'4-EXPENSE 1st Period'!AA115+' 5-EXPENSE 2nd Period'!AA115+'6-EXPENSE 3rd Period'!AA115+' 7-EXPENSE 4th Period'!AA115+' 8-EXPENSE 5th Period'!AA115+' 9-EXPENSE 6th Period'!AA115+' 10-EXPENSE 7th Period'!AA115+' 11-EXPENSE 8th Period'!AA115+' 12-EXPENSE 9th Period'!AA115+' 13-EXPENSE 10th Period'!AA115+' 14-EXPENSE 11th Period'!AA115+' 15-EXPENSE 12th Period'!AB115</f>
        <v>0</v>
      </c>
      <c r="AE103" s="781">
        <f>'4-EXPENSE 1st Period'!AB115+' 5-EXPENSE 2nd Period'!AB115+'6-EXPENSE 3rd Period'!AB115+' 7-EXPENSE 4th Period'!AB115+' 8-EXPENSE 5th Period'!AB115+' 9-EXPENSE 6th Period'!AB115+' 10-EXPENSE 7th Period'!AB115+' 11-EXPENSE 8th Period'!AB115+' 12-EXPENSE 9th Period'!AB115+' 13-EXPENSE 10th Period'!AB115+' 14-EXPENSE 11th Period'!AB115+' 15-EXPENSE 12th Period'!AC115</f>
        <v>0</v>
      </c>
      <c r="AF103" s="781">
        <f>'4-EXPENSE 1st Period'!AC115+' 5-EXPENSE 2nd Period'!AC115+'6-EXPENSE 3rd Period'!AC115+' 7-EXPENSE 4th Period'!AC115+' 8-EXPENSE 5th Period'!AC115+' 9-EXPENSE 6th Period'!AC115+' 10-EXPENSE 7th Period'!AC115+' 11-EXPENSE 8th Period'!AC115+' 12-EXPENSE 9th Period'!AC115+' 13-EXPENSE 10th Period'!AC115+' 14-EXPENSE 11th Period'!AC115+' 15-EXPENSE 12th Period'!AD115</f>
        <v>0</v>
      </c>
      <c r="AG103" s="767">
        <f>'4-EXPENSE 1st Period'!AD115+' 5-EXPENSE 2nd Period'!AD115+'6-EXPENSE 3rd Period'!AD115+' 7-EXPENSE 4th Period'!AD115+' 8-EXPENSE 5th Period'!AD115+' 9-EXPENSE 6th Period'!AD115+' 10-EXPENSE 7th Period'!AD115+' 11-EXPENSE 8th Period'!AD115+' 12-EXPENSE 9th Period'!AD115+' 13-EXPENSE 10th Period'!AD115+' 14-EXPENSE 11th Period'!AD115+' 15-EXPENSE 12th Period'!AE115</f>
        <v>0</v>
      </c>
      <c r="AH103" s="776">
        <f t="shared" si="24"/>
        <v>0</v>
      </c>
      <c r="AI103" s="769"/>
      <c r="AJ103" s="778">
        <f t="shared" si="25"/>
        <v>0</v>
      </c>
      <c r="AK103" s="781">
        <f t="shared" si="26"/>
        <v>0</v>
      </c>
      <c r="AL103" s="781">
        <f t="shared" si="27"/>
        <v>0</v>
      </c>
      <c r="AM103" s="781">
        <f t="shared" si="28"/>
        <v>0</v>
      </c>
      <c r="AN103" s="781">
        <f t="shared" si="29"/>
        <v>0</v>
      </c>
      <c r="AO103" s="781">
        <f t="shared" si="30"/>
        <v>0</v>
      </c>
      <c r="AP103" s="781">
        <f t="shared" si="31"/>
        <v>0</v>
      </c>
      <c r="AQ103" s="781">
        <f t="shared" si="32"/>
        <v>0</v>
      </c>
      <c r="AR103" s="781">
        <f t="shared" si="33"/>
        <v>0</v>
      </c>
      <c r="AS103" s="781">
        <f t="shared" si="34"/>
        <v>0</v>
      </c>
      <c r="AT103" s="781">
        <f t="shared" si="35"/>
        <v>0</v>
      </c>
      <c r="AU103" s="781">
        <f t="shared" si="36"/>
        <v>0</v>
      </c>
      <c r="AV103" s="781">
        <f t="shared" si="37"/>
        <v>0</v>
      </c>
      <c r="AW103" s="781">
        <f t="shared" si="38"/>
        <v>0</v>
      </c>
      <c r="AX103" s="767">
        <f t="shared" si="39"/>
        <v>0</v>
      </c>
      <c r="AY103" s="776">
        <f t="shared" si="40"/>
        <v>0</v>
      </c>
    </row>
    <row r="104" spans="1:51" x14ac:dyDescent="0.25">
      <c r="A104" s="799" t="str">
        <f>IF('2-Budget JUSTIFY'!A106="","",'2-Budget JUSTIFY'!A106)</f>
        <v/>
      </c>
      <c r="B104" s="767">
        <f>'2-Budget JUSTIFY'!D106</f>
        <v>0</v>
      </c>
      <c r="C104" s="781">
        <f>'2-Budget JUSTIFY'!E106</f>
        <v>0</v>
      </c>
      <c r="D104" s="781">
        <f>'2-Budget JUSTIFY'!F106</f>
        <v>0</v>
      </c>
      <c r="E104" s="781">
        <f>'2-Budget JUSTIFY'!G106</f>
        <v>0</v>
      </c>
      <c r="F104" s="781">
        <f>'2-Budget JUSTIFY'!H106</f>
        <v>0</v>
      </c>
      <c r="G104" s="781">
        <f>'2-Budget JUSTIFY'!I106</f>
        <v>0</v>
      </c>
      <c r="H104" s="781">
        <f>'2-Budget JUSTIFY'!J106</f>
        <v>0</v>
      </c>
      <c r="I104" s="781">
        <f>'2-Budget JUSTIFY'!K106</f>
        <v>0</v>
      </c>
      <c r="J104" s="781">
        <f>'2-Budget JUSTIFY'!L106</f>
        <v>0</v>
      </c>
      <c r="K104" s="781">
        <f>'2-Budget JUSTIFY'!M106</f>
        <v>0</v>
      </c>
      <c r="L104" s="781">
        <f>'2-Budget JUSTIFY'!N106</f>
        <v>0</v>
      </c>
      <c r="M104" s="781">
        <f>'2-Budget JUSTIFY'!O106</f>
        <v>0</v>
      </c>
      <c r="N104" s="781">
        <f>'2-Budget JUSTIFY'!P106</f>
        <v>0</v>
      </c>
      <c r="O104" s="781">
        <f>'2-Budget JUSTIFY'!Q106</f>
        <v>0</v>
      </c>
      <c r="P104" s="767">
        <f>'2-Budget JUSTIFY'!R106</f>
        <v>0</v>
      </c>
      <c r="Q104" s="776">
        <f t="shared" si="23"/>
        <v>0</v>
      </c>
      <c r="R104" s="769"/>
      <c r="S104" s="778">
        <f>'4-EXPENSE 1st Period'!P116+' 5-EXPENSE 2nd Period'!P116+'6-EXPENSE 3rd Period'!P116+' 7-EXPENSE 4th Period'!P116+' 8-EXPENSE 5th Period'!P116+' 9-EXPENSE 6th Period'!P116+' 10-EXPENSE 7th Period'!P116+' 11-EXPENSE 8th Period'!P116+' 12-EXPENSE 9th Period'!P116+' 13-EXPENSE 10th Period'!P116+' 14-EXPENSE 11th Period'!P116+' 15-EXPENSE 12th Period'!Q116</f>
        <v>0</v>
      </c>
      <c r="T104" s="781">
        <f>'4-EXPENSE 1st Period'!Q116+' 5-EXPENSE 2nd Period'!Q116+'6-EXPENSE 3rd Period'!Q116+' 7-EXPENSE 4th Period'!Q116+' 8-EXPENSE 5th Period'!Q116+' 9-EXPENSE 6th Period'!Q116+' 10-EXPENSE 7th Period'!Q116+' 11-EXPENSE 8th Period'!Q116+' 12-EXPENSE 9th Period'!Q116+' 13-EXPENSE 10th Period'!Q116+' 14-EXPENSE 11th Period'!Q116+' 15-EXPENSE 12th Period'!R116</f>
        <v>0</v>
      </c>
      <c r="U104" s="781">
        <f>'4-EXPENSE 1st Period'!R116+' 5-EXPENSE 2nd Period'!R116+'6-EXPENSE 3rd Period'!R116+' 7-EXPENSE 4th Period'!R116+' 8-EXPENSE 5th Period'!R116+' 9-EXPENSE 6th Period'!R116+' 10-EXPENSE 7th Period'!R116+' 11-EXPENSE 8th Period'!R116+' 12-EXPENSE 9th Period'!R116+' 13-EXPENSE 10th Period'!R116+' 14-EXPENSE 11th Period'!R116+' 15-EXPENSE 12th Period'!S116</f>
        <v>0</v>
      </c>
      <c r="V104" s="781">
        <f>'4-EXPENSE 1st Period'!S116+' 5-EXPENSE 2nd Period'!S116+'6-EXPENSE 3rd Period'!S116+' 7-EXPENSE 4th Period'!S116+' 8-EXPENSE 5th Period'!S116+' 9-EXPENSE 6th Period'!S116+' 10-EXPENSE 7th Period'!S116+' 11-EXPENSE 8th Period'!S116+' 12-EXPENSE 9th Period'!S116+' 13-EXPENSE 10th Period'!S116+' 14-EXPENSE 11th Period'!S116+' 15-EXPENSE 12th Period'!T116</f>
        <v>0</v>
      </c>
      <c r="W104" s="781">
        <f>'4-EXPENSE 1st Period'!T116+' 5-EXPENSE 2nd Period'!T116+'6-EXPENSE 3rd Period'!T116+' 7-EXPENSE 4th Period'!T116+' 8-EXPENSE 5th Period'!T116+' 9-EXPENSE 6th Period'!T116+' 10-EXPENSE 7th Period'!T116+' 11-EXPENSE 8th Period'!T116+' 12-EXPENSE 9th Period'!T116+' 13-EXPENSE 10th Period'!T116+' 14-EXPENSE 11th Period'!T116+' 15-EXPENSE 12th Period'!U116</f>
        <v>0</v>
      </c>
      <c r="X104" s="781">
        <f>'4-EXPENSE 1st Period'!U116+' 5-EXPENSE 2nd Period'!U116+'6-EXPENSE 3rd Period'!U116+' 7-EXPENSE 4th Period'!U116+' 8-EXPENSE 5th Period'!U116+' 9-EXPENSE 6th Period'!U116+' 10-EXPENSE 7th Period'!U116+' 11-EXPENSE 8th Period'!U116+' 12-EXPENSE 9th Period'!U116+' 13-EXPENSE 10th Period'!U116+' 14-EXPENSE 11th Period'!U116+' 15-EXPENSE 12th Period'!V116</f>
        <v>0</v>
      </c>
      <c r="Y104" s="781">
        <f>'4-EXPENSE 1st Period'!V116+' 5-EXPENSE 2nd Period'!V116+'6-EXPENSE 3rd Period'!V116+' 7-EXPENSE 4th Period'!V116+' 8-EXPENSE 5th Period'!V116+' 9-EXPENSE 6th Period'!V116+' 10-EXPENSE 7th Period'!V116+' 11-EXPENSE 8th Period'!V116+' 12-EXPENSE 9th Period'!V116+' 13-EXPENSE 10th Period'!V116+' 14-EXPENSE 11th Period'!V116+' 15-EXPENSE 12th Period'!W116</f>
        <v>0</v>
      </c>
      <c r="Z104" s="781">
        <f>'4-EXPENSE 1st Period'!W116+' 5-EXPENSE 2nd Period'!W116+'6-EXPENSE 3rd Period'!W116+' 7-EXPENSE 4th Period'!W116+' 8-EXPENSE 5th Period'!W116+' 9-EXPENSE 6th Period'!W116+' 10-EXPENSE 7th Period'!W116+' 11-EXPENSE 8th Period'!W116+' 12-EXPENSE 9th Period'!W116+' 13-EXPENSE 10th Period'!W116+' 14-EXPENSE 11th Period'!W116+' 15-EXPENSE 12th Period'!X116</f>
        <v>0</v>
      </c>
      <c r="AA104" s="781">
        <f>'4-EXPENSE 1st Period'!X116+' 5-EXPENSE 2nd Period'!X116+'6-EXPENSE 3rd Period'!X116+' 7-EXPENSE 4th Period'!X116+' 8-EXPENSE 5th Period'!X116+' 9-EXPENSE 6th Period'!X116+' 10-EXPENSE 7th Period'!X116+' 11-EXPENSE 8th Period'!X116+' 12-EXPENSE 9th Period'!X116+' 13-EXPENSE 10th Period'!X116+' 14-EXPENSE 11th Period'!X116+' 15-EXPENSE 12th Period'!Y116</f>
        <v>0</v>
      </c>
      <c r="AB104" s="781">
        <f>'4-EXPENSE 1st Period'!Y116+' 5-EXPENSE 2nd Period'!Y116+'6-EXPENSE 3rd Period'!Y116+' 7-EXPENSE 4th Period'!Y116+' 8-EXPENSE 5th Period'!Y116+' 9-EXPENSE 6th Period'!Y116+' 10-EXPENSE 7th Period'!Y116+' 11-EXPENSE 8th Period'!Y116+' 12-EXPENSE 9th Period'!Y116+' 13-EXPENSE 10th Period'!Y116+' 14-EXPENSE 11th Period'!Y116+' 15-EXPENSE 12th Period'!Z116</f>
        <v>0</v>
      </c>
      <c r="AC104" s="781">
        <f>'4-EXPENSE 1st Period'!Z116+' 5-EXPENSE 2nd Period'!Z116+'6-EXPENSE 3rd Period'!Z116+' 7-EXPENSE 4th Period'!Z116+' 8-EXPENSE 5th Period'!Z116+' 9-EXPENSE 6th Period'!Z116+' 10-EXPENSE 7th Period'!Z116+' 11-EXPENSE 8th Period'!Z116+' 12-EXPENSE 9th Period'!Z116+' 13-EXPENSE 10th Period'!Z116+' 14-EXPENSE 11th Period'!Z116+' 15-EXPENSE 12th Period'!AA116</f>
        <v>0</v>
      </c>
      <c r="AD104" s="781">
        <f>'4-EXPENSE 1st Period'!AA116+' 5-EXPENSE 2nd Period'!AA116+'6-EXPENSE 3rd Period'!AA116+' 7-EXPENSE 4th Period'!AA116+' 8-EXPENSE 5th Period'!AA116+' 9-EXPENSE 6th Period'!AA116+' 10-EXPENSE 7th Period'!AA116+' 11-EXPENSE 8th Period'!AA116+' 12-EXPENSE 9th Period'!AA116+' 13-EXPENSE 10th Period'!AA116+' 14-EXPENSE 11th Period'!AA116+' 15-EXPENSE 12th Period'!AB116</f>
        <v>0</v>
      </c>
      <c r="AE104" s="781">
        <f>'4-EXPENSE 1st Period'!AB116+' 5-EXPENSE 2nd Period'!AB116+'6-EXPENSE 3rd Period'!AB116+' 7-EXPENSE 4th Period'!AB116+' 8-EXPENSE 5th Period'!AB116+' 9-EXPENSE 6th Period'!AB116+' 10-EXPENSE 7th Period'!AB116+' 11-EXPENSE 8th Period'!AB116+' 12-EXPENSE 9th Period'!AB116+' 13-EXPENSE 10th Period'!AB116+' 14-EXPENSE 11th Period'!AB116+' 15-EXPENSE 12th Period'!AC116</f>
        <v>0</v>
      </c>
      <c r="AF104" s="781">
        <f>'4-EXPENSE 1st Period'!AC116+' 5-EXPENSE 2nd Period'!AC116+'6-EXPENSE 3rd Period'!AC116+' 7-EXPENSE 4th Period'!AC116+' 8-EXPENSE 5th Period'!AC116+' 9-EXPENSE 6th Period'!AC116+' 10-EXPENSE 7th Period'!AC116+' 11-EXPENSE 8th Period'!AC116+' 12-EXPENSE 9th Period'!AC116+' 13-EXPENSE 10th Period'!AC116+' 14-EXPENSE 11th Period'!AC116+' 15-EXPENSE 12th Period'!AD116</f>
        <v>0</v>
      </c>
      <c r="AG104" s="767">
        <f>'4-EXPENSE 1st Period'!AD116+' 5-EXPENSE 2nd Period'!AD116+'6-EXPENSE 3rd Period'!AD116+' 7-EXPENSE 4th Period'!AD116+' 8-EXPENSE 5th Period'!AD116+' 9-EXPENSE 6th Period'!AD116+' 10-EXPENSE 7th Period'!AD116+' 11-EXPENSE 8th Period'!AD116+' 12-EXPENSE 9th Period'!AD116+' 13-EXPENSE 10th Period'!AD116+' 14-EXPENSE 11th Period'!AD116+' 15-EXPENSE 12th Period'!AE116</f>
        <v>0</v>
      </c>
      <c r="AH104" s="776">
        <f t="shared" si="24"/>
        <v>0</v>
      </c>
      <c r="AI104" s="769"/>
      <c r="AJ104" s="778">
        <f t="shared" si="25"/>
        <v>0</v>
      </c>
      <c r="AK104" s="781">
        <f t="shared" si="26"/>
        <v>0</v>
      </c>
      <c r="AL104" s="781">
        <f t="shared" si="27"/>
        <v>0</v>
      </c>
      <c r="AM104" s="781">
        <f t="shared" si="28"/>
        <v>0</v>
      </c>
      <c r="AN104" s="781">
        <f t="shared" si="29"/>
        <v>0</v>
      </c>
      <c r="AO104" s="781">
        <f t="shared" si="30"/>
        <v>0</v>
      </c>
      <c r="AP104" s="781">
        <f t="shared" si="31"/>
        <v>0</v>
      </c>
      <c r="AQ104" s="781">
        <f t="shared" si="32"/>
        <v>0</v>
      </c>
      <c r="AR104" s="781">
        <f t="shared" si="33"/>
        <v>0</v>
      </c>
      <c r="AS104" s="781">
        <f t="shared" si="34"/>
        <v>0</v>
      </c>
      <c r="AT104" s="781">
        <f t="shared" si="35"/>
        <v>0</v>
      </c>
      <c r="AU104" s="781">
        <f t="shared" si="36"/>
        <v>0</v>
      </c>
      <c r="AV104" s="781">
        <f t="shared" si="37"/>
        <v>0</v>
      </c>
      <c r="AW104" s="781">
        <f t="shared" si="38"/>
        <v>0</v>
      </c>
      <c r="AX104" s="767">
        <f t="shared" si="39"/>
        <v>0</v>
      </c>
      <c r="AY104" s="776">
        <f t="shared" si="40"/>
        <v>0</v>
      </c>
    </row>
    <row r="105" spans="1:51" x14ac:dyDescent="0.25">
      <c r="A105" s="799" t="str">
        <f>IF('2-Budget JUSTIFY'!A107="","",'2-Budget JUSTIFY'!A107)</f>
        <v/>
      </c>
      <c r="B105" s="767">
        <f>'2-Budget JUSTIFY'!D107</f>
        <v>0</v>
      </c>
      <c r="C105" s="781">
        <f>'2-Budget JUSTIFY'!E107</f>
        <v>0</v>
      </c>
      <c r="D105" s="781">
        <f>'2-Budget JUSTIFY'!F107</f>
        <v>0</v>
      </c>
      <c r="E105" s="781">
        <f>'2-Budget JUSTIFY'!G107</f>
        <v>0</v>
      </c>
      <c r="F105" s="781">
        <f>'2-Budget JUSTIFY'!H107</f>
        <v>0</v>
      </c>
      <c r="G105" s="781">
        <f>'2-Budget JUSTIFY'!I107</f>
        <v>0</v>
      </c>
      <c r="H105" s="781">
        <f>'2-Budget JUSTIFY'!J107</f>
        <v>0</v>
      </c>
      <c r="I105" s="781">
        <f>'2-Budget JUSTIFY'!K107</f>
        <v>0</v>
      </c>
      <c r="J105" s="781">
        <f>'2-Budget JUSTIFY'!L107</f>
        <v>0</v>
      </c>
      <c r="K105" s="781">
        <f>'2-Budget JUSTIFY'!M107</f>
        <v>0</v>
      </c>
      <c r="L105" s="781">
        <f>'2-Budget JUSTIFY'!N107</f>
        <v>0</v>
      </c>
      <c r="M105" s="781">
        <f>'2-Budget JUSTIFY'!O107</f>
        <v>0</v>
      </c>
      <c r="N105" s="781">
        <f>'2-Budget JUSTIFY'!P107</f>
        <v>0</v>
      </c>
      <c r="O105" s="781">
        <f>'2-Budget JUSTIFY'!Q107</f>
        <v>0</v>
      </c>
      <c r="P105" s="767">
        <f>'2-Budget JUSTIFY'!R107</f>
        <v>0</v>
      </c>
      <c r="Q105" s="776">
        <f t="shared" si="23"/>
        <v>0</v>
      </c>
      <c r="R105" s="769"/>
      <c r="S105" s="778">
        <f>'4-EXPENSE 1st Period'!P117+' 5-EXPENSE 2nd Period'!P117+'6-EXPENSE 3rd Period'!P117+' 7-EXPENSE 4th Period'!P117+' 8-EXPENSE 5th Period'!P117+' 9-EXPENSE 6th Period'!P117+' 10-EXPENSE 7th Period'!P117+' 11-EXPENSE 8th Period'!P117+' 12-EXPENSE 9th Period'!P117+' 13-EXPENSE 10th Period'!P117+' 14-EXPENSE 11th Period'!P117+' 15-EXPENSE 12th Period'!Q117</f>
        <v>0</v>
      </c>
      <c r="T105" s="781">
        <f>'4-EXPENSE 1st Period'!Q117+' 5-EXPENSE 2nd Period'!Q117+'6-EXPENSE 3rd Period'!Q117+' 7-EXPENSE 4th Period'!Q117+' 8-EXPENSE 5th Period'!Q117+' 9-EXPENSE 6th Period'!Q117+' 10-EXPENSE 7th Period'!Q117+' 11-EXPENSE 8th Period'!Q117+' 12-EXPENSE 9th Period'!Q117+' 13-EXPENSE 10th Period'!Q117+' 14-EXPENSE 11th Period'!Q117+' 15-EXPENSE 12th Period'!R117</f>
        <v>0</v>
      </c>
      <c r="U105" s="781">
        <f>'4-EXPENSE 1st Period'!R117+' 5-EXPENSE 2nd Period'!R117+'6-EXPENSE 3rd Period'!R117+' 7-EXPENSE 4th Period'!R117+' 8-EXPENSE 5th Period'!R117+' 9-EXPENSE 6th Period'!R117+' 10-EXPENSE 7th Period'!R117+' 11-EXPENSE 8th Period'!R117+' 12-EXPENSE 9th Period'!R117+' 13-EXPENSE 10th Period'!R117+' 14-EXPENSE 11th Period'!R117+' 15-EXPENSE 12th Period'!S117</f>
        <v>0</v>
      </c>
      <c r="V105" s="781">
        <f>'4-EXPENSE 1st Period'!S117+' 5-EXPENSE 2nd Period'!S117+'6-EXPENSE 3rd Period'!S117+' 7-EXPENSE 4th Period'!S117+' 8-EXPENSE 5th Period'!S117+' 9-EXPENSE 6th Period'!S117+' 10-EXPENSE 7th Period'!S117+' 11-EXPENSE 8th Period'!S117+' 12-EXPENSE 9th Period'!S117+' 13-EXPENSE 10th Period'!S117+' 14-EXPENSE 11th Period'!S117+' 15-EXPENSE 12th Period'!T117</f>
        <v>0</v>
      </c>
      <c r="W105" s="781">
        <f>'4-EXPENSE 1st Period'!T117+' 5-EXPENSE 2nd Period'!T117+'6-EXPENSE 3rd Period'!T117+' 7-EXPENSE 4th Period'!T117+' 8-EXPENSE 5th Period'!T117+' 9-EXPENSE 6th Period'!T117+' 10-EXPENSE 7th Period'!T117+' 11-EXPENSE 8th Period'!T117+' 12-EXPENSE 9th Period'!T117+' 13-EXPENSE 10th Period'!T117+' 14-EXPENSE 11th Period'!T117+' 15-EXPENSE 12th Period'!U117</f>
        <v>0</v>
      </c>
      <c r="X105" s="781">
        <f>'4-EXPENSE 1st Period'!U117+' 5-EXPENSE 2nd Period'!U117+'6-EXPENSE 3rd Period'!U117+' 7-EXPENSE 4th Period'!U117+' 8-EXPENSE 5th Period'!U117+' 9-EXPENSE 6th Period'!U117+' 10-EXPENSE 7th Period'!U117+' 11-EXPENSE 8th Period'!U117+' 12-EXPENSE 9th Period'!U117+' 13-EXPENSE 10th Period'!U117+' 14-EXPENSE 11th Period'!U117+' 15-EXPENSE 12th Period'!V117</f>
        <v>0</v>
      </c>
      <c r="Y105" s="781">
        <f>'4-EXPENSE 1st Period'!V117+' 5-EXPENSE 2nd Period'!V117+'6-EXPENSE 3rd Period'!V117+' 7-EXPENSE 4th Period'!V117+' 8-EXPENSE 5th Period'!V117+' 9-EXPENSE 6th Period'!V117+' 10-EXPENSE 7th Period'!V117+' 11-EXPENSE 8th Period'!V117+' 12-EXPENSE 9th Period'!V117+' 13-EXPENSE 10th Period'!V117+' 14-EXPENSE 11th Period'!V117+' 15-EXPENSE 12th Period'!W117</f>
        <v>0</v>
      </c>
      <c r="Z105" s="781">
        <f>'4-EXPENSE 1st Period'!W117+' 5-EXPENSE 2nd Period'!W117+'6-EXPENSE 3rd Period'!W117+' 7-EXPENSE 4th Period'!W117+' 8-EXPENSE 5th Period'!W117+' 9-EXPENSE 6th Period'!W117+' 10-EXPENSE 7th Period'!W117+' 11-EXPENSE 8th Period'!W117+' 12-EXPENSE 9th Period'!W117+' 13-EXPENSE 10th Period'!W117+' 14-EXPENSE 11th Period'!W117+' 15-EXPENSE 12th Period'!X117</f>
        <v>0</v>
      </c>
      <c r="AA105" s="781">
        <f>'4-EXPENSE 1st Period'!X117+' 5-EXPENSE 2nd Period'!X117+'6-EXPENSE 3rd Period'!X117+' 7-EXPENSE 4th Period'!X117+' 8-EXPENSE 5th Period'!X117+' 9-EXPENSE 6th Period'!X117+' 10-EXPENSE 7th Period'!X117+' 11-EXPENSE 8th Period'!X117+' 12-EXPENSE 9th Period'!X117+' 13-EXPENSE 10th Period'!X117+' 14-EXPENSE 11th Period'!X117+' 15-EXPENSE 12th Period'!Y117</f>
        <v>0</v>
      </c>
      <c r="AB105" s="781">
        <f>'4-EXPENSE 1st Period'!Y117+' 5-EXPENSE 2nd Period'!Y117+'6-EXPENSE 3rd Period'!Y117+' 7-EXPENSE 4th Period'!Y117+' 8-EXPENSE 5th Period'!Y117+' 9-EXPENSE 6th Period'!Y117+' 10-EXPENSE 7th Period'!Y117+' 11-EXPENSE 8th Period'!Y117+' 12-EXPENSE 9th Period'!Y117+' 13-EXPENSE 10th Period'!Y117+' 14-EXPENSE 11th Period'!Y117+' 15-EXPENSE 12th Period'!Z117</f>
        <v>0</v>
      </c>
      <c r="AC105" s="781">
        <f>'4-EXPENSE 1st Period'!Z117+' 5-EXPENSE 2nd Period'!Z117+'6-EXPENSE 3rd Period'!Z117+' 7-EXPENSE 4th Period'!Z117+' 8-EXPENSE 5th Period'!Z117+' 9-EXPENSE 6th Period'!Z117+' 10-EXPENSE 7th Period'!Z117+' 11-EXPENSE 8th Period'!Z117+' 12-EXPENSE 9th Period'!Z117+' 13-EXPENSE 10th Period'!Z117+' 14-EXPENSE 11th Period'!Z117+' 15-EXPENSE 12th Period'!AA117</f>
        <v>0</v>
      </c>
      <c r="AD105" s="781">
        <f>'4-EXPENSE 1st Period'!AA117+' 5-EXPENSE 2nd Period'!AA117+'6-EXPENSE 3rd Period'!AA117+' 7-EXPENSE 4th Period'!AA117+' 8-EXPENSE 5th Period'!AA117+' 9-EXPENSE 6th Period'!AA117+' 10-EXPENSE 7th Period'!AA117+' 11-EXPENSE 8th Period'!AA117+' 12-EXPENSE 9th Period'!AA117+' 13-EXPENSE 10th Period'!AA117+' 14-EXPENSE 11th Period'!AA117+' 15-EXPENSE 12th Period'!AB117</f>
        <v>0</v>
      </c>
      <c r="AE105" s="781">
        <f>'4-EXPENSE 1st Period'!AB117+' 5-EXPENSE 2nd Period'!AB117+'6-EXPENSE 3rd Period'!AB117+' 7-EXPENSE 4th Period'!AB117+' 8-EXPENSE 5th Period'!AB117+' 9-EXPENSE 6th Period'!AB117+' 10-EXPENSE 7th Period'!AB117+' 11-EXPENSE 8th Period'!AB117+' 12-EXPENSE 9th Period'!AB117+' 13-EXPENSE 10th Period'!AB117+' 14-EXPENSE 11th Period'!AB117+' 15-EXPENSE 12th Period'!AC117</f>
        <v>0</v>
      </c>
      <c r="AF105" s="781">
        <f>'4-EXPENSE 1st Period'!AC117+' 5-EXPENSE 2nd Period'!AC117+'6-EXPENSE 3rd Period'!AC117+' 7-EXPENSE 4th Period'!AC117+' 8-EXPENSE 5th Period'!AC117+' 9-EXPENSE 6th Period'!AC117+' 10-EXPENSE 7th Period'!AC117+' 11-EXPENSE 8th Period'!AC117+' 12-EXPENSE 9th Period'!AC117+' 13-EXPENSE 10th Period'!AC117+' 14-EXPENSE 11th Period'!AC117+' 15-EXPENSE 12th Period'!AD117</f>
        <v>0</v>
      </c>
      <c r="AG105" s="767">
        <f>'4-EXPENSE 1st Period'!AD117+' 5-EXPENSE 2nd Period'!AD117+'6-EXPENSE 3rd Period'!AD117+' 7-EXPENSE 4th Period'!AD117+' 8-EXPENSE 5th Period'!AD117+' 9-EXPENSE 6th Period'!AD117+' 10-EXPENSE 7th Period'!AD117+' 11-EXPENSE 8th Period'!AD117+' 12-EXPENSE 9th Period'!AD117+' 13-EXPENSE 10th Period'!AD117+' 14-EXPENSE 11th Period'!AD117+' 15-EXPENSE 12th Period'!AE117</f>
        <v>0</v>
      </c>
      <c r="AH105" s="776">
        <f t="shared" si="24"/>
        <v>0</v>
      </c>
      <c r="AI105" s="769"/>
      <c r="AJ105" s="778">
        <f t="shared" si="25"/>
        <v>0</v>
      </c>
      <c r="AK105" s="781">
        <f t="shared" si="26"/>
        <v>0</v>
      </c>
      <c r="AL105" s="781">
        <f t="shared" si="27"/>
        <v>0</v>
      </c>
      <c r="AM105" s="781">
        <f t="shared" si="28"/>
        <v>0</v>
      </c>
      <c r="AN105" s="781">
        <f t="shared" si="29"/>
        <v>0</v>
      </c>
      <c r="AO105" s="781">
        <f t="shared" si="30"/>
        <v>0</v>
      </c>
      <c r="AP105" s="781">
        <f t="shared" si="31"/>
        <v>0</v>
      </c>
      <c r="AQ105" s="781">
        <f t="shared" si="32"/>
        <v>0</v>
      </c>
      <c r="AR105" s="781">
        <f t="shared" si="33"/>
        <v>0</v>
      </c>
      <c r="AS105" s="781">
        <f t="shared" si="34"/>
        <v>0</v>
      </c>
      <c r="AT105" s="781">
        <f t="shared" si="35"/>
        <v>0</v>
      </c>
      <c r="AU105" s="781">
        <f t="shared" si="36"/>
        <v>0</v>
      </c>
      <c r="AV105" s="781">
        <f t="shared" si="37"/>
        <v>0</v>
      </c>
      <c r="AW105" s="781">
        <f t="shared" si="38"/>
        <v>0</v>
      </c>
      <c r="AX105" s="767">
        <f t="shared" si="39"/>
        <v>0</v>
      </c>
      <c r="AY105" s="776">
        <f t="shared" si="40"/>
        <v>0</v>
      </c>
    </row>
    <row r="106" spans="1:51" ht="13" x14ac:dyDescent="0.3">
      <c r="A106" s="771" t="str">
        <f>IF('2-Budget JUSTIFY'!A108="","",'2-Budget JUSTIFY'!A108)</f>
        <v>800 - (identify category)</v>
      </c>
      <c r="B106" s="794">
        <f>'2-Budget JUSTIFY'!D108</f>
        <v>0</v>
      </c>
      <c r="C106" s="795">
        <f>'2-Budget JUSTIFY'!E108</f>
        <v>0</v>
      </c>
      <c r="D106" s="795">
        <f>'2-Budget JUSTIFY'!F108</f>
        <v>0</v>
      </c>
      <c r="E106" s="795">
        <f>'2-Budget JUSTIFY'!G108</f>
        <v>0</v>
      </c>
      <c r="F106" s="795">
        <f>'2-Budget JUSTIFY'!H108</f>
        <v>0</v>
      </c>
      <c r="G106" s="795">
        <f>'2-Budget JUSTIFY'!I108</f>
        <v>0</v>
      </c>
      <c r="H106" s="795">
        <f>'2-Budget JUSTIFY'!J108</f>
        <v>0</v>
      </c>
      <c r="I106" s="795">
        <f>'2-Budget JUSTIFY'!K108</f>
        <v>0</v>
      </c>
      <c r="J106" s="795">
        <f>'2-Budget JUSTIFY'!L108</f>
        <v>0</v>
      </c>
      <c r="K106" s="795">
        <f>'2-Budget JUSTIFY'!M108</f>
        <v>0</v>
      </c>
      <c r="L106" s="795">
        <f>'2-Budget JUSTIFY'!N108</f>
        <v>0</v>
      </c>
      <c r="M106" s="795">
        <f>'2-Budget JUSTIFY'!O108</f>
        <v>0</v>
      </c>
      <c r="N106" s="795">
        <f>'2-Budget JUSTIFY'!P108</f>
        <v>0</v>
      </c>
      <c r="O106" s="795">
        <f>'2-Budget JUSTIFY'!Q108</f>
        <v>0</v>
      </c>
      <c r="P106" s="794">
        <f>'2-Budget JUSTIFY'!R108</f>
        <v>0</v>
      </c>
      <c r="Q106" s="796">
        <f t="shared" si="23"/>
        <v>0</v>
      </c>
      <c r="R106" s="798"/>
      <c r="S106" s="797">
        <f>'4-EXPENSE 1st Period'!P118+' 5-EXPENSE 2nd Period'!P118+'6-EXPENSE 3rd Period'!P118+' 7-EXPENSE 4th Period'!P118+' 8-EXPENSE 5th Period'!P118+' 9-EXPENSE 6th Period'!P118+' 10-EXPENSE 7th Period'!P118+' 11-EXPENSE 8th Period'!P118+' 12-EXPENSE 9th Period'!P118+' 13-EXPENSE 10th Period'!P118+' 14-EXPENSE 11th Period'!P118+' 15-EXPENSE 12th Period'!Q118</f>
        <v>0</v>
      </c>
      <c r="T106" s="795">
        <f>'4-EXPENSE 1st Period'!Q118+' 5-EXPENSE 2nd Period'!Q118+'6-EXPENSE 3rd Period'!Q118+' 7-EXPENSE 4th Period'!Q118+' 8-EXPENSE 5th Period'!Q118+' 9-EXPENSE 6th Period'!Q118+' 10-EXPENSE 7th Period'!Q118+' 11-EXPENSE 8th Period'!Q118+' 12-EXPENSE 9th Period'!Q118+' 13-EXPENSE 10th Period'!Q118+' 14-EXPENSE 11th Period'!Q118+' 15-EXPENSE 12th Period'!R118</f>
        <v>0</v>
      </c>
      <c r="U106" s="795">
        <f>'4-EXPENSE 1st Period'!R118+' 5-EXPENSE 2nd Period'!R118+'6-EXPENSE 3rd Period'!R118+' 7-EXPENSE 4th Period'!R118+' 8-EXPENSE 5th Period'!R118+' 9-EXPENSE 6th Period'!R118+' 10-EXPENSE 7th Period'!R118+' 11-EXPENSE 8th Period'!R118+' 12-EXPENSE 9th Period'!R118+' 13-EXPENSE 10th Period'!R118+' 14-EXPENSE 11th Period'!R118+' 15-EXPENSE 12th Period'!S118</f>
        <v>0</v>
      </c>
      <c r="V106" s="795">
        <f>'4-EXPENSE 1st Period'!S118+' 5-EXPENSE 2nd Period'!S118+'6-EXPENSE 3rd Period'!S118+' 7-EXPENSE 4th Period'!S118+' 8-EXPENSE 5th Period'!S118+' 9-EXPENSE 6th Period'!S118+' 10-EXPENSE 7th Period'!S118+' 11-EXPENSE 8th Period'!S118+' 12-EXPENSE 9th Period'!S118+' 13-EXPENSE 10th Period'!S118+' 14-EXPENSE 11th Period'!S118+' 15-EXPENSE 12th Period'!T118</f>
        <v>0</v>
      </c>
      <c r="W106" s="795">
        <f>'4-EXPENSE 1st Period'!T118+' 5-EXPENSE 2nd Period'!T118+'6-EXPENSE 3rd Period'!T118+' 7-EXPENSE 4th Period'!T118+' 8-EXPENSE 5th Period'!T118+' 9-EXPENSE 6th Period'!T118+' 10-EXPENSE 7th Period'!T118+' 11-EXPENSE 8th Period'!T118+' 12-EXPENSE 9th Period'!T118+' 13-EXPENSE 10th Period'!T118+' 14-EXPENSE 11th Period'!T118+' 15-EXPENSE 12th Period'!U118</f>
        <v>0</v>
      </c>
      <c r="X106" s="795">
        <f>'4-EXPENSE 1st Period'!U118+' 5-EXPENSE 2nd Period'!U118+'6-EXPENSE 3rd Period'!U118+' 7-EXPENSE 4th Period'!U118+' 8-EXPENSE 5th Period'!U118+' 9-EXPENSE 6th Period'!U118+' 10-EXPENSE 7th Period'!U118+' 11-EXPENSE 8th Period'!U118+' 12-EXPENSE 9th Period'!U118+' 13-EXPENSE 10th Period'!U118+' 14-EXPENSE 11th Period'!U118+' 15-EXPENSE 12th Period'!V118</f>
        <v>0</v>
      </c>
      <c r="Y106" s="795">
        <f>'4-EXPENSE 1st Period'!V118+' 5-EXPENSE 2nd Period'!V118+'6-EXPENSE 3rd Period'!V118+' 7-EXPENSE 4th Period'!V118+' 8-EXPENSE 5th Period'!V118+' 9-EXPENSE 6th Period'!V118+' 10-EXPENSE 7th Period'!V118+' 11-EXPENSE 8th Period'!V118+' 12-EXPENSE 9th Period'!V118+' 13-EXPENSE 10th Period'!V118+' 14-EXPENSE 11th Period'!V118+' 15-EXPENSE 12th Period'!W118</f>
        <v>0</v>
      </c>
      <c r="Z106" s="795">
        <f>'4-EXPENSE 1st Period'!W118+' 5-EXPENSE 2nd Period'!W118+'6-EXPENSE 3rd Period'!W118+' 7-EXPENSE 4th Period'!W118+' 8-EXPENSE 5th Period'!W118+' 9-EXPENSE 6th Period'!W118+' 10-EXPENSE 7th Period'!W118+' 11-EXPENSE 8th Period'!W118+' 12-EXPENSE 9th Period'!W118+' 13-EXPENSE 10th Period'!W118+' 14-EXPENSE 11th Period'!W118+' 15-EXPENSE 12th Period'!X118</f>
        <v>0</v>
      </c>
      <c r="AA106" s="795">
        <f>'4-EXPENSE 1st Period'!X118+' 5-EXPENSE 2nd Period'!X118+'6-EXPENSE 3rd Period'!X118+' 7-EXPENSE 4th Period'!X118+' 8-EXPENSE 5th Period'!X118+' 9-EXPENSE 6th Period'!X118+' 10-EXPENSE 7th Period'!X118+' 11-EXPENSE 8th Period'!X118+' 12-EXPENSE 9th Period'!X118+' 13-EXPENSE 10th Period'!X118+' 14-EXPENSE 11th Period'!X118+' 15-EXPENSE 12th Period'!Y118</f>
        <v>0</v>
      </c>
      <c r="AB106" s="795">
        <f>'4-EXPENSE 1st Period'!Y118+' 5-EXPENSE 2nd Period'!Y118+'6-EXPENSE 3rd Period'!Y118+' 7-EXPENSE 4th Period'!Y118+' 8-EXPENSE 5th Period'!Y118+' 9-EXPENSE 6th Period'!Y118+' 10-EXPENSE 7th Period'!Y118+' 11-EXPENSE 8th Period'!Y118+' 12-EXPENSE 9th Period'!Y118+' 13-EXPENSE 10th Period'!Y118+' 14-EXPENSE 11th Period'!Y118+' 15-EXPENSE 12th Period'!Z118</f>
        <v>0</v>
      </c>
      <c r="AC106" s="795">
        <f>'4-EXPENSE 1st Period'!Z118+' 5-EXPENSE 2nd Period'!Z118+'6-EXPENSE 3rd Period'!Z118+' 7-EXPENSE 4th Period'!Z118+' 8-EXPENSE 5th Period'!Z118+' 9-EXPENSE 6th Period'!Z118+' 10-EXPENSE 7th Period'!Z118+' 11-EXPENSE 8th Period'!Z118+' 12-EXPENSE 9th Period'!Z118+' 13-EXPENSE 10th Period'!Z118+' 14-EXPENSE 11th Period'!Z118+' 15-EXPENSE 12th Period'!AA118</f>
        <v>0</v>
      </c>
      <c r="AD106" s="795">
        <f>'4-EXPENSE 1st Period'!AA118+' 5-EXPENSE 2nd Period'!AA118+'6-EXPENSE 3rd Period'!AA118+' 7-EXPENSE 4th Period'!AA118+' 8-EXPENSE 5th Period'!AA118+' 9-EXPENSE 6th Period'!AA118+' 10-EXPENSE 7th Period'!AA118+' 11-EXPENSE 8th Period'!AA118+' 12-EXPENSE 9th Period'!AA118+' 13-EXPENSE 10th Period'!AA118+' 14-EXPENSE 11th Period'!AA118+' 15-EXPENSE 12th Period'!AB118</f>
        <v>0</v>
      </c>
      <c r="AE106" s="795">
        <f>'4-EXPENSE 1st Period'!AB118+' 5-EXPENSE 2nd Period'!AB118+'6-EXPENSE 3rd Period'!AB118+' 7-EXPENSE 4th Period'!AB118+' 8-EXPENSE 5th Period'!AB118+' 9-EXPENSE 6th Period'!AB118+' 10-EXPENSE 7th Period'!AB118+' 11-EXPENSE 8th Period'!AB118+' 12-EXPENSE 9th Period'!AB118+' 13-EXPENSE 10th Period'!AB118+' 14-EXPENSE 11th Period'!AB118+' 15-EXPENSE 12th Period'!AC118</f>
        <v>0</v>
      </c>
      <c r="AF106" s="795">
        <f>'4-EXPENSE 1st Period'!AC118+' 5-EXPENSE 2nd Period'!AC118+'6-EXPENSE 3rd Period'!AC118+' 7-EXPENSE 4th Period'!AC118+' 8-EXPENSE 5th Period'!AC118+' 9-EXPENSE 6th Period'!AC118+' 10-EXPENSE 7th Period'!AC118+' 11-EXPENSE 8th Period'!AC118+' 12-EXPENSE 9th Period'!AC118+' 13-EXPENSE 10th Period'!AC118+' 14-EXPENSE 11th Period'!AC118+' 15-EXPENSE 12th Period'!AD118</f>
        <v>0</v>
      </c>
      <c r="AG106" s="794">
        <f>'4-EXPENSE 1st Period'!AD118+' 5-EXPENSE 2nd Period'!AD118+'6-EXPENSE 3rd Period'!AD118+' 7-EXPENSE 4th Period'!AD118+' 8-EXPENSE 5th Period'!AD118+' 9-EXPENSE 6th Period'!AD118+' 10-EXPENSE 7th Period'!AD118+' 11-EXPENSE 8th Period'!AD118+' 12-EXPENSE 9th Period'!AD118+' 13-EXPENSE 10th Period'!AD118+' 14-EXPENSE 11th Period'!AD118+' 15-EXPENSE 12th Period'!AE118</f>
        <v>0</v>
      </c>
      <c r="AH106" s="796">
        <f t="shared" si="24"/>
        <v>0</v>
      </c>
      <c r="AI106" s="798"/>
      <c r="AJ106" s="797">
        <f t="shared" si="25"/>
        <v>0</v>
      </c>
      <c r="AK106" s="795">
        <f t="shared" si="26"/>
        <v>0</v>
      </c>
      <c r="AL106" s="795">
        <f t="shared" si="27"/>
        <v>0</v>
      </c>
      <c r="AM106" s="795">
        <f t="shared" si="28"/>
        <v>0</v>
      </c>
      <c r="AN106" s="795">
        <f t="shared" si="29"/>
        <v>0</v>
      </c>
      <c r="AO106" s="795">
        <f t="shared" si="30"/>
        <v>0</v>
      </c>
      <c r="AP106" s="795">
        <f t="shared" si="31"/>
        <v>0</v>
      </c>
      <c r="AQ106" s="795">
        <f t="shared" si="32"/>
        <v>0</v>
      </c>
      <c r="AR106" s="795">
        <f t="shared" si="33"/>
        <v>0</v>
      </c>
      <c r="AS106" s="795">
        <f t="shared" si="34"/>
        <v>0</v>
      </c>
      <c r="AT106" s="795">
        <f t="shared" si="35"/>
        <v>0</v>
      </c>
      <c r="AU106" s="795">
        <f t="shared" si="36"/>
        <v>0</v>
      </c>
      <c r="AV106" s="795">
        <f t="shared" si="37"/>
        <v>0</v>
      </c>
      <c r="AW106" s="795">
        <f t="shared" si="38"/>
        <v>0</v>
      </c>
      <c r="AX106" s="794">
        <f t="shared" si="39"/>
        <v>0</v>
      </c>
      <c r="AY106" s="796">
        <f t="shared" si="40"/>
        <v>0</v>
      </c>
    </row>
    <row r="107" spans="1:51" x14ac:dyDescent="0.25">
      <c r="A107" s="799" t="str">
        <f>IF('2-Budget JUSTIFY'!A109="","",'2-Budget JUSTIFY'!A109)</f>
        <v/>
      </c>
      <c r="B107" s="767">
        <f>'2-Budget JUSTIFY'!D109</f>
        <v>0</v>
      </c>
      <c r="C107" s="781">
        <f>'2-Budget JUSTIFY'!E109</f>
        <v>0</v>
      </c>
      <c r="D107" s="781">
        <f>'2-Budget JUSTIFY'!F109</f>
        <v>0</v>
      </c>
      <c r="E107" s="781">
        <f>'2-Budget JUSTIFY'!G109</f>
        <v>0</v>
      </c>
      <c r="F107" s="781">
        <f>'2-Budget JUSTIFY'!H109</f>
        <v>0</v>
      </c>
      <c r="G107" s="781">
        <f>'2-Budget JUSTIFY'!I109</f>
        <v>0</v>
      </c>
      <c r="H107" s="781">
        <f>'2-Budget JUSTIFY'!J109</f>
        <v>0</v>
      </c>
      <c r="I107" s="781">
        <f>'2-Budget JUSTIFY'!K109</f>
        <v>0</v>
      </c>
      <c r="J107" s="781">
        <f>'2-Budget JUSTIFY'!L109</f>
        <v>0</v>
      </c>
      <c r="K107" s="781">
        <f>'2-Budget JUSTIFY'!M109</f>
        <v>0</v>
      </c>
      <c r="L107" s="781">
        <f>'2-Budget JUSTIFY'!N109</f>
        <v>0</v>
      </c>
      <c r="M107" s="781">
        <f>'2-Budget JUSTIFY'!O109</f>
        <v>0</v>
      </c>
      <c r="N107" s="781">
        <f>'2-Budget JUSTIFY'!P109</f>
        <v>0</v>
      </c>
      <c r="O107" s="781">
        <f>'2-Budget JUSTIFY'!Q109</f>
        <v>0</v>
      </c>
      <c r="P107" s="767">
        <f>'2-Budget JUSTIFY'!R109</f>
        <v>0</v>
      </c>
      <c r="Q107" s="776">
        <f t="shared" si="23"/>
        <v>0</v>
      </c>
      <c r="R107" s="769"/>
      <c r="S107" s="778">
        <f>'4-EXPENSE 1st Period'!P119+' 5-EXPENSE 2nd Period'!P119+'6-EXPENSE 3rd Period'!P119+' 7-EXPENSE 4th Period'!P119+' 8-EXPENSE 5th Period'!P119+' 9-EXPENSE 6th Period'!P119+' 10-EXPENSE 7th Period'!P119+' 11-EXPENSE 8th Period'!P119+' 12-EXPENSE 9th Period'!P119+' 13-EXPENSE 10th Period'!P119+' 14-EXPENSE 11th Period'!P119+' 15-EXPENSE 12th Period'!Q119</f>
        <v>0</v>
      </c>
      <c r="T107" s="781">
        <f>'4-EXPENSE 1st Period'!Q119+' 5-EXPENSE 2nd Period'!Q119+'6-EXPENSE 3rd Period'!Q119+' 7-EXPENSE 4th Period'!Q119+' 8-EXPENSE 5th Period'!Q119+' 9-EXPENSE 6th Period'!Q119+' 10-EXPENSE 7th Period'!Q119+' 11-EXPENSE 8th Period'!Q119+' 12-EXPENSE 9th Period'!Q119+' 13-EXPENSE 10th Period'!Q119+' 14-EXPENSE 11th Period'!Q119+' 15-EXPENSE 12th Period'!R119</f>
        <v>0</v>
      </c>
      <c r="U107" s="781">
        <f>'4-EXPENSE 1st Period'!R119+' 5-EXPENSE 2nd Period'!R119+'6-EXPENSE 3rd Period'!R119+' 7-EXPENSE 4th Period'!R119+' 8-EXPENSE 5th Period'!R119+' 9-EXPENSE 6th Period'!R119+' 10-EXPENSE 7th Period'!R119+' 11-EXPENSE 8th Period'!R119+' 12-EXPENSE 9th Period'!R119+' 13-EXPENSE 10th Period'!R119+' 14-EXPENSE 11th Period'!R119+' 15-EXPENSE 12th Period'!S119</f>
        <v>0</v>
      </c>
      <c r="V107" s="781">
        <f>'4-EXPENSE 1st Period'!S119+' 5-EXPENSE 2nd Period'!S119+'6-EXPENSE 3rd Period'!S119+' 7-EXPENSE 4th Period'!S119+' 8-EXPENSE 5th Period'!S119+' 9-EXPENSE 6th Period'!S119+' 10-EXPENSE 7th Period'!S119+' 11-EXPENSE 8th Period'!S119+' 12-EXPENSE 9th Period'!S119+' 13-EXPENSE 10th Period'!S119+' 14-EXPENSE 11th Period'!S119+' 15-EXPENSE 12th Period'!T119</f>
        <v>0</v>
      </c>
      <c r="W107" s="781">
        <f>'4-EXPENSE 1st Period'!T119+' 5-EXPENSE 2nd Period'!T119+'6-EXPENSE 3rd Period'!T119+' 7-EXPENSE 4th Period'!T119+' 8-EXPENSE 5th Period'!T119+' 9-EXPENSE 6th Period'!T119+' 10-EXPENSE 7th Period'!T119+' 11-EXPENSE 8th Period'!T119+' 12-EXPENSE 9th Period'!T119+' 13-EXPENSE 10th Period'!T119+' 14-EXPENSE 11th Period'!T119+' 15-EXPENSE 12th Period'!U119</f>
        <v>0</v>
      </c>
      <c r="X107" s="781">
        <f>'4-EXPENSE 1st Period'!U119+' 5-EXPENSE 2nd Period'!U119+'6-EXPENSE 3rd Period'!U119+' 7-EXPENSE 4th Period'!U119+' 8-EXPENSE 5th Period'!U119+' 9-EXPENSE 6th Period'!U119+' 10-EXPENSE 7th Period'!U119+' 11-EXPENSE 8th Period'!U119+' 12-EXPENSE 9th Period'!U119+' 13-EXPENSE 10th Period'!U119+' 14-EXPENSE 11th Period'!U119+' 15-EXPENSE 12th Period'!V119</f>
        <v>0</v>
      </c>
      <c r="Y107" s="781">
        <f>'4-EXPENSE 1st Period'!V119+' 5-EXPENSE 2nd Period'!V119+'6-EXPENSE 3rd Period'!V119+' 7-EXPENSE 4th Period'!V119+' 8-EXPENSE 5th Period'!V119+' 9-EXPENSE 6th Period'!V119+' 10-EXPENSE 7th Period'!V119+' 11-EXPENSE 8th Period'!V119+' 12-EXPENSE 9th Period'!V119+' 13-EXPENSE 10th Period'!V119+' 14-EXPENSE 11th Period'!V119+' 15-EXPENSE 12th Period'!W119</f>
        <v>0</v>
      </c>
      <c r="Z107" s="781">
        <f>'4-EXPENSE 1st Period'!W119+' 5-EXPENSE 2nd Period'!W119+'6-EXPENSE 3rd Period'!W119+' 7-EXPENSE 4th Period'!W119+' 8-EXPENSE 5th Period'!W119+' 9-EXPENSE 6th Period'!W119+' 10-EXPENSE 7th Period'!W119+' 11-EXPENSE 8th Period'!W119+' 12-EXPENSE 9th Period'!W119+' 13-EXPENSE 10th Period'!W119+' 14-EXPENSE 11th Period'!W119+' 15-EXPENSE 12th Period'!X119</f>
        <v>0</v>
      </c>
      <c r="AA107" s="781">
        <f>'4-EXPENSE 1st Period'!X119+' 5-EXPENSE 2nd Period'!X119+'6-EXPENSE 3rd Period'!X119+' 7-EXPENSE 4th Period'!X119+' 8-EXPENSE 5th Period'!X119+' 9-EXPENSE 6th Period'!X119+' 10-EXPENSE 7th Period'!X119+' 11-EXPENSE 8th Period'!X119+' 12-EXPENSE 9th Period'!X119+' 13-EXPENSE 10th Period'!X119+' 14-EXPENSE 11th Period'!X119+' 15-EXPENSE 12th Period'!Y119</f>
        <v>0</v>
      </c>
      <c r="AB107" s="781">
        <f>'4-EXPENSE 1st Period'!Y119+' 5-EXPENSE 2nd Period'!Y119+'6-EXPENSE 3rd Period'!Y119+' 7-EXPENSE 4th Period'!Y119+' 8-EXPENSE 5th Period'!Y119+' 9-EXPENSE 6th Period'!Y119+' 10-EXPENSE 7th Period'!Y119+' 11-EXPENSE 8th Period'!Y119+' 12-EXPENSE 9th Period'!Y119+' 13-EXPENSE 10th Period'!Y119+' 14-EXPENSE 11th Period'!Y119+' 15-EXPENSE 12th Period'!Z119</f>
        <v>0</v>
      </c>
      <c r="AC107" s="781">
        <f>'4-EXPENSE 1st Period'!Z119+' 5-EXPENSE 2nd Period'!Z119+'6-EXPENSE 3rd Period'!Z119+' 7-EXPENSE 4th Period'!Z119+' 8-EXPENSE 5th Period'!Z119+' 9-EXPENSE 6th Period'!Z119+' 10-EXPENSE 7th Period'!Z119+' 11-EXPENSE 8th Period'!Z119+' 12-EXPENSE 9th Period'!Z119+' 13-EXPENSE 10th Period'!Z119+' 14-EXPENSE 11th Period'!Z119+' 15-EXPENSE 12th Period'!AA119</f>
        <v>0</v>
      </c>
      <c r="AD107" s="781">
        <f>'4-EXPENSE 1st Period'!AA119+' 5-EXPENSE 2nd Period'!AA119+'6-EXPENSE 3rd Period'!AA119+' 7-EXPENSE 4th Period'!AA119+' 8-EXPENSE 5th Period'!AA119+' 9-EXPENSE 6th Period'!AA119+' 10-EXPENSE 7th Period'!AA119+' 11-EXPENSE 8th Period'!AA119+' 12-EXPENSE 9th Period'!AA119+' 13-EXPENSE 10th Period'!AA119+' 14-EXPENSE 11th Period'!AA119+' 15-EXPENSE 12th Period'!AB119</f>
        <v>0</v>
      </c>
      <c r="AE107" s="781">
        <f>'4-EXPENSE 1st Period'!AB119+' 5-EXPENSE 2nd Period'!AB119+'6-EXPENSE 3rd Period'!AB119+' 7-EXPENSE 4th Period'!AB119+' 8-EXPENSE 5th Period'!AB119+' 9-EXPENSE 6th Period'!AB119+' 10-EXPENSE 7th Period'!AB119+' 11-EXPENSE 8th Period'!AB119+' 12-EXPENSE 9th Period'!AB119+' 13-EXPENSE 10th Period'!AB119+' 14-EXPENSE 11th Period'!AB119+' 15-EXPENSE 12th Period'!AC119</f>
        <v>0</v>
      </c>
      <c r="AF107" s="781">
        <f>'4-EXPENSE 1st Period'!AC119+' 5-EXPENSE 2nd Period'!AC119+'6-EXPENSE 3rd Period'!AC119+' 7-EXPENSE 4th Period'!AC119+' 8-EXPENSE 5th Period'!AC119+' 9-EXPENSE 6th Period'!AC119+' 10-EXPENSE 7th Period'!AC119+' 11-EXPENSE 8th Period'!AC119+' 12-EXPENSE 9th Period'!AC119+' 13-EXPENSE 10th Period'!AC119+' 14-EXPENSE 11th Period'!AC119+' 15-EXPENSE 12th Period'!AD119</f>
        <v>0</v>
      </c>
      <c r="AG107" s="767">
        <f>'4-EXPENSE 1st Period'!AD119+' 5-EXPENSE 2nd Period'!AD119+'6-EXPENSE 3rd Period'!AD119+' 7-EXPENSE 4th Period'!AD119+' 8-EXPENSE 5th Period'!AD119+' 9-EXPENSE 6th Period'!AD119+' 10-EXPENSE 7th Period'!AD119+' 11-EXPENSE 8th Period'!AD119+' 12-EXPENSE 9th Period'!AD119+' 13-EXPENSE 10th Period'!AD119+' 14-EXPENSE 11th Period'!AD119+' 15-EXPENSE 12th Period'!AE119</f>
        <v>0</v>
      </c>
      <c r="AH107" s="776">
        <f t="shared" si="24"/>
        <v>0</v>
      </c>
      <c r="AI107" s="769"/>
      <c r="AJ107" s="778">
        <f t="shared" si="25"/>
        <v>0</v>
      </c>
      <c r="AK107" s="781">
        <f t="shared" si="26"/>
        <v>0</v>
      </c>
      <c r="AL107" s="781">
        <f t="shared" si="27"/>
        <v>0</v>
      </c>
      <c r="AM107" s="781">
        <f t="shared" si="28"/>
        <v>0</v>
      </c>
      <c r="AN107" s="781">
        <f t="shared" si="29"/>
        <v>0</v>
      </c>
      <c r="AO107" s="781">
        <f t="shared" si="30"/>
        <v>0</v>
      </c>
      <c r="AP107" s="781">
        <f t="shared" si="31"/>
        <v>0</v>
      </c>
      <c r="AQ107" s="781">
        <f t="shared" si="32"/>
        <v>0</v>
      </c>
      <c r="AR107" s="781">
        <f t="shared" si="33"/>
        <v>0</v>
      </c>
      <c r="AS107" s="781">
        <f t="shared" si="34"/>
        <v>0</v>
      </c>
      <c r="AT107" s="781">
        <f t="shared" si="35"/>
        <v>0</v>
      </c>
      <c r="AU107" s="781">
        <f t="shared" si="36"/>
        <v>0</v>
      </c>
      <c r="AV107" s="781">
        <f t="shared" si="37"/>
        <v>0</v>
      </c>
      <c r="AW107" s="781">
        <f t="shared" si="38"/>
        <v>0</v>
      </c>
      <c r="AX107" s="767">
        <f t="shared" si="39"/>
        <v>0</v>
      </c>
      <c r="AY107" s="776">
        <f t="shared" si="40"/>
        <v>0</v>
      </c>
    </row>
    <row r="108" spans="1:51" x14ac:dyDescent="0.25">
      <c r="A108" s="799" t="str">
        <f>IF('2-Budget JUSTIFY'!A110="","",'2-Budget JUSTIFY'!A110)</f>
        <v/>
      </c>
      <c r="B108" s="767">
        <f>'2-Budget JUSTIFY'!D110</f>
        <v>0</v>
      </c>
      <c r="C108" s="781">
        <f>'2-Budget JUSTIFY'!E110</f>
        <v>0</v>
      </c>
      <c r="D108" s="781">
        <f>'2-Budget JUSTIFY'!F110</f>
        <v>0</v>
      </c>
      <c r="E108" s="781">
        <f>'2-Budget JUSTIFY'!G110</f>
        <v>0</v>
      </c>
      <c r="F108" s="781">
        <f>'2-Budget JUSTIFY'!H110</f>
        <v>0</v>
      </c>
      <c r="G108" s="781">
        <f>'2-Budget JUSTIFY'!I110</f>
        <v>0</v>
      </c>
      <c r="H108" s="781">
        <f>'2-Budget JUSTIFY'!J110</f>
        <v>0</v>
      </c>
      <c r="I108" s="781">
        <f>'2-Budget JUSTIFY'!K110</f>
        <v>0</v>
      </c>
      <c r="J108" s="781">
        <f>'2-Budget JUSTIFY'!L110</f>
        <v>0</v>
      </c>
      <c r="K108" s="781">
        <f>'2-Budget JUSTIFY'!M110</f>
        <v>0</v>
      </c>
      <c r="L108" s="781">
        <f>'2-Budget JUSTIFY'!N110</f>
        <v>0</v>
      </c>
      <c r="M108" s="781">
        <f>'2-Budget JUSTIFY'!O110</f>
        <v>0</v>
      </c>
      <c r="N108" s="781">
        <f>'2-Budget JUSTIFY'!P110</f>
        <v>0</v>
      </c>
      <c r="O108" s="781">
        <f>'2-Budget JUSTIFY'!Q110</f>
        <v>0</v>
      </c>
      <c r="P108" s="767">
        <f>'2-Budget JUSTIFY'!R110</f>
        <v>0</v>
      </c>
      <c r="Q108" s="776">
        <f t="shared" si="23"/>
        <v>0</v>
      </c>
      <c r="R108" s="769"/>
      <c r="S108" s="778">
        <f>'4-EXPENSE 1st Period'!P120+' 5-EXPENSE 2nd Period'!P120+'6-EXPENSE 3rd Period'!P120+' 7-EXPENSE 4th Period'!P120+' 8-EXPENSE 5th Period'!P120+' 9-EXPENSE 6th Period'!P120+' 10-EXPENSE 7th Period'!P120+' 11-EXPENSE 8th Period'!P120+' 12-EXPENSE 9th Period'!P120+' 13-EXPENSE 10th Period'!P120+' 14-EXPENSE 11th Period'!P120+' 15-EXPENSE 12th Period'!Q120</f>
        <v>0</v>
      </c>
      <c r="T108" s="781">
        <f>'4-EXPENSE 1st Period'!Q120+' 5-EXPENSE 2nd Period'!Q120+'6-EXPENSE 3rd Period'!Q120+' 7-EXPENSE 4th Period'!Q120+' 8-EXPENSE 5th Period'!Q120+' 9-EXPENSE 6th Period'!Q120+' 10-EXPENSE 7th Period'!Q120+' 11-EXPENSE 8th Period'!Q120+' 12-EXPENSE 9th Period'!Q120+' 13-EXPENSE 10th Period'!Q120+' 14-EXPENSE 11th Period'!Q120+' 15-EXPENSE 12th Period'!R120</f>
        <v>0</v>
      </c>
      <c r="U108" s="781">
        <f>'4-EXPENSE 1st Period'!R120+' 5-EXPENSE 2nd Period'!R120+'6-EXPENSE 3rd Period'!R120+' 7-EXPENSE 4th Period'!R120+' 8-EXPENSE 5th Period'!R120+' 9-EXPENSE 6th Period'!R120+' 10-EXPENSE 7th Period'!R120+' 11-EXPENSE 8th Period'!R120+' 12-EXPENSE 9th Period'!R120+' 13-EXPENSE 10th Period'!R120+' 14-EXPENSE 11th Period'!R120+' 15-EXPENSE 12th Period'!S120</f>
        <v>0</v>
      </c>
      <c r="V108" s="781">
        <f>'4-EXPENSE 1st Period'!S120+' 5-EXPENSE 2nd Period'!S120+'6-EXPENSE 3rd Period'!S120+' 7-EXPENSE 4th Period'!S120+' 8-EXPENSE 5th Period'!S120+' 9-EXPENSE 6th Period'!S120+' 10-EXPENSE 7th Period'!S120+' 11-EXPENSE 8th Period'!S120+' 12-EXPENSE 9th Period'!S120+' 13-EXPENSE 10th Period'!S120+' 14-EXPENSE 11th Period'!S120+' 15-EXPENSE 12th Period'!T120</f>
        <v>0</v>
      </c>
      <c r="W108" s="781">
        <f>'4-EXPENSE 1st Period'!T120+' 5-EXPENSE 2nd Period'!T120+'6-EXPENSE 3rd Period'!T120+' 7-EXPENSE 4th Period'!T120+' 8-EXPENSE 5th Period'!T120+' 9-EXPENSE 6th Period'!T120+' 10-EXPENSE 7th Period'!T120+' 11-EXPENSE 8th Period'!T120+' 12-EXPENSE 9th Period'!T120+' 13-EXPENSE 10th Period'!T120+' 14-EXPENSE 11th Period'!T120+' 15-EXPENSE 12th Period'!U120</f>
        <v>0</v>
      </c>
      <c r="X108" s="781">
        <f>'4-EXPENSE 1st Period'!U120+' 5-EXPENSE 2nd Period'!U120+'6-EXPENSE 3rd Period'!U120+' 7-EXPENSE 4th Period'!U120+' 8-EXPENSE 5th Period'!U120+' 9-EXPENSE 6th Period'!U120+' 10-EXPENSE 7th Period'!U120+' 11-EXPENSE 8th Period'!U120+' 12-EXPENSE 9th Period'!U120+' 13-EXPENSE 10th Period'!U120+' 14-EXPENSE 11th Period'!U120+' 15-EXPENSE 12th Period'!V120</f>
        <v>0</v>
      </c>
      <c r="Y108" s="781">
        <f>'4-EXPENSE 1st Period'!V120+' 5-EXPENSE 2nd Period'!V120+'6-EXPENSE 3rd Period'!V120+' 7-EXPENSE 4th Period'!V120+' 8-EXPENSE 5th Period'!V120+' 9-EXPENSE 6th Period'!V120+' 10-EXPENSE 7th Period'!V120+' 11-EXPENSE 8th Period'!V120+' 12-EXPENSE 9th Period'!V120+' 13-EXPENSE 10th Period'!V120+' 14-EXPENSE 11th Period'!V120+' 15-EXPENSE 12th Period'!W120</f>
        <v>0</v>
      </c>
      <c r="Z108" s="781">
        <f>'4-EXPENSE 1st Period'!W120+' 5-EXPENSE 2nd Period'!W120+'6-EXPENSE 3rd Period'!W120+' 7-EXPENSE 4th Period'!W120+' 8-EXPENSE 5th Period'!W120+' 9-EXPENSE 6th Period'!W120+' 10-EXPENSE 7th Period'!W120+' 11-EXPENSE 8th Period'!W120+' 12-EXPENSE 9th Period'!W120+' 13-EXPENSE 10th Period'!W120+' 14-EXPENSE 11th Period'!W120+' 15-EXPENSE 12th Period'!X120</f>
        <v>0</v>
      </c>
      <c r="AA108" s="781">
        <f>'4-EXPENSE 1st Period'!X120+' 5-EXPENSE 2nd Period'!X120+'6-EXPENSE 3rd Period'!X120+' 7-EXPENSE 4th Period'!X120+' 8-EXPENSE 5th Period'!X120+' 9-EXPENSE 6th Period'!X120+' 10-EXPENSE 7th Period'!X120+' 11-EXPENSE 8th Period'!X120+' 12-EXPENSE 9th Period'!X120+' 13-EXPENSE 10th Period'!X120+' 14-EXPENSE 11th Period'!X120+' 15-EXPENSE 12th Period'!Y120</f>
        <v>0</v>
      </c>
      <c r="AB108" s="781">
        <f>'4-EXPENSE 1st Period'!Y120+' 5-EXPENSE 2nd Period'!Y120+'6-EXPENSE 3rd Period'!Y120+' 7-EXPENSE 4th Period'!Y120+' 8-EXPENSE 5th Period'!Y120+' 9-EXPENSE 6th Period'!Y120+' 10-EXPENSE 7th Period'!Y120+' 11-EXPENSE 8th Period'!Y120+' 12-EXPENSE 9th Period'!Y120+' 13-EXPENSE 10th Period'!Y120+' 14-EXPENSE 11th Period'!Y120+' 15-EXPENSE 12th Period'!Z120</f>
        <v>0</v>
      </c>
      <c r="AC108" s="781">
        <f>'4-EXPENSE 1st Period'!Z120+' 5-EXPENSE 2nd Period'!Z120+'6-EXPENSE 3rd Period'!Z120+' 7-EXPENSE 4th Period'!Z120+' 8-EXPENSE 5th Period'!Z120+' 9-EXPENSE 6th Period'!Z120+' 10-EXPENSE 7th Period'!Z120+' 11-EXPENSE 8th Period'!Z120+' 12-EXPENSE 9th Period'!Z120+' 13-EXPENSE 10th Period'!Z120+' 14-EXPENSE 11th Period'!Z120+' 15-EXPENSE 12th Period'!AA120</f>
        <v>0</v>
      </c>
      <c r="AD108" s="781">
        <f>'4-EXPENSE 1st Period'!AA120+' 5-EXPENSE 2nd Period'!AA120+'6-EXPENSE 3rd Period'!AA120+' 7-EXPENSE 4th Period'!AA120+' 8-EXPENSE 5th Period'!AA120+' 9-EXPENSE 6th Period'!AA120+' 10-EXPENSE 7th Period'!AA120+' 11-EXPENSE 8th Period'!AA120+' 12-EXPENSE 9th Period'!AA120+' 13-EXPENSE 10th Period'!AA120+' 14-EXPENSE 11th Period'!AA120+' 15-EXPENSE 12th Period'!AB120</f>
        <v>0</v>
      </c>
      <c r="AE108" s="781">
        <f>'4-EXPENSE 1st Period'!AB120+' 5-EXPENSE 2nd Period'!AB120+'6-EXPENSE 3rd Period'!AB120+' 7-EXPENSE 4th Period'!AB120+' 8-EXPENSE 5th Period'!AB120+' 9-EXPENSE 6th Period'!AB120+' 10-EXPENSE 7th Period'!AB120+' 11-EXPENSE 8th Period'!AB120+' 12-EXPENSE 9th Period'!AB120+' 13-EXPENSE 10th Period'!AB120+' 14-EXPENSE 11th Period'!AB120+' 15-EXPENSE 12th Period'!AC120</f>
        <v>0</v>
      </c>
      <c r="AF108" s="781">
        <f>'4-EXPENSE 1st Period'!AC120+' 5-EXPENSE 2nd Period'!AC120+'6-EXPENSE 3rd Period'!AC120+' 7-EXPENSE 4th Period'!AC120+' 8-EXPENSE 5th Period'!AC120+' 9-EXPENSE 6th Period'!AC120+' 10-EXPENSE 7th Period'!AC120+' 11-EXPENSE 8th Period'!AC120+' 12-EXPENSE 9th Period'!AC120+' 13-EXPENSE 10th Period'!AC120+' 14-EXPENSE 11th Period'!AC120+' 15-EXPENSE 12th Period'!AD120</f>
        <v>0</v>
      </c>
      <c r="AG108" s="767">
        <f>'4-EXPENSE 1st Period'!AD120+' 5-EXPENSE 2nd Period'!AD120+'6-EXPENSE 3rd Period'!AD120+' 7-EXPENSE 4th Period'!AD120+' 8-EXPENSE 5th Period'!AD120+' 9-EXPENSE 6th Period'!AD120+' 10-EXPENSE 7th Period'!AD120+' 11-EXPENSE 8th Period'!AD120+' 12-EXPENSE 9th Period'!AD120+' 13-EXPENSE 10th Period'!AD120+' 14-EXPENSE 11th Period'!AD120+' 15-EXPENSE 12th Period'!AE120</f>
        <v>0</v>
      </c>
      <c r="AH108" s="776">
        <f t="shared" si="24"/>
        <v>0</v>
      </c>
      <c r="AI108" s="769"/>
      <c r="AJ108" s="778">
        <f t="shared" si="25"/>
        <v>0</v>
      </c>
      <c r="AK108" s="781">
        <f t="shared" si="26"/>
        <v>0</v>
      </c>
      <c r="AL108" s="781">
        <f t="shared" si="27"/>
        <v>0</v>
      </c>
      <c r="AM108" s="781">
        <f t="shared" si="28"/>
        <v>0</v>
      </c>
      <c r="AN108" s="781">
        <f t="shared" si="29"/>
        <v>0</v>
      </c>
      <c r="AO108" s="781">
        <f t="shared" si="30"/>
        <v>0</v>
      </c>
      <c r="AP108" s="781">
        <f t="shared" si="31"/>
        <v>0</v>
      </c>
      <c r="AQ108" s="781">
        <f t="shared" si="32"/>
        <v>0</v>
      </c>
      <c r="AR108" s="781">
        <f t="shared" si="33"/>
        <v>0</v>
      </c>
      <c r="AS108" s="781">
        <f t="shared" si="34"/>
        <v>0</v>
      </c>
      <c r="AT108" s="781">
        <f t="shared" si="35"/>
        <v>0</v>
      </c>
      <c r="AU108" s="781">
        <f t="shared" si="36"/>
        <v>0</v>
      </c>
      <c r="AV108" s="781">
        <f t="shared" si="37"/>
        <v>0</v>
      </c>
      <c r="AW108" s="781">
        <f t="shared" si="38"/>
        <v>0</v>
      </c>
      <c r="AX108" s="767">
        <f t="shared" si="39"/>
        <v>0</v>
      </c>
      <c r="AY108" s="776">
        <f t="shared" si="40"/>
        <v>0</v>
      </c>
    </row>
    <row r="109" spans="1:51" x14ac:dyDescent="0.25">
      <c r="A109" s="799" t="str">
        <f>IF('2-Budget JUSTIFY'!A111="","",'2-Budget JUSTIFY'!A111)</f>
        <v/>
      </c>
      <c r="B109" s="767">
        <f>'2-Budget JUSTIFY'!D111</f>
        <v>0</v>
      </c>
      <c r="C109" s="781">
        <f>'2-Budget JUSTIFY'!E111</f>
        <v>0</v>
      </c>
      <c r="D109" s="781">
        <f>'2-Budget JUSTIFY'!F111</f>
        <v>0</v>
      </c>
      <c r="E109" s="781">
        <f>'2-Budget JUSTIFY'!G111</f>
        <v>0</v>
      </c>
      <c r="F109" s="781">
        <f>'2-Budget JUSTIFY'!H111</f>
        <v>0</v>
      </c>
      <c r="G109" s="781">
        <f>'2-Budget JUSTIFY'!I111</f>
        <v>0</v>
      </c>
      <c r="H109" s="781">
        <f>'2-Budget JUSTIFY'!J111</f>
        <v>0</v>
      </c>
      <c r="I109" s="781">
        <f>'2-Budget JUSTIFY'!K111</f>
        <v>0</v>
      </c>
      <c r="J109" s="781">
        <f>'2-Budget JUSTIFY'!L111</f>
        <v>0</v>
      </c>
      <c r="K109" s="781">
        <f>'2-Budget JUSTIFY'!M111</f>
        <v>0</v>
      </c>
      <c r="L109" s="781">
        <f>'2-Budget JUSTIFY'!N111</f>
        <v>0</v>
      </c>
      <c r="M109" s="781">
        <f>'2-Budget JUSTIFY'!O111</f>
        <v>0</v>
      </c>
      <c r="N109" s="781">
        <f>'2-Budget JUSTIFY'!P111</f>
        <v>0</v>
      </c>
      <c r="O109" s="781">
        <f>'2-Budget JUSTIFY'!Q111</f>
        <v>0</v>
      </c>
      <c r="P109" s="767">
        <f>'2-Budget JUSTIFY'!R111</f>
        <v>0</v>
      </c>
      <c r="Q109" s="776">
        <f t="shared" si="23"/>
        <v>0</v>
      </c>
      <c r="R109" s="769"/>
      <c r="S109" s="778">
        <f>'4-EXPENSE 1st Period'!P121+' 5-EXPENSE 2nd Period'!P121+'6-EXPENSE 3rd Period'!P121+' 7-EXPENSE 4th Period'!P121+' 8-EXPENSE 5th Period'!P121+' 9-EXPENSE 6th Period'!P121+' 10-EXPENSE 7th Period'!P121+' 11-EXPENSE 8th Period'!P121+' 12-EXPENSE 9th Period'!P121+' 13-EXPENSE 10th Period'!P121+' 14-EXPENSE 11th Period'!P121+' 15-EXPENSE 12th Period'!Q121</f>
        <v>0</v>
      </c>
      <c r="T109" s="781">
        <f>'4-EXPENSE 1st Period'!Q121+' 5-EXPENSE 2nd Period'!Q121+'6-EXPENSE 3rd Period'!Q121+' 7-EXPENSE 4th Period'!Q121+' 8-EXPENSE 5th Period'!Q121+' 9-EXPENSE 6th Period'!Q121+' 10-EXPENSE 7th Period'!Q121+' 11-EXPENSE 8th Period'!Q121+' 12-EXPENSE 9th Period'!Q121+' 13-EXPENSE 10th Period'!Q121+' 14-EXPENSE 11th Period'!Q121+' 15-EXPENSE 12th Period'!R121</f>
        <v>0</v>
      </c>
      <c r="U109" s="781">
        <f>'4-EXPENSE 1st Period'!R121+' 5-EXPENSE 2nd Period'!R121+'6-EXPENSE 3rd Period'!R121+' 7-EXPENSE 4th Period'!R121+' 8-EXPENSE 5th Period'!R121+' 9-EXPENSE 6th Period'!R121+' 10-EXPENSE 7th Period'!R121+' 11-EXPENSE 8th Period'!R121+' 12-EXPENSE 9th Period'!R121+' 13-EXPENSE 10th Period'!R121+' 14-EXPENSE 11th Period'!R121+' 15-EXPENSE 12th Period'!S121</f>
        <v>0</v>
      </c>
      <c r="V109" s="781">
        <f>'4-EXPENSE 1st Period'!S121+' 5-EXPENSE 2nd Period'!S121+'6-EXPENSE 3rd Period'!S121+' 7-EXPENSE 4th Period'!S121+' 8-EXPENSE 5th Period'!S121+' 9-EXPENSE 6th Period'!S121+' 10-EXPENSE 7th Period'!S121+' 11-EXPENSE 8th Period'!S121+' 12-EXPENSE 9th Period'!S121+' 13-EXPENSE 10th Period'!S121+' 14-EXPENSE 11th Period'!S121+' 15-EXPENSE 12th Period'!T121</f>
        <v>0</v>
      </c>
      <c r="W109" s="781">
        <f>'4-EXPENSE 1st Period'!T121+' 5-EXPENSE 2nd Period'!T121+'6-EXPENSE 3rd Period'!T121+' 7-EXPENSE 4th Period'!T121+' 8-EXPENSE 5th Period'!T121+' 9-EXPENSE 6th Period'!T121+' 10-EXPENSE 7th Period'!T121+' 11-EXPENSE 8th Period'!T121+' 12-EXPENSE 9th Period'!T121+' 13-EXPENSE 10th Period'!T121+' 14-EXPENSE 11th Period'!T121+' 15-EXPENSE 12th Period'!U121</f>
        <v>0</v>
      </c>
      <c r="X109" s="781">
        <f>'4-EXPENSE 1st Period'!U121+' 5-EXPENSE 2nd Period'!U121+'6-EXPENSE 3rd Period'!U121+' 7-EXPENSE 4th Period'!U121+' 8-EXPENSE 5th Period'!U121+' 9-EXPENSE 6th Period'!U121+' 10-EXPENSE 7th Period'!U121+' 11-EXPENSE 8th Period'!U121+' 12-EXPENSE 9th Period'!U121+' 13-EXPENSE 10th Period'!U121+' 14-EXPENSE 11th Period'!U121+' 15-EXPENSE 12th Period'!V121</f>
        <v>0</v>
      </c>
      <c r="Y109" s="781">
        <f>'4-EXPENSE 1st Period'!V121+' 5-EXPENSE 2nd Period'!V121+'6-EXPENSE 3rd Period'!V121+' 7-EXPENSE 4th Period'!V121+' 8-EXPENSE 5th Period'!V121+' 9-EXPENSE 6th Period'!V121+' 10-EXPENSE 7th Period'!V121+' 11-EXPENSE 8th Period'!V121+' 12-EXPENSE 9th Period'!V121+' 13-EXPENSE 10th Period'!V121+' 14-EXPENSE 11th Period'!V121+' 15-EXPENSE 12th Period'!W121</f>
        <v>0</v>
      </c>
      <c r="Z109" s="781">
        <f>'4-EXPENSE 1st Period'!W121+' 5-EXPENSE 2nd Period'!W121+'6-EXPENSE 3rd Period'!W121+' 7-EXPENSE 4th Period'!W121+' 8-EXPENSE 5th Period'!W121+' 9-EXPENSE 6th Period'!W121+' 10-EXPENSE 7th Period'!W121+' 11-EXPENSE 8th Period'!W121+' 12-EXPENSE 9th Period'!W121+' 13-EXPENSE 10th Period'!W121+' 14-EXPENSE 11th Period'!W121+' 15-EXPENSE 12th Period'!X121</f>
        <v>0</v>
      </c>
      <c r="AA109" s="781">
        <f>'4-EXPENSE 1st Period'!X121+' 5-EXPENSE 2nd Period'!X121+'6-EXPENSE 3rd Period'!X121+' 7-EXPENSE 4th Period'!X121+' 8-EXPENSE 5th Period'!X121+' 9-EXPENSE 6th Period'!X121+' 10-EXPENSE 7th Period'!X121+' 11-EXPENSE 8th Period'!X121+' 12-EXPENSE 9th Period'!X121+' 13-EXPENSE 10th Period'!X121+' 14-EXPENSE 11th Period'!X121+' 15-EXPENSE 12th Period'!Y121</f>
        <v>0</v>
      </c>
      <c r="AB109" s="781">
        <f>'4-EXPENSE 1st Period'!Y121+' 5-EXPENSE 2nd Period'!Y121+'6-EXPENSE 3rd Period'!Y121+' 7-EXPENSE 4th Period'!Y121+' 8-EXPENSE 5th Period'!Y121+' 9-EXPENSE 6th Period'!Y121+' 10-EXPENSE 7th Period'!Y121+' 11-EXPENSE 8th Period'!Y121+' 12-EXPENSE 9th Period'!Y121+' 13-EXPENSE 10th Period'!Y121+' 14-EXPENSE 11th Period'!Y121+' 15-EXPENSE 12th Period'!Z121</f>
        <v>0</v>
      </c>
      <c r="AC109" s="781">
        <f>'4-EXPENSE 1st Period'!Z121+' 5-EXPENSE 2nd Period'!Z121+'6-EXPENSE 3rd Period'!Z121+' 7-EXPENSE 4th Period'!Z121+' 8-EXPENSE 5th Period'!Z121+' 9-EXPENSE 6th Period'!Z121+' 10-EXPENSE 7th Period'!Z121+' 11-EXPENSE 8th Period'!Z121+' 12-EXPENSE 9th Period'!Z121+' 13-EXPENSE 10th Period'!Z121+' 14-EXPENSE 11th Period'!Z121+' 15-EXPENSE 12th Period'!AA121</f>
        <v>0</v>
      </c>
      <c r="AD109" s="781">
        <f>'4-EXPENSE 1st Period'!AA121+' 5-EXPENSE 2nd Period'!AA121+'6-EXPENSE 3rd Period'!AA121+' 7-EXPENSE 4th Period'!AA121+' 8-EXPENSE 5th Period'!AA121+' 9-EXPENSE 6th Period'!AA121+' 10-EXPENSE 7th Period'!AA121+' 11-EXPENSE 8th Period'!AA121+' 12-EXPENSE 9th Period'!AA121+' 13-EXPENSE 10th Period'!AA121+' 14-EXPENSE 11th Period'!AA121+' 15-EXPENSE 12th Period'!AB121</f>
        <v>0</v>
      </c>
      <c r="AE109" s="781">
        <f>'4-EXPENSE 1st Period'!AB121+' 5-EXPENSE 2nd Period'!AB121+'6-EXPENSE 3rd Period'!AB121+' 7-EXPENSE 4th Period'!AB121+' 8-EXPENSE 5th Period'!AB121+' 9-EXPENSE 6th Period'!AB121+' 10-EXPENSE 7th Period'!AB121+' 11-EXPENSE 8th Period'!AB121+' 12-EXPENSE 9th Period'!AB121+' 13-EXPENSE 10th Period'!AB121+' 14-EXPENSE 11th Period'!AB121+' 15-EXPENSE 12th Period'!AC121</f>
        <v>0</v>
      </c>
      <c r="AF109" s="781">
        <f>'4-EXPENSE 1st Period'!AC121+' 5-EXPENSE 2nd Period'!AC121+'6-EXPENSE 3rd Period'!AC121+' 7-EXPENSE 4th Period'!AC121+' 8-EXPENSE 5th Period'!AC121+' 9-EXPENSE 6th Period'!AC121+' 10-EXPENSE 7th Period'!AC121+' 11-EXPENSE 8th Period'!AC121+' 12-EXPENSE 9th Period'!AC121+' 13-EXPENSE 10th Period'!AC121+' 14-EXPENSE 11th Period'!AC121+' 15-EXPENSE 12th Period'!AD121</f>
        <v>0</v>
      </c>
      <c r="AG109" s="767">
        <f>'4-EXPENSE 1st Period'!AD121+' 5-EXPENSE 2nd Period'!AD121+'6-EXPENSE 3rd Period'!AD121+' 7-EXPENSE 4th Period'!AD121+' 8-EXPENSE 5th Period'!AD121+' 9-EXPENSE 6th Period'!AD121+' 10-EXPENSE 7th Period'!AD121+' 11-EXPENSE 8th Period'!AD121+' 12-EXPENSE 9th Period'!AD121+' 13-EXPENSE 10th Period'!AD121+' 14-EXPENSE 11th Period'!AD121+' 15-EXPENSE 12th Period'!AE121</f>
        <v>0</v>
      </c>
      <c r="AH109" s="776">
        <f t="shared" si="24"/>
        <v>0</v>
      </c>
      <c r="AI109" s="769"/>
      <c r="AJ109" s="778">
        <f t="shared" si="25"/>
        <v>0</v>
      </c>
      <c r="AK109" s="781">
        <f t="shared" si="26"/>
        <v>0</v>
      </c>
      <c r="AL109" s="781">
        <f t="shared" si="27"/>
        <v>0</v>
      </c>
      <c r="AM109" s="781">
        <f t="shared" si="28"/>
        <v>0</v>
      </c>
      <c r="AN109" s="781">
        <f t="shared" si="29"/>
        <v>0</v>
      </c>
      <c r="AO109" s="781">
        <f t="shared" si="30"/>
        <v>0</v>
      </c>
      <c r="AP109" s="781">
        <f t="shared" si="31"/>
        <v>0</v>
      </c>
      <c r="AQ109" s="781">
        <f t="shared" si="32"/>
        <v>0</v>
      </c>
      <c r="AR109" s="781">
        <f t="shared" si="33"/>
        <v>0</v>
      </c>
      <c r="AS109" s="781">
        <f t="shared" si="34"/>
        <v>0</v>
      </c>
      <c r="AT109" s="781">
        <f t="shared" si="35"/>
        <v>0</v>
      </c>
      <c r="AU109" s="781">
        <f t="shared" si="36"/>
        <v>0</v>
      </c>
      <c r="AV109" s="781">
        <f t="shared" si="37"/>
        <v>0</v>
      </c>
      <c r="AW109" s="781">
        <f t="shared" si="38"/>
        <v>0</v>
      </c>
      <c r="AX109" s="767">
        <f t="shared" si="39"/>
        <v>0</v>
      </c>
      <c r="AY109" s="776">
        <f t="shared" si="40"/>
        <v>0</v>
      </c>
    </row>
    <row r="110" spans="1:51" x14ac:dyDescent="0.25">
      <c r="A110" s="799" t="str">
        <f>IF('2-Budget JUSTIFY'!A112="","",'2-Budget JUSTIFY'!A112)</f>
        <v/>
      </c>
      <c r="B110" s="767">
        <f>'2-Budget JUSTIFY'!D112</f>
        <v>0</v>
      </c>
      <c r="C110" s="781">
        <f>'2-Budget JUSTIFY'!E112</f>
        <v>0</v>
      </c>
      <c r="D110" s="781">
        <f>'2-Budget JUSTIFY'!F112</f>
        <v>0</v>
      </c>
      <c r="E110" s="781">
        <f>'2-Budget JUSTIFY'!G112</f>
        <v>0</v>
      </c>
      <c r="F110" s="781">
        <f>'2-Budget JUSTIFY'!H112</f>
        <v>0</v>
      </c>
      <c r="G110" s="781">
        <f>'2-Budget JUSTIFY'!I112</f>
        <v>0</v>
      </c>
      <c r="H110" s="781">
        <f>'2-Budget JUSTIFY'!J112</f>
        <v>0</v>
      </c>
      <c r="I110" s="781">
        <f>'2-Budget JUSTIFY'!K112</f>
        <v>0</v>
      </c>
      <c r="J110" s="781">
        <f>'2-Budget JUSTIFY'!L112</f>
        <v>0</v>
      </c>
      <c r="K110" s="781">
        <f>'2-Budget JUSTIFY'!M112</f>
        <v>0</v>
      </c>
      <c r="L110" s="781">
        <f>'2-Budget JUSTIFY'!N112</f>
        <v>0</v>
      </c>
      <c r="M110" s="781">
        <f>'2-Budget JUSTIFY'!O112</f>
        <v>0</v>
      </c>
      <c r="N110" s="781">
        <f>'2-Budget JUSTIFY'!P112</f>
        <v>0</v>
      </c>
      <c r="O110" s="781">
        <f>'2-Budget JUSTIFY'!Q112</f>
        <v>0</v>
      </c>
      <c r="P110" s="767">
        <f>'2-Budget JUSTIFY'!R112</f>
        <v>0</v>
      </c>
      <c r="Q110" s="776">
        <f t="shared" si="23"/>
        <v>0</v>
      </c>
      <c r="R110" s="769"/>
      <c r="S110" s="778">
        <f>'4-EXPENSE 1st Period'!P122+' 5-EXPENSE 2nd Period'!P122+'6-EXPENSE 3rd Period'!P122+' 7-EXPENSE 4th Period'!P122+' 8-EXPENSE 5th Period'!P122+' 9-EXPENSE 6th Period'!P122+' 10-EXPENSE 7th Period'!P122+' 11-EXPENSE 8th Period'!P122+' 12-EXPENSE 9th Period'!P122+' 13-EXPENSE 10th Period'!P122+' 14-EXPENSE 11th Period'!P122+' 15-EXPENSE 12th Period'!Q122</f>
        <v>0</v>
      </c>
      <c r="T110" s="781">
        <f>'4-EXPENSE 1st Period'!Q122+' 5-EXPENSE 2nd Period'!Q122+'6-EXPENSE 3rd Period'!Q122+' 7-EXPENSE 4th Period'!Q122+' 8-EXPENSE 5th Period'!Q122+' 9-EXPENSE 6th Period'!Q122+' 10-EXPENSE 7th Period'!Q122+' 11-EXPENSE 8th Period'!Q122+' 12-EXPENSE 9th Period'!Q122+' 13-EXPENSE 10th Period'!Q122+' 14-EXPENSE 11th Period'!Q122+' 15-EXPENSE 12th Period'!R122</f>
        <v>0</v>
      </c>
      <c r="U110" s="781">
        <f>'4-EXPENSE 1st Period'!R122+' 5-EXPENSE 2nd Period'!R122+'6-EXPENSE 3rd Period'!R122+' 7-EXPENSE 4th Period'!R122+' 8-EXPENSE 5th Period'!R122+' 9-EXPENSE 6th Period'!R122+' 10-EXPENSE 7th Period'!R122+' 11-EXPENSE 8th Period'!R122+' 12-EXPENSE 9th Period'!R122+' 13-EXPENSE 10th Period'!R122+' 14-EXPENSE 11th Period'!R122+' 15-EXPENSE 12th Period'!S122</f>
        <v>0</v>
      </c>
      <c r="V110" s="781">
        <f>'4-EXPENSE 1st Period'!S122+' 5-EXPENSE 2nd Period'!S122+'6-EXPENSE 3rd Period'!S122+' 7-EXPENSE 4th Period'!S122+' 8-EXPENSE 5th Period'!S122+' 9-EXPENSE 6th Period'!S122+' 10-EXPENSE 7th Period'!S122+' 11-EXPENSE 8th Period'!S122+' 12-EXPENSE 9th Period'!S122+' 13-EXPENSE 10th Period'!S122+' 14-EXPENSE 11th Period'!S122+' 15-EXPENSE 12th Period'!T122</f>
        <v>0</v>
      </c>
      <c r="W110" s="781">
        <f>'4-EXPENSE 1st Period'!T122+' 5-EXPENSE 2nd Period'!T122+'6-EXPENSE 3rd Period'!T122+' 7-EXPENSE 4th Period'!T122+' 8-EXPENSE 5th Period'!T122+' 9-EXPENSE 6th Period'!T122+' 10-EXPENSE 7th Period'!T122+' 11-EXPENSE 8th Period'!T122+' 12-EXPENSE 9th Period'!T122+' 13-EXPENSE 10th Period'!T122+' 14-EXPENSE 11th Period'!T122+' 15-EXPENSE 12th Period'!U122</f>
        <v>0</v>
      </c>
      <c r="X110" s="781">
        <f>'4-EXPENSE 1st Period'!U122+' 5-EXPENSE 2nd Period'!U122+'6-EXPENSE 3rd Period'!U122+' 7-EXPENSE 4th Period'!U122+' 8-EXPENSE 5th Period'!U122+' 9-EXPENSE 6th Period'!U122+' 10-EXPENSE 7th Period'!U122+' 11-EXPENSE 8th Period'!U122+' 12-EXPENSE 9th Period'!U122+' 13-EXPENSE 10th Period'!U122+' 14-EXPENSE 11th Period'!U122+' 15-EXPENSE 12th Period'!V122</f>
        <v>0</v>
      </c>
      <c r="Y110" s="781">
        <f>'4-EXPENSE 1st Period'!V122+' 5-EXPENSE 2nd Period'!V122+'6-EXPENSE 3rd Period'!V122+' 7-EXPENSE 4th Period'!V122+' 8-EXPENSE 5th Period'!V122+' 9-EXPENSE 6th Period'!V122+' 10-EXPENSE 7th Period'!V122+' 11-EXPENSE 8th Period'!V122+' 12-EXPENSE 9th Period'!V122+' 13-EXPENSE 10th Period'!V122+' 14-EXPENSE 11th Period'!V122+' 15-EXPENSE 12th Period'!W122</f>
        <v>0</v>
      </c>
      <c r="Z110" s="781">
        <f>'4-EXPENSE 1st Period'!W122+' 5-EXPENSE 2nd Period'!W122+'6-EXPENSE 3rd Period'!W122+' 7-EXPENSE 4th Period'!W122+' 8-EXPENSE 5th Period'!W122+' 9-EXPENSE 6th Period'!W122+' 10-EXPENSE 7th Period'!W122+' 11-EXPENSE 8th Period'!W122+' 12-EXPENSE 9th Period'!W122+' 13-EXPENSE 10th Period'!W122+' 14-EXPENSE 11th Period'!W122+' 15-EXPENSE 12th Period'!X122</f>
        <v>0</v>
      </c>
      <c r="AA110" s="781">
        <f>'4-EXPENSE 1st Period'!X122+' 5-EXPENSE 2nd Period'!X122+'6-EXPENSE 3rd Period'!X122+' 7-EXPENSE 4th Period'!X122+' 8-EXPENSE 5th Period'!X122+' 9-EXPENSE 6th Period'!X122+' 10-EXPENSE 7th Period'!X122+' 11-EXPENSE 8th Period'!X122+' 12-EXPENSE 9th Period'!X122+' 13-EXPENSE 10th Period'!X122+' 14-EXPENSE 11th Period'!X122+' 15-EXPENSE 12th Period'!Y122</f>
        <v>0</v>
      </c>
      <c r="AB110" s="781">
        <f>'4-EXPENSE 1st Period'!Y122+' 5-EXPENSE 2nd Period'!Y122+'6-EXPENSE 3rd Period'!Y122+' 7-EXPENSE 4th Period'!Y122+' 8-EXPENSE 5th Period'!Y122+' 9-EXPENSE 6th Period'!Y122+' 10-EXPENSE 7th Period'!Y122+' 11-EXPENSE 8th Period'!Y122+' 12-EXPENSE 9th Period'!Y122+' 13-EXPENSE 10th Period'!Y122+' 14-EXPENSE 11th Period'!Y122+' 15-EXPENSE 12th Period'!Z122</f>
        <v>0</v>
      </c>
      <c r="AC110" s="781">
        <f>'4-EXPENSE 1st Period'!Z122+' 5-EXPENSE 2nd Period'!Z122+'6-EXPENSE 3rd Period'!Z122+' 7-EXPENSE 4th Period'!Z122+' 8-EXPENSE 5th Period'!Z122+' 9-EXPENSE 6th Period'!Z122+' 10-EXPENSE 7th Period'!Z122+' 11-EXPENSE 8th Period'!Z122+' 12-EXPENSE 9th Period'!Z122+' 13-EXPENSE 10th Period'!Z122+' 14-EXPENSE 11th Period'!Z122+' 15-EXPENSE 12th Period'!AA122</f>
        <v>0</v>
      </c>
      <c r="AD110" s="781">
        <f>'4-EXPENSE 1st Period'!AA122+' 5-EXPENSE 2nd Period'!AA122+'6-EXPENSE 3rd Period'!AA122+' 7-EXPENSE 4th Period'!AA122+' 8-EXPENSE 5th Period'!AA122+' 9-EXPENSE 6th Period'!AA122+' 10-EXPENSE 7th Period'!AA122+' 11-EXPENSE 8th Period'!AA122+' 12-EXPENSE 9th Period'!AA122+' 13-EXPENSE 10th Period'!AA122+' 14-EXPENSE 11th Period'!AA122+' 15-EXPENSE 12th Period'!AB122</f>
        <v>0</v>
      </c>
      <c r="AE110" s="781">
        <f>'4-EXPENSE 1st Period'!AB122+' 5-EXPENSE 2nd Period'!AB122+'6-EXPENSE 3rd Period'!AB122+' 7-EXPENSE 4th Period'!AB122+' 8-EXPENSE 5th Period'!AB122+' 9-EXPENSE 6th Period'!AB122+' 10-EXPENSE 7th Period'!AB122+' 11-EXPENSE 8th Period'!AB122+' 12-EXPENSE 9th Period'!AB122+' 13-EXPENSE 10th Period'!AB122+' 14-EXPENSE 11th Period'!AB122+' 15-EXPENSE 12th Period'!AC122</f>
        <v>0</v>
      </c>
      <c r="AF110" s="781">
        <f>'4-EXPENSE 1st Period'!AC122+' 5-EXPENSE 2nd Period'!AC122+'6-EXPENSE 3rd Period'!AC122+' 7-EXPENSE 4th Period'!AC122+' 8-EXPENSE 5th Period'!AC122+' 9-EXPENSE 6th Period'!AC122+' 10-EXPENSE 7th Period'!AC122+' 11-EXPENSE 8th Period'!AC122+' 12-EXPENSE 9th Period'!AC122+' 13-EXPENSE 10th Period'!AC122+' 14-EXPENSE 11th Period'!AC122+' 15-EXPENSE 12th Period'!AD122</f>
        <v>0</v>
      </c>
      <c r="AG110" s="767">
        <f>'4-EXPENSE 1st Period'!AD122+' 5-EXPENSE 2nd Period'!AD122+'6-EXPENSE 3rd Period'!AD122+' 7-EXPENSE 4th Period'!AD122+' 8-EXPENSE 5th Period'!AD122+' 9-EXPENSE 6th Period'!AD122+' 10-EXPENSE 7th Period'!AD122+' 11-EXPENSE 8th Period'!AD122+' 12-EXPENSE 9th Period'!AD122+' 13-EXPENSE 10th Period'!AD122+' 14-EXPENSE 11th Period'!AD122+' 15-EXPENSE 12th Period'!AE122</f>
        <v>0</v>
      </c>
      <c r="AH110" s="776">
        <f t="shared" si="24"/>
        <v>0</v>
      </c>
      <c r="AI110" s="769"/>
      <c r="AJ110" s="778">
        <f t="shared" si="25"/>
        <v>0</v>
      </c>
      <c r="AK110" s="781">
        <f t="shared" si="26"/>
        <v>0</v>
      </c>
      <c r="AL110" s="781">
        <f t="shared" si="27"/>
        <v>0</v>
      </c>
      <c r="AM110" s="781">
        <f t="shared" si="28"/>
        <v>0</v>
      </c>
      <c r="AN110" s="781">
        <f t="shared" si="29"/>
        <v>0</v>
      </c>
      <c r="AO110" s="781">
        <f t="shared" si="30"/>
        <v>0</v>
      </c>
      <c r="AP110" s="781">
        <f t="shared" si="31"/>
        <v>0</v>
      </c>
      <c r="AQ110" s="781">
        <f t="shared" si="32"/>
        <v>0</v>
      </c>
      <c r="AR110" s="781">
        <f t="shared" si="33"/>
        <v>0</v>
      </c>
      <c r="AS110" s="781">
        <f t="shared" si="34"/>
        <v>0</v>
      </c>
      <c r="AT110" s="781">
        <f t="shared" si="35"/>
        <v>0</v>
      </c>
      <c r="AU110" s="781">
        <f t="shared" si="36"/>
        <v>0</v>
      </c>
      <c r="AV110" s="781">
        <f t="shared" si="37"/>
        <v>0</v>
      </c>
      <c r="AW110" s="781">
        <f t="shared" si="38"/>
        <v>0</v>
      </c>
      <c r="AX110" s="767">
        <f t="shared" si="39"/>
        <v>0</v>
      </c>
      <c r="AY110" s="776">
        <f t="shared" si="40"/>
        <v>0</v>
      </c>
    </row>
    <row r="111" spans="1:51" x14ac:dyDescent="0.25">
      <c r="A111" s="799" t="str">
        <f>IF('2-Budget JUSTIFY'!A113="","",'2-Budget JUSTIFY'!A113)</f>
        <v/>
      </c>
      <c r="B111" s="767">
        <f>'2-Budget JUSTIFY'!D113</f>
        <v>0</v>
      </c>
      <c r="C111" s="781">
        <f>'2-Budget JUSTIFY'!E113</f>
        <v>0</v>
      </c>
      <c r="D111" s="781">
        <f>'2-Budget JUSTIFY'!F113</f>
        <v>0</v>
      </c>
      <c r="E111" s="781">
        <f>'2-Budget JUSTIFY'!G113</f>
        <v>0</v>
      </c>
      <c r="F111" s="781">
        <f>'2-Budget JUSTIFY'!H113</f>
        <v>0</v>
      </c>
      <c r="G111" s="781">
        <f>'2-Budget JUSTIFY'!I113</f>
        <v>0</v>
      </c>
      <c r="H111" s="781">
        <f>'2-Budget JUSTIFY'!J113</f>
        <v>0</v>
      </c>
      <c r="I111" s="781">
        <f>'2-Budget JUSTIFY'!K113</f>
        <v>0</v>
      </c>
      <c r="J111" s="781">
        <f>'2-Budget JUSTIFY'!L113</f>
        <v>0</v>
      </c>
      <c r="K111" s="781">
        <f>'2-Budget JUSTIFY'!M113</f>
        <v>0</v>
      </c>
      <c r="L111" s="781">
        <f>'2-Budget JUSTIFY'!N113</f>
        <v>0</v>
      </c>
      <c r="M111" s="781">
        <f>'2-Budget JUSTIFY'!O113</f>
        <v>0</v>
      </c>
      <c r="N111" s="781">
        <f>'2-Budget JUSTIFY'!P113</f>
        <v>0</v>
      </c>
      <c r="O111" s="781">
        <f>'2-Budget JUSTIFY'!Q113</f>
        <v>0</v>
      </c>
      <c r="P111" s="767">
        <f>'2-Budget JUSTIFY'!R113</f>
        <v>0</v>
      </c>
      <c r="Q111" s="776">
        <f t="shared" si="23"/>
        <v>0</v>
      </c>
      <c r="R111" s="769"/>
      <c r="S111" s="778">
        <f>'4-EXPENSE 1st Period'!P123+' 5-EXPENSE 2nd Period'!P123+'6-EXPENSE 3rd Period'!P123+' 7-EXPENSE 4th Period'!P123+' 8-EXPENSE 5th Period'!P123+' 9-EXPENSE 6th Period'!P123+' 10-EXPENSE 7th Period'!P123+' 11-EXPENSE 8th Period'!P123+' 12-EXPENSE 9th Period'!P123+' 13-EXPENSE 10th Period'!P123+' 14-EXPENSE 11th Period'!P123+' 15-EXPENSE 12th Period'!Q123</f>
        <v>0</v>
      </c>
      <c r="T111" s="781">
        <f>'4-EXPENSE 1st Period'!Q123+' 5-EXPENSE 2nd Period'!Q123+'6-EXPENSE 3rd Period'!Q123+' 7-EXPENSE 4th Period'!Q123+' 8-EXPENSE 5th Period'!Q123+' 9-EXPENSE 6th Period'!Q123+' 10-EXPENSE 7th Period'!Q123+' 11-EXPENSE 8th Period'!Q123+' 12-EXPENSE 9th Period'!Q123+' 13-EXPENSE 10th Period'!Q123+' 14-EXPENSE 11th Period'!Q123+' 15-EXPENSE 12th Period'!R123</f>
        <v>0</v>
      </c>
      <c r="U111" s="781">
        <f>'4-EXPENSE 1st Period'!R123+' 5-EXPENSE 2nd Period'!R123+'6-EXPENSE 3rd Period'!R123+' 7-EXPENSE 4th Period'!R123+' 8-EXPENSE 5th Period'!R123+' 9-EXPENSE 6th Period'!R123+' 10-EXPENSE 7th Period'!R123+' 11-EXPENSE 8th Period'!R123+' 12-EXPENSE 9th Period'!R123+' 13-EXPENSE 10th Period'!R123+' 14-EXPENSE 11th Period'!R123+' 15-EXPENSE 12th Period'!S123</f>
        <v>0</v>
      </c>
      <c r="V111" s="781">
        <f>'4-EXPENSE 1st Period'!S123+' 5-EXPENSE 2nd Period'!S123+'6-EXPENSE 3rd Period'!S123+' 7-EXPENSE 4th Period'!S123+' 8-EXPENSE 5th Period'!S123+' 9-EXPENSE 6th Period'!S123+' 10-EXPENSE 7th Period'!S123+' 11-EXPENSE 8th Period'!S123+' 12-EXPENSE 9th Period'!S123+' 13-EXPENSE 10th Period'!S123+' 14-EXPENSE 11th Period'!S123+' 15-EXPENSE 12th Period'!T123</f>
        <v>0</v>
      </c>
      <c r="W111" s="781">
        <f>'4-EXPENSE 1st Period'!T123+' 5-EXPENSE 2nd Period'!T123+'6-EXPENSE 3rd Period'!T123+' 7-EXPENSE 4th Period'!T123+' 8-EXPENSE 5th Period'!T123+' 9-EXPENSE 6th Period'!T123+' 10-EXPENSE 7th Period'!T123+' 11-EXPENSE 8th Period'!T123+' 12-EXPENSE 9th Period'!T123+' 13-EXPENSE 10th Period'!T123+' 14-EXPENSE 11th Period'!T123+' 15-EXPENSE 12th Period'!U123</f>
        <v>0</v>
      </c>
      <c r="X111" s="781">
        <f>'4-EXPENSE 1st Period'!U123+' 5-EXPENSE 2nd Period'!U123+'6-EXPENSE 3rd Period'!U123+' 7-EXPENSE 4th Period'!U123+' 8-EXPENSE 5th Period'!U123+' 9-EXPENSE 6th Period'!U123+' 10-EXPENSE 7th Period'!U123+' 11-EXPENSE 8th Period'!U123+' 12-EXPENSE 9th Period'!U123+' 13-EXPENSE 10th Period'!U123+' 14-EXPENSE 11th Period'!U123+' 15-EXPENSE 12th Period'!V123</f>
        <v>0</v>
      </c>
      <c r="Y111" s="781">
        <f>'4-EXPENSE 1st Period'!V123+' 5-EXPENSE 2nd Period'!V123+'6-EXPENSE 3rd Period'!V123+' 7-EXPENSE 4th Period'!V123+' 8-EXPENSE 5th Period'!V123+' 9-EXPENSE 6th Period'!V123+' 10-EXPENSE 7th Period'!V123+' 11-EXPENSE 8th Period'!V123+' 12-EXPENSE 9th Period'!V123+' 13-EXPENSE 10th Period'!V123+' 14-EXPENSE 11th Period'!V123+' 15-EXPENSE 12th Period'!W123</f>
        <v>0</v>
      </c>
      <c r="Z111" s="781">
        <f>'4-EXPENSE 1st Period'!W123+' 5-EXPENSE 2nd Period'!W123+'6-EXPENSE 3rd Period'!W123+' 7-EXPENSE 4th Period'!W123+' 8-EXPENSE 5th Period'!W123+' 9-EXPENSE 6th Period'!W123+' 10-EXPENSE 7th Period'!W123+' 11-EXPENSE 8th Period'!W123+' 12-EXPENSE 9th Period'!W123+' 13-EXPENSE 10th Period'!W123+' 14-EXPENSE 11th Period'!W123+' 15-EXPENSE 12th Period'!X123</f>
        <v>0</v>
      </c>
      <c r="AA111" s="781">
        <f>'4-EXPENSE 1st Period'!X123+' 5-EXPENSE 2nd Period'!X123+'6-EXPENSE 3rd Period'!X123+' 7-EXPENSE 4th Period'!X123+' 8-EXPENSE 5th Period'!X123+' 9-EXPENSE 6th Period'!X123+' 10-EXPENSE 7th Period'!X123+' 11-EXPENSE 8th Period'!X123+' 12-EXPENSE 9th Period'!X123+' 13-EXPENSE 10th Period'!X123+' 14-EXPENSE 11th Period'!X123+' 15-EXPENSE 12th Period'!Y123</f>
        <v>0</v>
      </c>
      <c r="AB111" s="781">
        <f>'4-EXPENSE 1st Period'!Y123+' 5-EXPENSE 2nd Period'!Y123+'6-EXPENSE 3rd Period'!Y123+' 7-EXPENSE 4th Period'!Y123+' 8-EXPENSE 5th Period'!Y123+' 9-EXPENSE 6th Period'!Y123+' 10-EXPENSE 7th Period'!Y123+' 11-EXPENSE 8th Period'!Y123+' 12-EXPENSE 9th Period'!Y123+' 13-EXPENSE 10th Period'!Y123+' 14-EXPENSE 11th Period'!Y123+' 15-EXPENSE 12th Period'!Z123</f>
        <v>0</v>
      </c>
      <c r="AC111" s="781">
        <f>'4-EXPENSE 1st Period'!Z123+' 5-EXPENSE 2nd Period'!Z123+'6-EXPENSE 3rd Period'!Z123+' 7-EXPENSE 4th Period'!Z123+' 8-EXPENSE 5th Period'!Z123+' 9-EXPENSE 6th Period'!Z123+' 10-EXPENSE 7th Period'!Z123+' 11-EXPENSE 8th Period'!Z123+' 12-EXPENSE 9th Period'!Z123+' 13-EXPENSE 10th Period'!Z123+' 14-EXPENSE 11th Period'!Z123+' 15-EXPENSE 12th Period'!AA123</f>
        <v>0</v>
      </c>
      <c r="AD111" s="781">
        <f>'4-EXPENSE 1st Period'!AA123+' 5-EXPENSE 2nd Period'!AA123+'6-EXPENSE 3rd Period'!AA123+' 7-EXPENSE 4th Period'!AA123+' 8-EXPENSE 5th Period'!AA123+' 9-EXPENSE 6th Period'!AA123+' 10-EXPENSE 7th Period'!AA123+' 11-EXPENSE 8th Period'!AA123+' 12-EXPENSE 9th Period'!AA123+' 13-EXPENSE 10th Period'!AA123+' 14-EXPENSE 11th Period'!AA123+' 15-EXPENSE 12th Period'!AB123</f>
        <v>0</v>
      </c>
      <c r="AE111" s="781">
        <f>'4-EXPENSE 1st Period'!AB123+' 5-EXPENSE 2nd Period'!AB123+'6-EXPENSE 3rd Period'!AB123+' 7-EXPENSE 4th Period'!AB123+' 8-EXPENSE 5th Period'!AB123+' 9-EXPENSE 6th Period'!AB123+' 10-EXPENSE 7th Period'!AB123+' 11-EXPENSE 8th Period'!AB123+' 12-EXPENSE 9th Period'!AB123+' 13-EXPENSE 10th Period'!AB123+' 14-EXPENSE 11th Period'!AB123+' 15-EXPENSE 12th Period'!AC123</f>
        <v>0</v>
      </c>
      <c r="AF111" s="781">
        <f>'4-EXPENSE 1st Period'!AC123+' 5-EXPENSE 2nd Period'!AC123+'6-EXPENSE 3rd Period'!AC123+' 7-EXPENSE 4th Period'!AC123+' 8-EXPENSE 5th Period'!AC123+' 9-EXPENSE 6th Period'!AC123+' 10-EXPENSE 7th Period'!AC123+' 11-EXPENSE 8th Period'!AC123+' 12-EXPENSE 9th Period'!AC123+' 13-EXPENSE 10th Period'!AC123+' 14-EXPENSE 11th Period'!AC123+' 15-EXPENSE 12th Period'!AD123</f>
        <v>0</v>
      </c>
      <c r="AG111" s="767">
        <f>'4-EXPENSE 1st Period'!AD123+' 5-EXPENSE 2nd Period'!AD123+'6-EXPENSE 3rd Period'!AD123+' 7-EXPENSE 4th Period'!AD123+' 8-EXPENSE 5th Period'!AD123+' 9-EXPENSE 6th Period'!AD123+' 10-EXPENSE 7th Period'!AD123+' 11-EXPENSE 8th Period'!AD123+' 12-EXPENSE 9th Period'!AD123+' 13-EXPENSE 10th Period'!AD123+' 14-EXPENSE 11th Period'!AD123+' 15-EXPENSE 12th Period'!AE123</f>
        <v>0</v>
      </c>
      <c r="AH111" s="776">
        <f t="shared" si="24"/>
        <v>0</v>
      </c>
      <c r="AI111" s="769"/>
      <c r="AJ111" s="778">
        <f t="shared" si="25"/>
        <v>0</v>
      </c>
      <c r="AK111" s="781">
        <f t="shared" si="26"/>
        <v>0</v>
      </c>
      <c r="AL111" s="781">
        <f t="shared" si="27"/>
        <v>0</v>
      </c>
      <c r="AM111" s="781">
        <f t="shared" si="28"/>
        <v>0</v>
      </c>
      <c r="AN111" s="781">
        <f t="shared" si="29"/>
        <v>0</v>
      </c>
      <c r="AO111" s="781">
        <f t="shared" si="30"/>
        <v>0</v>
      </c>
      <c r="AP111" s="781">
        <f t="shared" si="31"/>
        <v>0</v>
      </c>
      <c r="AQ111" s="781">
        <f t="shared" si="32"/>
        <v>0</v>
      </c>
      <c r="AR111" s="781">
        <f t="shared" si="33"/>
        <v>0</v>
      </c>
      <c r="AS111" s="781">
        <f t="shared" si="34"/>
        <v>0</v>
      </c>
      <c r="AT111" s="781">
        <f t="shared" si="35"/>
        <v>0</v>
      </c>
      <c r="AU111" s="781">
        <f t="shared" si="36"/>
        <v>0</v>
      </c>
      <c r="AV111" s="781">
        <f t="shared" si="37"/>
        <v>0</v>
      </c>
      <c r="AW111" s="781">
        <f t="shared" si="38"/>
        <v>0</v>
      </c>
      <c r="AX111" s="767">
        <f t="shared" si="39"/>
        <v>0</v>
      </c>
      <c r="AY111" s="776">
        <f t="shared" si="40"/>
        <v>0</v>
      </c>
    </row>
    <row r="112" spans="1:51" x14ac:dyDescent="0.25">
      <c r="A112" s="799" t="str">
        <f>IF('2-Budget JUSTIFY'!A114="","",'2-Budget JUSTIFY'!A114)</f>
        <v/>
      </c>
      <c r="B112" s="767">
        <f>'2-Budget JUSTIFY'!D114</f>
        <v>0</v>
      </c>
      <c r="C112" s="781">
        <f>'2-Budget JUSTIFY'!E114</f>
        <v>0</v>
      </c>
      <c r="D112" s="781">
        <f>'2-Budget JUSTIFY'!F114</f>
        <v>0</v>
      </c>
      <c r="E112" s="781">
        <f>'2-Budget JUSTIFY'!G114</f>
        <v>0</v>
      </c>
      <c r="F112" s="781">
        <f>'2-Budget JUSTIFY'!H114</f>
        <v>0</v>
      </c>
      <c r="G112" s="781">
        <f>'2-Budget JUSTIFY'!I114</f>
        <v>0</v>
      </c>
      <c r="H112" s="781">
        <f>'2-Budget JUSTIFY'!J114</f>
        <v>0</v>
      </c>
      <c r="I112" s="781">
        <f>'2-Budget JUSTIFY'!K114</f>
        <v>0</v>
      </c>
      <c r="J112" s="781">
        <f>'2-Budget JUSTIFY'!L114</f>
        <v>0</v>
      </c>
      <c r="K112" s="781">
        <f>'2-Budget JUSTIFY'!M114</f>
        <v>0</v>
      </c>
      <c r="L112" s="781">
        <f>'2-Budget JUSTIFY'!N114</f>
        <v>0</v>
      </c>
      <c r="M112" s="781">
        <f>'2-Budget JUSTIFY'!O114</f>
        <v>0</v>
      </c>
      <c r="N112" s="781">
        <f>'2-Budget JUSTIFY'!P114</f>
        <v>0</v>
      </c>
      <c r="O112" s="781">
        <f>'2-Budget JUSTIFY'!Q114</f>
        <v>0</v>
      </c>
      <c r="P112" s="767">
        <f>'2-Budget JUSTIFY'!R114</f>
        <v>0</v>
      </c>
      <c r="Q112" s="776">
        <f t="shared" si="23"/>
        <v>0</v>
      </c>
      <c r="R112" s="769"/>
      <c r="S112" s="778">
        <f>'4-EXPENSE 1st Period'!P124+' 5-EXPENSE 2nd Period'!P124+'6-EXPENSE 3rd Period'!P124+' 7-EXPENSE 4th Period'!P124+' 8-EXPENSE 5th Period'!P124+' 9-EXPENSE 6th Period'!P124+' 10-EXPENSE 7th Period'!P124+' 11-EXPENSE 8th Period'!P124+' 12-EXPENSE 9th Period'!P124+' 13-EXPENSE 10th Period'!P124+' 14-EXPENSE 11th Period'!P124+' 15-EXPENSE 12th Period'!Q124</f>
        <v>0</v>
      </c>
      <c r="T112" s="781">
        <f>'4-EXPENSE 1st Period'!Q124+' 5-EXPENSE 2nd Period'!Q124+'6-EXPENSE 3rd Period'!Q124+' 7-EXPENSE 4th Period'!Q124+' 8-EXPENSE 5th Period'!Q124+' 9-EXPENSE 6th Period'!Q124+' 10-EXPENSE 7th Period'!Q124+' 11-EXPENSE 8th Period'!Q124+' 12-EXPENSE 9th Period'!Q124+' 13-EXPENSE 10th Period'!Q124+' 14-EXPENSE 11th Period'!Q124+' 15-EXPENSE 12th Period'!R124</f>
        <v>0</v>
      </c>
      <c r="U112" s="781">
        <f>'4-EXPENSE 1st Period'!R124+' 5-EXPENSE 2nd Period'!R124+'6-EXPENSE 3rd Period'!R124+' 7-EXPENSE 4th Period'!R124+' 8-EXPENSE 5th Period'!R124+' 9-EXPENSE 6th Period'!R124+' 10-EXPENSE 7th Period'!R124+' 11-EXPENSE 8th Period'!R124+' 12-EXPENSE 9th Period'!R124+' 13-EXPENSE 10th Period'!R124+' 14-EXPENSE 11th Period'!R124+' 15-EXPENSE 12th Period'!S124</f>
        <v>0</v>
      </c>
      <c r="V112" s="781">
        <f>'4-EXPENSE 1st Period'!S124+' 5-EXPENSE 2nd Period'!S124+'6-EXPENSE 3rd Period'!S124+' 7-EXPENSE 4th Period'!S124+' 8-EXPENSE 5th Period'!S124+' 9-EXPENSE 6th Period'!S124+' 10-EXPENSE 7th Period'!S124+' 11-EXPENSE 8th Period'!S124+' 12-EXPENSE 9th Period'!S124+' 13-EXPENSE 10th Period'!S124+' 14-EXPENSE 11th Period'!S124+' 15-EXPENSE 12th Period'!T124</f>
        <v>0</v>
      </c>
      <c r="W112" s="781">
        <f>'4-EXPENSE 1st Period'!T124+' 5-EXPENSE 2nd Period'!T124+'6-EXPENSE 3rd Period'!T124+' 7-EXPENSE 4th Period'!T124+' 8-EXPENSE 5th Period'!T124+' 9-EXPENSE 6th Period'!T124+' 10-EXPENSE 7th Period'!T124+' 11-EXPENSE 8th Period'!T124+' 12-EXPENSE 9th Period'!T124+' 13-EXPENSE 10th Period'!T124+' 14-EXPENSE 11th Period'!T124+' 15-EXPENSE 12th Period'!U124</f>
        <v>0</v>
      </c>
      <c r="X112" s="781">
        <f>'4-EXPENSE 1st Period'!U124+' 5-EXPENSE 2nd Period'!U124+'6-EXPENSE 3rd Period'!U124+' 7-EXPENSE 4th Period'!U124+' 8-EXPENSE 5th Period'!U124+' 9-EXPENSE 6th Period'!U124+' 10-EXPENSE 7th Period'!U124+' 11-EXPENSE 8th Period'!U124+' 12-EXPENSE 9th Period'!U124+' 13-EXPENSE 10th Period'!U124+' 14-EXPENSE 11th Period'!U124+' 15-EXPENSE 12th Period'!V124</f>
        <v>0</v>
      </c>
      <c r="Y112" s="781">
        <f>'4-EXPENSE 1st Period'!V124+' 5-EXPENSE 2nd Period'!V124+'6-EXPENSE 3rd Period'!V124+' 7-EXPENSE 4th Period'!V124+' 8-EXPENSE 5th Period'!V124+' 9-EXPENSE 6th Period'!V124+' 10-EXPENSE 7th Period'!V124+' 11-EXPENSE 8th Period'!V124+' 12-EXPENSE 9th Period'!V124+' 13-EXPENSE 10th Period'!V124+' 14-EXPENSE 11th Period'!V124+' 15-EXPENSE 12th Period'!W124</f>
        <v>0</v>
      </c>
      <c r="Z112" s="781">
        <f>'4-EXPENSE 1st Period'!W124+' 5-EXPENSE 2nd Period'!W124+'6-EXPENSE 3rd Period'!W124+' 7-EXPENSE 4th Period'!W124+' 8-EXPENSE 5th Period'!W124+' 9-EXPENSE 6th Period'!W124+' 10-EXPENSE 7th Period'!W124+' 11-EXPENSE 8th Period'!W124+' 12-EXPENSE 9th Period'!W124+' 13-EXPENSE 10th Period'!W124+' 14-EXPENSE 11th Period'!W124+' 15-EXPENSE 12th Period'!X124</f>
        <v>0</v>
      </c>
      <c r="AA112" s="781">
        <f>'4-EXPENSE 1st Period'!X124+' 5-EXPENSE 2nd Period'!X124+'6-EXPENSE 3rd Period'!X124+' 7-EXPENSE 4th Period'!X124+' 8-EXPENSE 5th Period'!X124+' 9-EXPENSE 6th Period'!X124+' 10-EXPENSE 7th Period'!X124+' 11-EXPENSE 8th Period'!X124+' 12-EXPENSE 9th Period'!X124+' 13-EXPENSE 10th Period'!X124+' 14-EXPENSE 11th Period'!X124+' 15-EXPENSE 12th Period'!Y124</f>
        <v>0</v>
      </c>
      <c r="AB112" s="781">
        <f>'4-EXPENSE 1st Period'!Y124+' 5-EXPENSE 2nd Period'!Y124+'6-EXPENSE 3rd Period'!Y124+' 7-EXPENSE 4th Period'!Y124+' 8-EXPENSE 5th Period'!Y124+' 9-EXPENSE 6th Period'!Y124+' 10-EXPENSE 7th Period'!Y124+' 11-EXPENSE 8th Period'!Y124+' 12-EXPENSE 9th Period'!Y124+' 13-EXPENSE 10th Period'!Y124+' 14-EXPENSE 11th Period'!Y124+' 15-EXPENSE 12th Period'!Z124</f>
        <v>0</v>
      </c>
      <c r="AC112" s="781">
        <f>'4-EXPENSE 1st Period'!Z124+' 5-EXPENSE 2nd Period'!Z124+'6-EXPENSE 3rd Period'!Z124+' 7-EXPENSE 4th Period'!Z124+' 8-EXPENSE 5th Period'!Z124+' 9-EXPENSE 6th Period'!Z124+' 10-EXPENSE 7th Period'!Z124+' 11-EXPENSE 8th Period'!Z124+' 12-EXPENSE 9th Period'!Z124+' 13-EXPENSE 10th Period'!Z124+' 14-EXPENSE 11th Period'!Z124+' 15-EXPENSE 12th Period'!AA124</f>
        <v>0</v>
      </c>
      <c r="AD112" s="781">
        <f>'4-EXPENSE 1st Period'!AA124+' 5-EXPENSE 2nd Period'!AA124+'6-EXPENSE 3rd Period'!AA124+' 7-EXPENSE 4th Period'!AA124+' 8-EXPENSE 5th Period'!AA124+' 9-EXPENSE 6th Period'!AA124+' 10-EXPENSE 7th Period'!AA124+' 11-EXPENSE 8th Period'!AA124+' 12-EXPENSE 9th Period'!AA124+' 13-EXPENSE 10th Period'!AA124+' 14-EXPENSE 11th Period'!AA124+' 15-EXPENSE 12th Period'!AB124</f>
        <v>0</v>
      </c>
      <c r="AE112" s="781">
        <f>'4-EXPENSE 1st Period'!AB124+' 5-EXPENSE 2nd Period'!AB124+'6-EXPENSE 3rd Period'!AB124+' 7-EXPENSE 4th Period'!AB124+' 8-EXPENSE 5th Period'!AB124+' 9-EXPENSE 6th Period'!AB124+' 10-EXPENSE 7th Period'!AB124+' 11-EXPENSE 8th Period'!AB124+' 12-EXPENSE 9th Period'!AB124+' 13-EXPENSE 10th Period'!AB124+' 14-EXPENSE 11th Period'!AB124+' 15-EXPENSE 12th Period'!AC124</f>
        <v>0</v>
      </c>
      <c r="AF112" s="781">
        <f>'4-EXPENSE 1st Period'!AC124+' 5-EXPENSE 2nd Period'!AC124+'6-EXPENSE 3rd Period'!AC124+' 7-EXPENSE 4th Period'!AC124+' 8-EXPENSE 5th Period'!AC124+' 9-EXPENSE 6th Period'!AC124+' 10-EXPENSE 7th Period'!AC124+' 11-EXPENSE 8th Period'!AC124+' 12-EXPENSE 9th Period'!AC124+' 13-EXPENSE 10th Period'!AC124+' 14-EXPENSE 11th Period'!AC124+' 15-EXPENSE 12th Period'!AD124</f>
        <v>0</v>
      </c>
      <c r="AG112" s="767">
        <f>'4-EXPENSE 1st Period'!AD124+' 5-EXPENSE 2nd Period'!AD124+'6-EXPENSE 3rd Period'!AD124+' 7-EXPENSE 4th Period'!AD124+' 8-EXPENSE 5th Period'!AD124+' 9-EXPENSE 6th Period'!AD124+' 10-EXPENSE 7th Period'!AD124+' 11-EXPENSE 8th Period'!AD124+' 12-EXPENSE 9th Period'!AD124+' 13-EXPENSE 10th Period'!AD124+' 14-EXPENSE 11th Period'!AD124+' 15-EXPENSE 12th Period'!AE124</f>
        <v>0</v>
      </c>
      <c r="AH112" s="776">
        <f t="shared" si="24"/>
        <v>0</v>
      </c>
      <c r="AI112" s="769"/>
      <c r="AJ112" s="778">
        <f t="shared" si="25"/>
        <v>0</v>
      </c>
      <c r="AK112" s="781">
        <f t="shared" si="26"/>
        <v>0</v>
      </c>
      <c r="AL112" s="781">
        <f t="shared" si="27"/>
        <v>0</v>
      </c>
      <c r="AM112" s="781">
        <f t="shared" si="28"/>
        <v>0</v>
      </c>
      <c r="AN112" s="781">
        <f t="shared" si="29"/>
        <v>0</v>
      </c>
      <c r="AO112" s="781">
        <f t="shared" si="30"/>
        <v>0</v>
      </c>
      <c r="AP112" s="781">
        <f t="shared" si="31"/>
        <v>0</v>
      </c>
      <c r="AQ112" s="781">
        <f t="shared" si="32"/>
        <v>0</v>
      </c>
      <c r="AR112" s="781">
        <f t="shared" si="33"/>
        <v>0</v>
      </c>
      <c r="AS112" s="781">
        <f t="shared" si="34"/>
        <v>0</v>
      </c>
      <c r="AT112" s="781">
        <f t="shared" si="35"/>
        <v>0</v>
      </c>
      <c r="AU112" s="781">
        <f t="shared" si="36"/>
        <v>0</v>
      </c>
      <c r="AV112" s="781">
        <f t="shared" si="37"/>
        <v>0</v>
      </c>
      <c r="AW112" s="781">
        <f t="shared" si="38"/>
        <v>0</v>
      </c>
      <c r="AX112" s="767">
        <f t="shared" si="39"/>
        <v>0</v>
      </c>
      <c r="AY112" s="776">
        <f t="shared" si="40"/>
        <v>0</v>
      </c>
    </row>
    <row r="113" spans="1:51" x14ac:dyDescent="0.25">
      <c r="A113" s="799" t="str">
        <f>IF('2-Budget JUSTIFY'!A115="","",'2-Budget JUSTIFY'!A115)</f>
        <v/>
      </c>
      <c r="B113" s="767">
        <f>'2-Budget JUSTIFY'!D115</f>
        <v>0</v>
      </c>
      <c r="C113" s="781">
        <f>'2-Budget JUSTIFY'!E115</f>
        <v>0</v>
      </c>
      <c r="D113" s="781">
        <f>'2-Budget JUSTIFY'!F115</f>
        <v>0</v>
      </c>
      <c r="E113" s="781">
        <f>'2-Budget JUSTIFY'!G115</f>
        <v>0</v>
      </c>
      <c r="F113" s="781">
        <f>'2-Budget JUSTIFY'!H115</f>
        <v>0</v>
      </c>
      <c r="G113" s="781">
        <f>'2-Budget JUSTIFY'!I115</f>
        <v>0</v>
      </c>
      <c r="H113" s="781">
        <f>'2-Budget JUSTIFY'!J115</f>
        <v>0</v>
      </c>
      <c r="I113" s="781">
        <f>'2-Budget JUSTIFY'!K115</f>
        <v>0</v>
      </c>
      <c r="J113" s="781">
        <f>'2-Budget JUSTIFY'!L115</f>
        <v>0</v>
      </c>
      <c r="K113" s="781">
        <f>'2-Budget JUSTIFY'!M115</f>
        <v>0</v>
      </c>
      <c r="L113" s="781">
        <f>'2-Budget JUSTIFY'!N115</f>
        <v>0</v>
      </c>
      <c r="M113" s="781">
        <f>'2-Budget JUSTIFY'!O115</f>
        <v>0</v>
      </c>
      <c r="N113" s="781">
        <f>'2-Budget JUSTIFY'!P115</f>
        <v>0</v>
      </c>
      <c r="O113" s="781">
        <f>'2-Budget JUSTIFY'!Q115</f>
        <v>0</v>
      </c>
      <c r="P113" s="767">
        <f>'2-Budget JUSTIFY'!R115</f>
        <v>0</v>
      </c>
      <c r="Q113" s="776">
        <f t="shared" si="23"/>
        <v>0</v>
      </c>
      <c r="R113" s="769"/>
      <c r="S113" s="778">
        <f>'4-EXPENSE 1st Period'!P125+' 5-EXPENSE 2nd Period'!P125+'6-EXPENSE 3rd Period'!P125+' 7-EXPENSE 4th Period'!P125+' 8-EXPENSE 5th Period'!P125+' 9-EXPENSE 6th Period'!P125+' 10-EXPENSE 7th Period'!P125+' 11-EXPENSE 8th Period'!P125+' 12-EXPENSE 9th Period'!P125+' 13-EXPENSE 10th Period'!P125+' 14-EXPENSE 11th Period'!P125+' 15-EXPENSE 12th Period'!Q125</f>
        <v>0</v>
      </c>
      <c r="T113" s="781">
        <f>'4-EXPENSE 1st Period'!Q125+' 5-EXPENSE 2nd Period'!Q125+'6-EXPENSE 3rd Period'!Q125+' 7-EXPENSE 4th Period'!Q125+' 8-EXPENSE 5th Period'!Q125+' 9-EXPENSE 6th Period'!Q125+' 10-EXPENSE 7th Period'!Q125+' 11-EXPENSE 8th Period'!Q125+' 12-EXPENSE 9th Period'!Q125+' 13-EXPENSE 10th Period'!Q125+' 14-EXPENSE 11th Period'!Q125+' 15-EXPENSE 12th Period'!R125</f>
        <v>0</v>
      </c>
      <c r="U113" s="781">
        <f>'4-EXPENSE 1st Period'!R125+' 5-EXPENSE 2nd Period'!R125+'6-EXPENSE 3rd Period'!R125+' 7-EXPENSE 4th Period'!R125+' 8-EXPENSE 5th Period'!R125+' 9-EXPENSE 6th Period'!R125+' 10-EXPENSE 7th Period'!R125+' 11-EXPENSE 8th Period'!R125+' 12-EXPENSE 9th Period'!R125+' 13-EXPENSE 10th Period'!R125+' 14-EXPENSE 11th Period'!R125+' 15-EXPENSE 12th Period'!S125</f>
        <v>0</v>
      </c>
      <c r="V113" s="781">
        <f>'4-EXPENSE 1st Period'!S125+' 5-EXPENSE 2nd Period'!S125+'6-EXPENSE 3rd Period'!S125+' 7-EXPENSE 4th Period'!S125+' 8-EXPENSE 5th Period'!S125+' 9-EXPENSE 6th Period'!S125+' 10-EXPENSE 7th Period'!S125+' 11-EXPENSE 8th Period'!S125+' 12-EXPENSE 9th Period'!S125+' 13-EXPENSE 10th Period'!S125+' 14-EXPENSE 11th Period'!S125+' 15-EXPENSE 12th Period'!T125</f>
        <v>0</v>
      </c>
      <c r="W113" s="781">
        <f>'4-EXPENSE 1st Period'!T125+' 5-EXPENSE 2nd Period'!T125+'6-EXPENSE 3rd Period'!T125+' 7-EXPENSE 4th Period'!T125+' 8-EXPENSE 5th Period'!T125+' 9-EXPENSE 6th Period'!T125+' 10-EXPENSE 7th Period'!T125+' 11-EXPENSE 8th Period'!T125+' 12-EXPENSE 9th Period'!T125+' 13-EXPENSE 10th Period'!T125+' 14-EXPENSE 11th Period'!T125+' 15-EXPENSE 12th Period'!U125</f>
        <v>0</v>
      </c>
      <c r="X113" s="781">
        <f>'4-EXPENSE 1st Period'!U125+' 5-EXPENSE 2nd Period'!U125+'6-EXPENSE 3rd Period'!U125+' 7-EXPENSE 4th Period'!U125+' 8-EXPENSE 5th Period'!U125+' 9-EXPENSE 6th Period'!U125+' 10-EXPENSE 7th Period'!U125+' 11-EXPENSE 8th Period'!U125+' 12-EXPENSE 9th Period'!U125+' 13-EXPENSE 10th Period'!U125+' 14-EXPENSE 11th Period'!U125+' 15-EXPENSE 12th Period'!V125</f>
        <v>0</v>
      </c>
      <c r="Y113" s="781">
        <f>'4-EXPENSE 1st Period'!V125+' 5-EXPENSE 2nd Period'!V125+'6-EXPENSE 3rd Period'!V125+' 7-EXPENSE 4th Period'!V125+' 8-EXPENSE 5th Period'!V125+' 9-EXPENSE 6th Period'!V125+' 10-EXPENSE 7th Period'!V125+' 11-EXPENSE 8th Period'!V125+' 12-EXPENSE 9th Period'!V125+' 13-EXPENSE 10th Period'!V125+' 14-EXPENSE 11th Period'!V125+' 15-EXPENSE 12th Period'!W125</f>
        <v>0</v>
      </c>
      <c r="Z113" s="781">
        <f>'4-EXPENSE 1st Period'!W125+' 5-EXPENSE 2nd Period'!W125+'6-EXPENSE 3rd Period'!W125+' 7-EXPENSE 4th Period'!W125+' 8-EXPENSE 5th Period'!W125+' 9-EXPENSE 6th Period'!W125+' 10-EXPENSE 7th Period'!W125+' 11-EXPENSE 8th Period'!W125+' 12-EXPENSE 9th Period'!W125+' 13-EXPENSE 10th Period'!W125+' 14-EXPENSE 11th Period'!W125+' 15-EXPENSE 12th Period'!X125</f>
        <v>0</v>
      </c>
      <c r="AA113" s="781">
        <f>'4-EXPENSE 1st Period'!X125+' 5-EXPENSE 2nd Period'!X125+'6-EXPENSE 3rd Period'!X125+' 7-EXPENSE 4th Period'!X125+' 8-EXPENSE 5th Period'!X125+' 9-EXPENSE 6th Period'!X125+' 10-EXPENSE 7th Period'!X125+' 11-EXPENSE 8th Period'!X125+' 12-EXPENSE 9th Period'!X125+' 13-EXPENSE 10th Period'!X125+' 14-EXPENSE 11th Period'!X125+' 15-EXPENSE 12th Period'!Y125</f>
        <v>0</v>
      </c>
      <c r="AB113" s="781">
        <f>'4-EXPENSE 1st Period'!Y125+' 5-EXPENSE 2nd Period'!Y125+'6-EXPENSE 3rd Period'!Y125+' 7-EXPENSE 4th Period'!Y125+' 8-EXPENSE 5th Period'!Y125+' 9-EXPENSE 6th Period'!Y125+' 10-EXPENSE 7th Period'!Y125+' 11-EXPENSE 8th Period'!Y125+' 12-EXPENSE 9th Period'!Y125+' 13-EXPENSE 10th Period'!Y125+' 14-EXPENSE 11th Period'!Y125+' 15-EXPENSE 12th Period'!Z125</f>
        <v>0</v>
      </c>
      <c r="AC113" s="781">
        <f>'4-EXPENSE 1st Period'!Z125+' 5-EXPENSE 2nd Period'!Z125+'6-EXPENSE 3rd Period'!Z125+' 7-EXPENSE 4th Period'!Z125+' 8-EXPENSE 5th Period'!Z125+' 9-EXPENSE 6th Period'!Z125+' 10-EXPENSE 7th Period'!Z125+' 11-EXPENSE 8th Period'!Z125+' 12-EXPENSE 9th Period'!Z125+' 13-EXPENSE 10th Period'!Z125+' 14-EXPENSE 11th Period'!Z125+' 15-EXPENSE 12th Period'!AA125</f>
        <v>0</v>
      </c>
      <c r="AD113" s="781">
        <f>'4-EXPENSE 1st Period'!AA125+' 5-EXPENSE 2nd Period'!AA125+'6-EXPENSE 3rd Period'!AA125+' 7-EXPENSE 4th Period'!AA125+' 8-EXPENSE 5th Period'!AA125+' 9-EXPENSE 6th Period'!AA125+' 10-EXPENSE 7th Period'!AA125+' 11-EXPENSE 8th Period'!AA125+' 12-EXPENSE 9th Period'!AA125+' 13-EXPENSE 10th Period'!AA125+' 14-EXPENSE 11th Period'!AA125+' 15-EXPENSE 12th Period'!AB125</f>
        <v>0</v>
      </c>
      <c r="AE113" s="781">
        <f>'4-EXPENSE 1st Period'!AB125+' 5-EXPENSE 2nd Period'!AB125+'6-EXPENSE 3rd Period'!AB125+' 7-EXPENSE 4th Period'!AB125+' 8-EXPENSE 5th Period'!AB125+' 9-EXPENSE 6th Period'!AB125+' 10-EXPENSE 7th Period'!AB125+' 11-EXPENSE 8th Period'!AB125+' 12-EXPENSE 9th Period'!AB125+' 13-EXPENSE 10th Period'!AB125+' 14-EXPENSE 11th Period'!AB125+' 15-EXPENSE 12th Period'!AC125</f>
        <v>0</v>
      </c>
      <c r="AF113" s="781">
        <f>'4-EXPENSE 1st Period'!AC125+' 5-EXPENSE 2nd Period'!AC125+'6-EXPENSE 3rd Period'!AC125+' 7-EXPENSE 4th Period'!AC125+' 8-EXPENSE 5th Period'!AC125+' 9-EXPENSE 6th Period'!AC125+' 10-EXPENSE 7th Period'!AC125+' 11-EXPENSE 8th Period'!AC125+' 12-EXPENSE 9th Period'!AC125+' 13-EXPENSE 10th Period'!AC125+' 14-EXPENSE 11th Period'!AC125+' 15-EXPENSE 12th Period'!AD125</f>
        <v>0</v>
      </c>
      <c r="AG113" s="767">
        <f>'4-EXPENSE 1st Period'!AD125+' 5-EXPENSE 2nd Period'!AD125+'6-EXPENSE 3rd Period'!AD125+' 7-EXPENSE 4th Period'!AD125+' 8-EXPENSE 5th Period'!AD125+' 9-EXPENSE 6th Period'!AD125+' 10-EXPENSE 7th Period'!AD125+' 11-EXPENSE 8th Period'!AD125+' 12-EXPENSE 9th Period'!AD125+' 13-EXPENSE 10th Period'!AD125+' 14-EXPENSE 11th Period'!AD125+' 15-EXPENSE 12th Period'!AE125</f>
        <v>0</v>
      </c>
      <c r="AH113" s="776">
        <f t="shared" si="24"/>
        <v>0</v>
      </c>
      <c r="AI113" s="769"/>
      <c r="AJ113" s="778">
        <f t="shared" si="25"/>
        <v>0</v>
      </c>
      <c r="AK113" s="781">
        <f t="shared" si="26"/>
        <v>0</v>
      </c>
      <c r="AL113" s="781">
        <f t="shared" si="27"/>
        <v>0</v>
      </c>
      <c r="AM113" s="781">
        <f t="shared" si="28"/>
        <v>0</v>
      </c>
      <c r="AN113" s="781">
        <f t="shared" si="29"/>
        <v>0</v>
      </c>
      <c r="AO113" s="781">
        <f t="shared" si="30"/>
        <v>0</v>
      </c>
      <c r="AP113" s="781">
        <f t="shared" si="31"/>
        <v>0</v>
      </c>
      <c r="AQ113" s="781">
        <f t="shared" si="32"/>
        <v>0</v>
      </c>
      <c r="AR113" s="781">
        <f t="shared" si="33"/>
        <v>0</v>
      </c>
      <c r="AS113" s="781">
        <f t="shared" si="34"/>
        <v>0</v>
      </c>
      <c r="AT113" s="781">
        <f t="shared" si="35"/>
        <v>0</v>
      </c>
      <c r="AU113" s="781">
        <f t="shared" si="36"/>
        <v>0</v>
      </c>
      <c r="AV113" s="781">
        <f t="shared" si="37"/>
        <v>0</v>
      </c>
      <c r="AW113" s="781">
        <f t="shared" si="38"/>
        <v>0</v>
      </c>
      <c r="AX113" s="767">
        <f t="shared" si="39"/>
        <v>0</v>
      </c>
      <c r="AY113" s="776">
        <f t="shared" si="40"/>
        <v>0</v>
      </c>
    </row>
    <row r="114" spans="1:51" x14ac:dyDescent="0.25">
      <c r="A114" s="799" t="str">
        <f>IF('2-Budget JUSTIFY'!A116="","",'2-Budget JUSTIFY'!A116)</f>
        <v/>
      </c>
      <c r="B114" s="767">
        <f>'2-Budget JUSTIFY'!D116</f>
        <v>0</v>
      </c>
      <c r="C114" s="781">
        <f>'2-Budget JUSTIFY'!E116</f>
        <v>0</v>
      </c>
      <c r="D114" s="781">
        <f>'2-Budget JUSTIFY'!F116</f>
        <v>0</v>
      </c>
      <c r="E114" s="781">
        <f>'2-Budget JUSTIFY'!G116</f>
        <v>0</v>
      </c>
      <c r="F114" s="781">
        <f>'2-Budget JUSTIFY'!H116</f>
        <v>0</v>
      </c>
      <c r="G114" s="781">
        <f>'2-Budget JUSTIFY'!I116</f>
        <v>0</v>
      </c>
      <c r="H114" s="781">
        <f>'2-Budget JUSTIFY'!J116</f>
        <v>0</v>
      </c>
      <c r="I114" s="781">
        <f>'2-Budget JUSTIFY'!K116</f>
        <v>0</v>
      </c>
      <c r="J114" s="781">
        <f>'2-Budget JUSTIFY'!L116</f>
        <v>0</v>
      </c>
      <c r="K114" s="781">
        <f>'2-Budget JUSTIFY'!M116</f>
        <v>0</v>
      </c>
      <c r="L114" s="781">
        <f>'2-Budget JUSTIFY'!N116</f>
        <v>0</v>
      </c>
      <c r="M114" s="781">
        <f>'2-Budget JUSTIFY'!O116</f>
        <v>0</v>
      </c>
      <c r="N114" s="781">
        <f>'2-Budget JUSTIFY'!P116</f>
        <v>0</v>
      </c>
      <c r="O114" s="781">
        <f>'2-Budget JUSTIFY'!Q116</f>
        <v>0</v>
      </c>
      <c r="P114" s="767">
        <f>'2-Budget JUSTIFY'!R116</f>
        <v>0</v>
      </c>
      <c r="Q114" s="776">
        <f t="shared" si="23"/>
        <v>0</v>
      </c>
      <c r="R114" s="769"/>
      <c r="S114" s="778">
        <f>'4-EXPENSE 1st Period'!P126+' 5-EXPENSE 2nd Period'!P126+'6-EXPENSE 3rd Period'!P126+' 7-EXPENSE 4th Period'!P126+' 8-EXPENSE 5th Period'!P126+' 9-EXPENSE 6th Period'!P126+' 10-EXPENSE 7th Period'!P126+' 11-EXPENSE 8th Period'!P126+' 12-EXPENSE 9th Period'!P126+' 13-EXPENSE 10th Period'!P126+' 14-EXPENSE 11th Period'!P126+' 15-EXPENSE 12th Period'!Q126</f>
        <v>0</v>
      </c>
      <c r="T114" s="781">
        <f>'4-EXPENSE 1st Period'!Q126+' 5-EXPENSE 2nd Period'!Q126+'6-EXPENSE 3rd Period'!Q126+' 7-EXPENSE 4th Period'!Q126+' 8-EXPENSE 5th Period'!Q126+' 9-EXPENSE 6th Period'!Q126+' 10-EXPENSE 7th Period'!Q126+' 11-EXPENSE 8th Period'!Q126+' 12-EXPENSE 9th Period'!Q126+' 13-EXPENSE 10th Period'!Q126+' 14-EXPENSE 11th Period'!Q126+' 15-EXPENSE 12th Period'!R126</f>
        <v>0</v>
      </c>
      <c r="U114" s="781">
        <f>'4-EXPENSE 1st Period'!R126+' 5-EXPENSE 2nd Period'!R126+'6-EXPENSE 3rd Period'!R126+' 7-EXPENSE 4th Period'!R126+' 8-EXPENSE 5th Period'!R126+' 9-EXPENSE 6th Period'!R126+' 10-EXPENSE 7th Period'!R126+' 11-EXPENSE 8th Period'!R126+' 12-EXPENSE 9th Period'!R126+' 13-EXPENSE 10th Period'!R126+' 14-EXPENSE 11th Period'!R126+' 15-EXPENSE 12th Period'!S126</f>
        <v>0</v>
      </c>
      <c r="V114" s="781">
        <f>'4-EXPENSE 1st Period'!S126+' 5-EXPENSE 2nd Period'!S126+'6-EXPENSE 3rd Period'!S126+' 7-EXPENSE 4th Period'!S126+' 8-EXPENSE 5th Period'!S126+' 9-EXPENSE 6th Period'!S126+' 10-EXPENSE 7th Period'!S126+' 11-EXPENSE 8th Period'!S126+' 12-EXPENSE 9th Period'!S126+' 13-EXPENSE 10th Period'!S126+' 14-EXPENSE 11th Period'!S126+' 15-EXPENSE 12th Period'!T126</f>
        <v>0</v>
      </c>
      <c r="W114" s="781">
        <f>'4-EXPENSE 1st Period'!T126+' 5-EXPENSE 2nd Period'!T126+'6-EXPENSE 3rd Period'!T126+' 7-EXPENSE 4th Period'!T126+' 8-EXPENSE 5th Period'!T126+' 9-EXPENSE 6th Period'!T126+' 10-EXPENSE 7th Period'!T126+' 11-EXPENSE 8th Period'!T126+' 12-EXPENSE 9th Period'!T126+' 13-EXPENSE 10th Period'!T126+' 14-EXPENSE 11th Period'!T126+' 15-EXPENSE 12th Period'!U126</f>
        <v>0</v>
      </c>
      <c r="X114" s="781">
        <f>'4-EXPENSE 1st Period'!U126+' 5-EXPENSE 2nd Period'!U126+'6-EXPENSE 3rd Period'!U126+' 7-EXPENSE 4th Period'!U126+' 8-EXPENSE 5th Period'!U126+' 9-EXPENSE 6th Period'!U126+' 10-EXPENSE 7th Period'!U126+' 11-EXPENSE 8th Period'!U126+' 12-EXPENSE 9th Period'!U126+' 13-EXPENSE 10th Period'!U126+' 14-EXPENSE 11th Period'!U126+' 15-EXPENSE 12th Period'!V126</f>
        <v>0</v>
      </c>
      <c r="Y114" s="781">
        <f>'4-EXPENSE 1st Period'!V126+' 5-EXPENSE 2nd Period'!V126+'6-EXPENSE 3rd Period'!V126+' 7-EXPENSE 4th Period'!V126+' 8-EXPENSE 5th Period'!V126+' 9-EXPENSE 6th Period'!V126+' 10-EXPENSE 7th Period'!V126+' 11-EXPENSE 8th Period'!V126+' 12-EXPENSE 9th Period'!V126+' 13-EXPENSE 10th Period'!V126+' 14-EXPENSE 11th Period'!V126+' 15-EXPENSE 12th Period'!W126</f>
        <v>0</v>
      </c>
      <c r="Z114" s="781">
        <f>'4-EXPENSE 1st Period'!W126+' 5-EXPENSE 2nd Period'!W126+'6-EXPENSE 3rd Period'!W126+' 7-EXPENSE 4th Period'!W126+' 8-EXPENSE 5th Period'!W126+' 9-EXPENSE 6th Period'!W126+' 10-EXPENSE 7th Period'!W126+' 11-EXPENSE 8th Period'!W126+' 12-EXPENSE 9th Period'!W126+' 13-EXPENSE 10th Period'!W126+' 14-EXPENSE 11th Period'!W126+' 15-EXPENSE 12th Period'!X126</f>
        <v>0</v>
      </c>
      <c r="AA114" s="781">
        <f>'4-EXPENSE 1st Period'!X126+' 5-EXPENSE 2nd Period'!X126+'6-EXPENSE 3rd Period'!X126+' 7-EXPENSE 4th Period'!X126+' 8-EXPENSE 5th Period'!X126+' 9-EXPENSE 6th Period'!X126+' 10-EXPENSE 7th Period'!X126+' 11-EXPENSE 8th Period'!X126+' 12-EXPENSE 9th Period'!X126+' 13-EXPENSE 10th Period'!X126+' 14-EXPENSE 11th Period'!X126+' 15-EXPENSE 12th Period'!Y126</f>
        <v>0</v>
      </c>
      <c r="AB114" s="781">
        <f>'4-EXPENSE 1st Period'!Y126+' 5-EXPENSE 2nd Period'!Y126+'6-EXPENSE 3rd Period'!Y126+' 7-EXPENSE 4th Period'!Y126+' 8-EXPENSE 5th Period'!Y126+' 9-EXPENSE 6th Period'!Y126+' 10-EXPENSE 7th Period'!Y126+' 11-EXPENSE 8th Period'!Y126+' 12-EXPENSE 9th Period'!Y126+' 13-EXPENSE 10th Period'!Y126+' 14-EXPENSE 11th Period'!Y126+' 15-EXPENSE 12th Period'!Z126</f>
        <v>0</v>
      </c>
      <c r="AC114" s="781">
        <f>'4-EXPENSE 1st Period'!Z126+' 5-EXPENSE 2nd Period'!Z126+'6-EXPENSE 3rd Period'!Z126+' 7-EXPENSE 4th Period'!Z126+' 8-EXPENSE 5th Period'!Z126+' 9-EXPENSE 6th Period'!Z126+' 10-EXPENSE 7th Period'!Z126+' 11-EXPENSE 8th Period'!Z126+' 12-EXPENSE 9th Period'!Z126+' 13-EXPENSE 10th Period'!Z126+' 14-EXPENSE 11th Period'!Z126+' 15-EXPENSE 12th Period'!AA126</f>
        <v>0</v>
      </c>
      <c r="AD114" s="781">
        <f>'4-EXPENSE 1st Period'!AA126+' 5-EXPENSE 2nd Period'!AA126+'6-EXPENSE 3rd Period'!AA126+' 7-EXPENSE 4th Period'!AA126+' 8-EXPENSE 5th Period'!AA126+' 9-EXPENSE 6th Period'!AA126+' 10-EXPENSE 7th Period'!AA126+' 11-EXPENSE 8th Period'!AA126+' 12-EXPENSE 9th Period'!AA126+' 13-EXPENSE 10th Period'!AA126+' 14-EXPENSE 11th Period'!AA126+' 15-EXPENSE 12th Period'!AB126</f>
        <v>0</v>
      </c>
      <c r="AE114" s="781">
        <f>'4-EXPENSE 1st Period'!AB126+' 5-EXPENSE 2nd Period'!AB126+'6-EXPENSE 3rd Period'!AB126+' 7-EXPENSE 4th Period'!AB126+' 8-EXPENSE 5th Period'!AB126+' 9-EXPENSE 6th Period'!AB126+' 10-EXPENSE 7th Period'!AB126+' 11-EXPENSE 8th Period'!AB126+' 12-EXPENSE 9th Period'!AB126+' 13-EXPENSE 10th Period'!AB126+' 14-EXPENSE 11th Period'!AB126+' 15-EXPENSE 12th Period'!AC126</f>
        <v>0</v>
      </c>
      <c r="AF114" s="781">
        <f>'4-EXPENSE 1st Period'!AC126+' 5-EXPENSE 2nd Period'!AC126+'6-EXPENSE 3rd Period'!AC126+' 7-EXPENSE 4th Period'!AC126+' 8-EXPENSE 5th Period'!AC126+' 9-EXPENSE 6th Period'!AC126+' 10-EXPENSE 7th Period'!AC126+' 11-EXPENSE 8th Period'!AC126+' 12-EXPENSE 9th Period'!AC126+' 13-EXPENSE 10th Period'!AC126+' 14-EXPENSE 11th Period'!AC126+' 15-EXPENSE 12th Period'!AD126</f>
        <v>0</v>
      </c>
      <c r="AG114" s="767">
        <f>'4-EXPENSE 1st Period'!AD126+' 5-EXPENSE 2nd Period'!AD126+'6-EXPENSE 3rd Period'!AD126+' 7-EXPENSE 4th Period'!AD126+' 8-EXPENSE 5th Period'!AD126+' 9-EXPENSE 6th Period'!AD126+' 10-EXPENSE 7th Period'!AD126+' 11-EXPENSE 8th Period'!AD126+' 12-EXPENSE 9th Period'!AD126+' 13-EXPENSE 10th Period'!AD126+' 14-EXPENSE 11th Period'!AD126+' 15-EXPENSE 12th Period'!AE126</f>
        <v>0</v>
      </c>
      <c r="AH114" s="776">
        <f t="shared" si="24"/>
        <v>0</v>
      </c>
      <c r="AI114" s="769"/>
      <c r="AJ114" s="778">
        <f t="shared" si="25"/>
        <v>0</v>
      </c>
      <c r="AK114" s="781">
        <f t="shared" si="26"/>
        <v>0</v>
      </c>
      <c r="AL114" s="781">
        <f t="shared" si="27"/>
        <v>0</v>
      </c>
      <c r="AM114" s="781">
        <f t="shared" si="28"/>
        <v>0</v>
      </c>
      <c r="AN114" s="781">
        <f t="shared" si="29"/>
        <v>0</v>
      </c>
      <c r="AO114" s="781">
        <f t="shared" si="30"/>
        <v>0</v>
      </c>
      <c r="AP114" s="781">
        <f t="shared" si="31"/>
        <v>0</v>
      </c>
      <c r="AQ114" s="781">
        <f t="shared" si="32"/>
        <v>0</v>
      </c>
      <c r="AR114" s="781">
        <f t="shared" si="33"/>
        <v>0</v>
      </c>
      <c r="AS114" s="781">
        <f t="shared" si="34"/>
        <v>0</v>
      </c>
      <c r="AT114" s="781">
        <f t="shared" si="35"/>
        <v>0</v>
      </c>
      <c r="AU114" s="781">
        <f t="shared" si="36"/>
        <v>0</v>
      </c>
      <c r="AV114" s="781">
        <f t="shared" si="37"/>
        <v>0</v>
      </c>
      <c r="AW114" s="781">
        <f t="shared" si="38"/>
        <v>0</v>
      </c>
      <c r="AX114" s="767">
        <f t="shared" si="39"/>
        <v>0</v>
      </c>
      <c r="AY114" s="776">
        <f t="shared" si="40"/>
        <v>0</v>
      </c>
    </row>
    <row r="115" spans="1:51" x14ac:dyDescent="0.25">
      <c r="A115" s="799" t="str">
        <f>IF('2-Budget JUSTIFY'!A117="","",'2-Budget JUSTIFY'!A117)</f>
        <v/>
      </c>
      <c r="B115" s="767">
        <f>'2-Budget JUSTIFY'!D117</f>
        <v>0</v>
      </c>
      <c r="C115" s="781">
        <f>'2-Budget JUSTIFY'!E117</f>
        <v>0</v>
      </c>
      <c r="D115" s="781">
        <f>'2-Budget JUSTIFY'!F117</f>
        <v>0</v>
      </c>
      <c r="E115" s="781">
        <f>'2-Budget JUSTIFY'!G117</f>
        <v>0</v>
      </c>
      <c r="F115" s="781">
        <f>'2-Budget JUSTIFY'!H117</f>
        <v>0</v>
      </c>
      <c r="G115" s="781">
        <f>'2-Budget JUSTIFY'!I117</f>
        <v>0</v>
      </c>
      <c r="H115" s="781">
        <f>'2-Budget JUSTIFY'!J117</f>
        <v>0</v>
      </c>
      <c r="I115" s="781">
        <f>'2-Budget JUSTIFY'!K117</f>
        <v>0</v>
      </c>
      <c r="J115" s="781">
        <f>'2-Budget JUSTIFY'!L117</f>
        <v>0</v>
      </c>
      <c r="K115" s="781">
        <f>'2-Budget JUSTIFY'!M117</f>
        <v>0</v>
      </c>
      <c r="L115" s="781">
        <f>'2-Budget JUSTIFY'!N117</f>
        <v>0</v>
      </c>
      <c r="M115" s="781">
        <f>'2-Budget JUSTIFY'!O117</f>
        <v>0</v>
      </c>
      <c r="N115" s="781">
        <f>'2-Budget JUSTIFY'!P117</f>
        <v>0</v>
      </c>
      <c r="O115" s="781">
        <f>'2-Budget JUSTIFY'!Q117</f>
        <v>0</v>
      </c>
      <c r="P115" s="767">
        <f>'2-Budget JUSTIFY'!R117</f>
        <v>0</v>
      </c>
      <c r="Q115" s="776">
        <f t="shared" si="23"/>
        <v>0</v>
      </c>
      <c r="R115" s="769"/>
      <c r="S115" s="778">
        <f>'4-EXPENSE 1st Period'!P127+' 5-EXPENSE 2nd Period'!P127+'6-EXPENSE 3rd Period'!P127+' 7-EXPENSE 4th Period'!P127+' 8-EXPENSE 5th Period'!P127+' 9-EXPENSE 6th Period'!P127+' 10-EXPENSE 7th Period'!P127+' 11-EXPENSE 8th Period'!P127+' 12-EXPENSE 9th Period'!P127+' 13-EXPENSE 10th Period'!P127+' 14-EXPENSE 11th Period'!P127+' 15-EXPENSE 12th Period'!Q127</f>
        <v>0</v>
      </c>
      <c r="T115" s="781">
        <f>'4-EXPENSE 1st Period'!Q127+' 5-EXPENSE 2nd Period'!Q127+'6-EXPENSE 3rd Period'!Q127+' 7-EXPENSE 4th Period'!Q127+' 8-EXPENSE 5th Period'!Q127+' 9-EXPENSE 6th Period'!Q127+' 10-EXPENSE 7th Period'!Q127+' 11-EXPENSE 8th Period'!Q127+' 12-EXPENSE 9th Period'!Q127+' 13-EXPENSE 10th Period'!Q127+' 14-EXPENSE 11th Period'!Q127+' 15-EXPENSE 12th Period'!R127</f>
        <v>0</v>
      </c>
      <c r="U115" s="781">
        <f>'4-EXPENSE 1st Period'!R127+' 5-EXPENSE 2nd Period'!R127+'6-EXPENSE 3rd Period'!R127+' 7-EXPENSE 4th Period'!R127+' 8-EXPENSE 5th Period'!R127+' 9-EXPENSE 6th Period'!R127+' 10-EXPENSE 7th Period'!R127+' 11-EXPENSE 8th Period'!R127+' 12-EXPENSE 9th Period'!R127+' 13-EXPENSE 10th Period'!R127+' 14-EXPENSE 11th Period'!R127+' 15-EXPENSE 12th Period'!S127</f>
        <v>0</v>
      </c>
      <c r="V115" s="781">
        <f>'4-EXPENSE 1st Period'!S127+' 5-EXPENSE 2nd Period'!S127+'6-EXPENSE 3rd Period'!S127+' 7-EXPENSE 4th Period'!S127+' 8-EXPENSE 5th Period'!S127+' 9-EXPENSE 6th Period'!S127+' 10-EXPENSE 7th Period'!S127+' 11-EXPENSE 8th Period'!S127+' 12-EXPENSE 9th Period'!S127+' 13-EXPENSE 10th Period'!S127+' 14-EXPENSE 11th Period'!S127+' 15-EXPENSE 12th Period'!T127</f>
        <v>0</v>
      </c>
      <c r="W115" s="781">
        <f>'4-EXPENSE 1st Period'!T127+' 5-EXPENSE 2nd Period'!T127+'6-EXPENSE 3rd Period'!T127+' 7-EXPENSE 4th Period'!T127+' 8-EXPENSE 5th Period'!T127+' 9-EXPENSE 6th Period'!T127+' 10-EXPENSE 7th Period'!T127+' 11-EXPENSE 8th Period'!T127+' 12-EXPENSE 9th Period'!T127+' 13-EXPENSE 10th Period'!T127+' 14-EXPENSE 11th Period'!T127+' 15-EXPENSE 12th Period'!U127</f>
        <v>0</v>
      </c>
      <c r="X115" s="781">
        <f>'4-EXPENSE 1st Period'!U127+' 5-EXPENSE 2nd Period'!U127+'6-EXPENSE 3rd Period'!U127+' 7-EXPENSE 4th Period'!U127+' 8-EXPENSE 5th Period'!U127+' 9-EXPENSE 6th Period'!U127+' 10-EXPENSE 7th Period'!U127+' 11-EXPENSE 8th Period'!U127+' 12-EXPENSE 9th Period'!U127+' 13-EXPENSE 10th Period'!U127+' 14-EXPENSE 11th Period'!U127+' 15-EXPENSE 12th Period'!V127</f>
        <v>0</v>
      </c>
      <c r="Y115" s="781">
        <f>'4-EXPENSE 1st Period'!V127+' 5-EXPENSE 2nd Period'!V127+'6-EXPENSE 3rd Period'!V127+' 7-EXPENSE 4th Period'!V127+' 8-EXPENSE 5th Period'!V127+' 9-EXPENSE 6th Period'!V127+' 10-EXPENSE 7th Period'!V127+' 11-EXPENSE 8th Period'!V127+' 12-EXPENSE 9th Period'!V127+' 13-EXPENSE 10th Period'!V127+' 14-EXPENSE 11th Period'!V127+' 15-EXPENSE 12th Period'!W127</f>
        <v>0</v>
      </c>
      <c r="Z115" s="781">
        <f>'4-EXPENSE 1st Period'!W127+' 5-EXPENSE 2nd Period'!W127+'6-EXPENSE 3rd Period'!W127+' 7-EXPENSE 4th Period'!W127+' 8-EXPENSE 5th Period'!W127+' 9-EXPENSE 6th Period'!W127+' 10-EXPENSE 7th Period'!W127+' 11-EXPENSE 8th Period'!W127+' 12-EXPENSE 9th Period'!W127+' 13-EXPENSE 10th Period'!W127+' 14-EXPENSE 11th Period'!W127+' 15-EXPENSE 12th Period'!X127</f>
        <v>0</v>
      </c>
      <c r="AA115" s="781">
        <f>'4-EXPENSE 1st Period'!X127+' 5-EXPENSE 2nd Period'!X127+'6-EXPENSE 3rd Period'!X127+' 7-EXPENSE 4th Period'!X127+' 8-EXPENSE 5th Period'!X127+' 9-EXPENSE 6th Period'!X127+' 10-EXPENSE 7th Period'!X127+' 11-EXPENSE 8th Period'!X127+' 12-EXPENSE 9th Period'!X127+' 13-EXPENSE 10th Period'!X127+' 14-EXPENSE 11th Period'!X127+' 15-EXPENSE 12th Period'!Y127</f>
        <v>0</v>
      </c>
      <c r="AB115" s="781">
        <f>'4-EXPENSE 1st Period'!Y127+' 5-EXPENSE 2nd Period'!Y127+'6-EXPENSE 3rd Period'!Y127+' 7-EXPENSE 4th Period'!Y127+' 8-EXPENSE 5th Period'!Y127+' 9-EXPENSE 6th Period'!Y127+' 10-EXPENSE 7th Period'!Y127+' 11-EXPENSE 8th Period'!Y127+' 12-EXPENSE 9th Period'!Y127+' 13-EXPENSE 10th Period'!Y127+' 14-EXPENSE 11th Period'!Y127+' 15-EXPENSE 12th Period'!Z127</f>
        <v>0</v>
      </c>
      <c r="AC115" s="781">
        <f>'4-EXPENSE 1st Period'!Z127+' 5-EXPENSE 2nd Period'!Z127+'6-EXPENSE 3rd Period'!Z127+' 7-EXPENSE 4th Period'!Z127+' 8-EXPENSE 5th Period'!Z127+' 9-EXPENSE 6th Period'!Z127+' 10-EXPENSE 7th Period'!Z127+' 11-EXPENSE 8th Period'!Z127+' 12-EXPENSE 9th Period'!Z127+' 13-EXPENSE 10th Period'!Z127+' 14-EXPENSE 11th Period'!Z127+' 15-EXPENSE 12th Period'!AA127</f>
        <v>0</v>
      </c>
      <c r="AD115" s="781">
        <f>'4-EXPENSE 1st Period'!AA127+' 5-EXPENSE 2nd Period'!AA127+'6-EXPENSE 3rd Period'!AA127+' 7-EXPENSE 4th Period'!AA127+' 8-EXPENSE 5th Period'!AA127+' 9-EXPENSE 6th Period'!AA127+' 10-EXPENSE 7th Period'!AA127+' 11-EXPENSE 8th Period'!AA127+' 12-EXPENSE 9th Period'!AA127+' 13-EXPENSE 10th Period'!AA127+' 14-EXPENSE 11th Period'!AA127+' 15-EXPENSE 12th Period'!AB127</f>
        <v>0</v>
      </c>
      <c r="AE115" s="781">
        <f>'4-EXPENSE 1st Period'!AB127+' 5-EXPENSE 2nd Period'!AB127+'6-EXPENSE 3rd Period'!AB127+' 7-EXPENSE 4th Period'!AB127+' 8-EXPENSE 5th Period'!AB127+' 9-EXPENSE 6th Period'!AB127+' 10-EXPENSE 7th Period'!AB127+' 11-EXPENSE 8th Period'!AB127+' 12-EXPENSE 9th Period'!AB127+' 13-EXPENSE 10th Period'!AB127+' 14-EXPENSE 11th Period'!AB127+' 15-EXPENSE 12th Period'!AC127</f>
        <v>0</v>
      </c>
      <c r="AF115" s="781">
        <f>'4-EXPENSE 1st Period'!AC127+' 5-EXPENSE 2nd Period'!AC127+'6-EXPENSE 3rd Period'!AC127+' 7-EXPENSE 4th Period'!AC127+' 8-EXPENSE 5th Period'!AC127+' 9-EXPENSE 6th Period'!AC127+' 10-EXPENSE 7th Period'!AC127+' 11-EXPENSE 8th Period'!AC127+' 12-EXPENSE 9th Period'!AC127+' 13-EXPENSE 10th Period'!AC127+' 14-EXPENSE 11th Period'!AC127+' 15-EXPENSE 12th Period'!AD127</f>
        <v>0</v>
      </c>
      <c r="AG115" s="767">
        <f>'4-EXPENSE 1st Period'!AD127+' 5-EXPENSE 2nd Period'!AD127+'6-EXPENSE 3rd Period'!AD127+' 7-EXPENSE 4th Period'!AD127+' 8-EXPENSE 5th Period'!AD127+' 9-EXPENSE 6th Period'!AD127+' 10-EXPENSE 7th Period'!AD127+' 11-EXPENSE 8th Period'!AD127+' 12-EXPENSE 9th Period'!AD127+' 13-EXPENSE 10th Period'!AD127+' 14-EXPENSE 11th Period'!AD127+' 15-EXPENSE 12th Period'!AE127</f>
        <v>0</v>
      </c>
      <c r="AH115" s="776">
        <f t="shared" si="24"/>
        <v>0</v>
      </c>
      <c r="AI115" s="769"/>
      <c r="AJ115" s="778">
        <f t="shared" si="25"/>
        <v>0</v>
      </c>
      <c r="AK115" s="781">
        <f t="shared" si="26"/>
        <v>0</v>
      </c>
      <c r="AL115" s="781">
        <f t="shared" si="27"/>
        <v>0</v>
      </c>
      <c r="AM115" s="781">
        <f t="shared" si="28"/>
        <v>0</v>
      </c>
      <c r="AN115" s="781">
        <f t="shared" si="29"/>
        <v>0</v>
      </c>
      <c r="AO115" s="781">
        <f t="shared" si="30"/>
        <v>0</v>
      </c>
      <c r="AP115" s="781">
        <f t="shared" si="31"/>
        <v>0</v>
      </c>
      <c r="AQ115" s="781">
        <f t="shared" si="32"/>
        <v>0</v>
      </c>
      <c r="AR115" s="781">
        <f t="shared" si="33"/>
        <v>0</v>
      </c>
      <c r="AS115" s="781">
        <f t="shared" si="34"/>
        <v>0</v>
      </c>
      <c r="AT115" s="781">
        <f t="shared" si="35"/>
        <v>0</v>
      </c>
      <c r="AU115" s="781">
        <f t="shared" si="36"/>
        <v>0</v>
      </c>
      <c r="AV115" s="781">
        <f t="shared" si="37"/>
        <v>0</v>
      </c>
      <c r="AW115" s="781">
        <f t="shared" si="38"/>
        <v>0</v>
      </c>
      <c r="AX115" s="767">
        <f t="shared" si="39"/>
        <v>0</v>
      </c>
      <c r="AY115" s="776">
        <f t="shared" si="40"/>
        <v>0</v>
      </c>
    </row>
    <row r="116" spans="1:51" x14ac:dyDescent="0.25">
      <c r="A116" s="799" t="str">
        <f>IF('2-Budget JUSTIFY'!A118="","",'2-Budget JUSTIFY'!A118)</f>
        <v/>
      </c>
      <c r="B116" s="767">
        <f>'2-Budget JUSTIFY'!D118</f>
        <v>0</v>
      </c>
      <c r="C116" s="781">
        <f>'2-Budget JUSTIFY'!E118</f>
        <v>0</v>
      </c>
      <c r="D116" s="781">
        <f>'2-Budget JUSTIFY'!F118</f>
        <v>0</v>
      </c>
      <c r="E116" s="781">
        <f>'2-Budget JUSTIFY'!G118</f>
        <v>0</v>
      </c>
      <c r="F116" s="781">
        <f>'2-Budget JUSTIFY'!H118</f>
        <v>0</v>
      </c>
      <c r="G116" s="781">
        <f>'2-Budget JUSTIFY'!I118</f>
        <v>0</v>
      </c>
      <c r="H116" s="781">
        <f>'2-Budget JUSTIFY'!J118</f>
        <v>0</v>
      </c>
      <c r="I116" s="781">
        <f>'2-Budget JUSTIFY'!K118</f>
        <v>0</v>
      </c>
      <c r="J116" s="781">
        <f>'2-Budget JUSTIFY'!L118</f>
        <v>0</v>
      </c>
      <c r="K116" s="781">
        <f>'2-Budget JUSTIFY'!M118</f>
        <v>0</v>
      </c>
      <c r="L116" s="781">
        <f>'2-Budget JUSTIFY'!N118</f>
        <v>0</v>
      </c>
      <c r="M116" s="781">
        <f>'2-Budget JUSTIFY'!O118</f>
        <v>0</v>
      </c>
      <c r="N116" s="781">
        <f>'2-Budget JUSTIFY'!P118</f>
        <v>0</v>
      </c>
      <c r="O116" s="781">
        <f>'2-Budget JUSTIFY'!Q118</f>
        <v>0</v>
      </c>
      <c r="P116" s="767">
        <f>'2-Budget JUSTIFY'!R118</f>
        <v>0</v>
      </c>
      <c r="Q116" s="776">
        <f t="shared" si="23"/>
        <v>0</v>
      </c>
      <c r="R116" s="769"/>
      <c r="S116" s="778">
        <f>'4-EXPENSE 1st Period'!P128+' 5-EXPENSE 2nd Period'!P128+'6-EXPENSE 3rd Period'!P128+' 7-EXPENSE 4th Period'!P128+' 8-EXPENSE 5th Period'!P128+' 9-EXPENSE 6th Period'!P128+' 10-EXPENSE 7th Period'!P128+' 11-EXPENSE 8th Period'!P128+' 12-EXPENSE 9th Period'!P128+' 13-EXPENSE 10th Period'!P128+' 14-EXPENSE 11th Period'!P128+' 15-EXPENSE 12th Period'!Q128</f>
        <v>0</v>
      </c>
      <c r="T116" s="781">
        <f>'4-EXPENSE 1st Period'!Q128+' 5-EXPENSE 2nd Period'!Q128+'6-EXPENSE 3rd Period'!Q128+' 7-EXPENSE 4th Period'!Q128+' 8-EXPENSE 5th Period'!Q128+' 9-EXPENSE 6th Period'!Q128+' 10-EXPENSE 7th Period'!Q128+' 11-EXPENSE 8th Period'!Q128+' 12-EXPENSE 9th Period'!Q128+' 13-EXPENSE 10th Period'!Q128+' 14-EXPENSE 11th Period'!Q128+' 15-EXPENSE 12th Period'!R128</f>
        <v>0</v>
      </c>
      <c r="U116" s="781">
        <f>'4-EXPENSE 1st Period'!R128+' 5-EXPENSE 2nd Period'!R128+'6-EXPENSE 3rd Period'!R128+' 7-EXPENSE 4th Period'!R128+' 8-EXPENSE 5th Period'!R128+' 9-EXPENSE 6th Period'!R128+' 10-EXPENSE 7th Period'!R128+' 11-EXPENSE 8th Period'!R128+' 12-EXPENSE 9th Period'!R128+' 13-EXPENSE 10th Period'!R128+' 14-EXPENSE 11th Period'!R128+' 15-EXPENSE 12th Period'!S128</f>
        <v>0</v>
      </c>
      <c r="V116" s="781">
        <f>'4-EXPENSE 1st Period'!S128+' 5-EXPENSE 2nd Period'!S128+'6-EXPENSE 3rd Period'!S128+' 7-EXPENSE 4th Period'!S128+' 8-EXPENSE 5th Period'!S128+' 9-EXPENSE 6th Period'!S128+' 10-EXPENSE 7th Period'!S128+' 11-EXPENSE 8th Period'!S128+' 12-EXPENSE 9th Period'!S128+' 13-EXPENSE 10th Period'!S128+' 14-EXPENSE 11th Period'!S128+' 15-EXPENSE 12th Period'!T128</f>
        <v>0</v>
      </c>
      <c r="W116" s="781">
        <f>'4-EXPENSE 1st Period'!T128+' 5-EXPENSE 2nd Period'!T128+'6-EXPENSE 3rd Period'!T128+' 7-EXPENSE 4th Period'!T128+' 8-EXPENSE 5th Period'!T128+' 9-EXPENSE 6th Period'!T128+' 10-EXPENSE 7th Period'!T128+' 11-EXPENSE 8th Period'!T128+' 12-EXPENSE 9th Period'!T128+' 13-EXPENSE 10th Period'!T128+' 14-EXPENSE 11th Period'!T128+' 15-EXPENSE 12th Period'!U128</f>
        <v>0</v>
      </c>
      <c r="X116" s="781">
        <f>'4-EXPENSE 1st Period'!U128+' 5-EXPENSE 2nd Period'!U128+'6-EXPENSE 3rd Period'!U128+' 7-EXPENSE 4th Period'!U128+' 8-EXPENSE 5th Period'!U128+' 9-EXPENSE 6th Period'!U128+' 10-EXPENSE 7th Period'!U128+' 11-EXPENSE 8th Period'!U128+' 12-EXPENSE 9th Period'!U128+' 13-EXPENSE 10th Period'!U128+' 14-EXPENSE 11th Period'!U128+' 15-EXPENSE 12th Period'!V128</f>
        <v>0</v>
      </c>
      <c r="Y116" s="781">
        <f>'4-EXPENSE 1st Period'!V128+' 5-EXPENSE 2nd Period'!V128+'6-EXPENSE 3rd Period'!V128+' 7-EXPENSE 4th Period'!V128+' 8-EXPENSE 5th Period'!V128+' 9-EXPENSE 6th Period'!V128+' 10-EXPENSE 7th Period'!V128+' 11-EXPENSE 8th Period'!V128+' 12-EXPENSE 9th Period'!V128+' 13-EXPENSE 10th Period'!V128+' 14-EXPENSE 11th Period'!V128+' 15-EXPENSE 12th Period'!W128</f>
        <v>0</v>
      </c>
      <c r="Z116" s="781">
        <f>'4-EXPENSE 1st Period'!W128+' 5-EXPENSE 2nd Period'!W128+'6-EXPENSE 3rd Period'!W128+' 7-EXPENSE 4th Period'!W128+' 8-EXPENSE 5th Period'!W128+' 9-EXPENSE 6th Period'!W128+' 10-EXPENSE 7th Period'!W128+' 11-EXPENSE 8th Period'!W128+' 12-EXPENSE 9th Period'!W128+' 13-EXPENSE 10th Period'!W128+' 14-EXPENSE 11th Period'!W128+' 15-EXPENSE 12th Period'!X128</f>
        <v>0</v>
      </c>
      <c r="AA116" s="781">
        <f>'4-EXPENSE 1st Period'!X128+' 5-EXPENSE 2nd Period'!X128+'6-EXPENSE 3rd Period'!X128+' 7-EXPENSE 4th Period'!X128+' 8-EXPENSE 5th Period'!X128+' 9-EXPENSE 6th Period'!X128+' 10-EXPENSE 7th Period'!X128+' 11-EXPENSE 8th Period'!X128+' 12-EXPENSE 9th Period'!X128+' 13-EXPENSE 10th Period'!X128+' 14-EXPENSE 11th Period'!X128+' 15-EXPENSE 12th Period'!Y128</f>
        <v>0</v>
      </c>
      <c r="AB116" s="781">
        <f>'4-EXPENSE 1st Period'!Y128+' 5-EXPENSE 2nd Period'!Y128+'6-EXPENSE 3rd Period'!Y128+' 7-EXPENSE 4th Period'!Y128+' 8-EXPENSE 5th Period'!Y128+' 9-EXPENSE 6th Period'!Y128+' 10-EXPENSE 7th Period'!Y128+' 11-EXPENSE 8th Period'!Y128+' 12-EXPENSE 9th Period'!Y128+' 13-EXPENSE 10th Period'!Y128+' 14-EXPENSE 11th Period'!Y128+' 15-EXPENSE 12th Period'!Z128</f>
        <v>0</v>
      </c>
      <c r="AC116" s="781">
        <f>'4-EXPENSE 1st Period'!Z128+' 5-EXPENSE 2nd Period'!Z128+'6-EXPENSE 3rd Period'!Z128+' 7-EXPENSE 4th Period'!Z128+' 8-EXPENSE 5th Period'!Z128+' 9-EXPENSE 6th Period'!Z128+' 10-EXPENSE 7th Period'!Z128+' 11-EXPENSE 8th Period'!Z128+' 12-EXPENSE 9th Period'!Z128+' 13-EXPENSE 10th Period'!Z128+' 14-EXPENSE 11th Period'!Z128+' 15-EXPENSE 12th Period'!AA128</f>
        <v>0</v>
      </c>
      <c r="AD116" s="781">
        <f>'4-EXPENSE 1st Period'!AA128+' 5-EXPENSE 2nd Period'!AA128+'6-EXPENSE 3rd Period'!AA128+' 7-EXPENSE 4th Period'!AA128+' 8-EXPENSE 5th Period'!AA128+' 9-EXPENSE 6th Period'!AA128+' 10-EXPENSE 7th Period'!AA128+' 11-EXPENSE 8th Period'!AA128+' 12-EXPENSE 9th Period'!AA128+' 13-EXPENSE 10th Period'!AA128+' 14-EXPENSE 11th Period'!AA128+' 15-EXPENSE 12th Period'!AB128</f>
        <v>0</v>
      </c>
      <c r="AE116" s="781">
        <f>'4-EXPENSE 1st Period'!AB128+' 5-EXPENSE 2nd Period'!AB128+'6-EXPENSE 3rd Period'!AB128+' 7-EXPENSE 4th Period'!AB128+' 8-EXPENSE 5th Period'!AB128+' 9-EXPENSE 6th Period'!AB128+' 10-EXPENSE 7th Period'!AB128+' 11-EXPENSE 8th Period'!AB128+' 12-EXPENSE 9th Period'!AB128+' 13-EXPENSE 10th Period'!AB128+' 14-EXPENSE 11th Period'!AB128+' 15-EXPENSE 12th Period'!AC128</f>
        <v>0</v>
      </c>
      <c r="AF116" s="781">
        <f>'4-EXPENSE 1st Period'!AC128+' 5-EXPENSE 2nd Period'!AC128+'6-EXPENSE 3rd Period'!AC128+' 7-EXPENSE 4th Period'!AC128+' 8-EXPENSE 5th Period'!AC128+' 9-EXPENSE 6th Period'!AC128+' 10-EXPENSE 7th Period'!AC128+' 11-EXPENSE 8th Period'!AC128+' 12-EXPENSE 9th Period'!AC128+' 13-EXPENSE 10th Period'!AC128+' 14-EXPENSE 11th Period'!AC128+' 15-EXPENSE 12th Period'!AD128</f>
        <v>0</v>
      </c>
      <c r="AG116" s="767">
        <f>'4-EXPENSE 1st Period'!AD128+' 5-EXPENSE 2nd Period'!AD128+'6-EXPENSE 3rd Period'!AD128+' 7-EXPENSE 4th Period'!AD128+' 8-EXPENSE 5th Period'!AD128+' 9-EXPENSE 6th Period'!AD128+' 10-EXPENSE 7th Period'!AD128+' 11-EXPENSE 8th Period'!AD128+' 12-EXPENSE 9th Period'!AD128+' 13-EXPENSE 10th Period'!AD128+' 14-EXPENSE 11th Period'!AD128+' 15-EXPENSE 12th Period'!AE128</f>
        <v>0</v>
      </c>
      <c r="AH116" s="776">
        <f t="shared" si="24"/>
        <v>0</v>
      </c>
      <c r="AI116" s="769"/>
      <c r="AJ116" s="778">
        <f t="shared" si="25"/>
        <v>0</v>
      </c>
      <c r="AK116" s="781">
        <f t="shared" si="26"/>
        <v>0</v>
      </c>
      <c r="AL116" s="781">
        <f t="shared" si="27"/>
        <v>0</v>
      </c>
      <c r="AM116" s="781">
        <f t="shared" si="28"/>
        <v>0</v>
      </c>
      <c r="AN116" s="781">
        <f t="shared" si="29"/>
        <v>0</v>
      </c>
      <c r="AO116" s="781">
        <f t="shared" si="30"/>
        <v>0</v>
      </c>
      <c r="AP116" s="781">
        <f t="shared" si="31"/>
        <v>0</v>
      </c>
      <c r="AQ116" s="781">
        <f t="shared" si="32"/>
        <v>0</v>
      </c>
      <c r="AR116" s="781">
        <f t="shared" si="33"/>
        <v>0</v>
      </c>
      <c r="AS116" s="781">
        <f t="shared" si="34"/>
        <v>0</v>
      </c>
      <c r="AT116" s="781">
        <f t="shared" si="35"/>
        <v>0</v>
      </c>
      <c r="AU116" s="781">
        <f t="shared" si="36"/>
        <v>0</v>
      </c>
      <c r="AV116" s="781">
        <f t="shared" si="37"/>
        <v>0</v>
      </c>
      <c r="AW116" s="781">
        <f t="shared" si="38"/>
        <v>0</v>
      </c>
      <c r="AX116" s="767">
        <f t="shared" si="39"/>
        <v>0</v>
      </c>
      <c r="AY116" s="776">
        <f t="shared" si="40"/>
        <v>0</v>
      </c>
    </row>
    <row r="117" spans="1:51" ht="13" x14ac:dyDescent="0.3">
      <c r="A117" s="771" t="str">
        <f>IF('2-Budget JUSTIFY'!A119="","",'2-Budget JUSTIFY'!A119)</f>
        <v>900 - Indirect Costs</v>
      </c>
      <c r="B117" s="794">
        <f>'2-Budget JUSTIFY'!D119</f>
        <v>0</v>
      </c>
      <c r="C117" s="795">
        <f>'2-Budget JUSTIFY'!E119</f>
        <v>0</v>
      </c>
      <c r="D117" s="795">
        <f>'2-Budget JUSTIFY'!F119</f>
        <v>0</v>
      </c>
      <c r="E117" s="795">
        <f>'2-Budget JUSTIFY'!G119</f>
        <v>0</v>
      </c>
      <c r="F117" s="795">
        <f>'2-Budget JUSTIFY'!H119</f>
        <v>0</v>
      </c>
      <c r="G117" s="795">
        <f>'2-Budget JUSTIFY'!I119</f>
        <v>0</v>
      </c>
      <c r="H117" s="795">
        <f>'2-Budget JUSTIFY'!J119</f>
        <v>0</v>
      </c>
      <c r="I117" s="795">
        <f>'2-Budget JUSTIFY'!K119</f>
        <v>0</v>
      </c>
      <c r="J117" s="795">
        <f>'2-Budget JUSTIFY'!L119</f>
        <v>0</v>
      </c>
      <c r="K117" s="795">
        <f>'2-Budget JUSTIFY'!M119</f>
        <v>0</v>
      </c>
      <c r="L117" s="795">
        <f>'2-Budget JUSTIFY'!N119</f>
        <v>0</v>
      </c>
      <c r="M117" s="795">
        <f>'2-Budget JUSTIFY'!O119</f>
        <v>0</v>
      </c>
      <c r="N117" s="795">
        <f>'2-Budget JUSTIFY'!P119</f>
        <v>0</v>
      </c>
      <c r="O117" s="795">
        <f>'2-Budget JUSTIFY'!Q119</f>
        <v>0</v>
      </c>
      <c r="P117" s="794">
        <f>'2-Budget JUSTIFY'!R119</f>
        <v>0</v>
      </c>
      <c r="Q117" s="796">
        <f t="shared" si="23"/>
        <v>0</v>
      </c>
      <c r="R117" s="798"/>
      <c r="S117" s="797">
        <f>'4-EXPENSE 1st Period'!P129+' 5-EXPENSE 2nd Period'!P129+'6-EXPENSE 3rd Period'!P129+' 7-EXPENSE 4th Period'!P129+' 8-EXPENSE 5th Period'!P129+' 9-EXPENSE 6th Period'!P129+' 10-EXPENSE 7th Period'!P129+' 11-EXPENSE 8th Period'!P129+' 12-EXPENSE 9th Period'!P129+' 13-EXPENSE 10th Period'!P129+' 14-EXPENSE 11th Period'!P129+' 15-EXPENSE 12th Period'!Q129</f>
        <v>0</v>
      </c>
      <c r="T117" s="795">
        <f>'4-EXPENSE 1st Period'!Q129+' 5-EXPENSE 2nd Period'!Q129+'6-EXPENSE 3rd Period'!Q129+' 7-EXPENSE 4th Period'!Q129+' 8-EXPENSE 5th Period'!Q129+' 9-EXPENSE 6th Period'!Q129+' 10-EXPENSE 7th Period'!Q129+' 11-EXPENSE 8th Period'!Q129+' 12-EXPENSE 9th Period'!Q129+' 13-EXPENSE 10th Period'!Q129+' 14-EXPENSE 11th Period'!Q129+' 15-EXPENSE 12th Period'!R129</f>
        <v>0</v>
      </c>
      <c r="U117" s="795">
        <f>'4-EXPENSE 1st Period'!R129+' 5-EXPENSE 2nd Period'!R129+'6-EXPENSE 3rd Period'!R129+' 7-EXPENSE 4th Period'!R129+' 8-EXPENSE 5th Period'!R129+' 9-EXPENSE 6th Period'!R129+' 10-EXPENSE 7th Period'!R129+' 11-EXPENSE 8th Period'!R129+' 12-EXPENSE 9th Period'!R129+' 13-EXPENSE 10th Period'!R129+' 14-EXPENSE 11th Period'!R129+' 15-EXPENSE 12th Period'!S129</f>
        <v>0</v>
      </c>
      <c r="V117" s="795">
        <f>'4-EXPENSE 1st Period'!S129+' 5-EXPENSE 2nd Period'!S129+'6-EXPENSE 3rd Period'!S129+' 7-EXPENSE 4th Period'!S129+' 8-EXPENSE 5th Period'!S129+' 9-EXPENSE 6th Period'!S129+' 10-EXPENSE 7th Period'!S129+' 11-EXPENSE 8th Period'!S129+' 12-EXPENSE 9th Period'!S129+' 13-EXPENSE 10th Period'!S129+' 14-EXPENSE 11th Period'!S129+' 15-EXPENSE 12th Period'!T129</f>
        <v>0</v>
      </c>
      <c r="W117" s="795">
        <f>'4-EXPENSE 1st Period'!T129+' 5-EXPENSE 2nd Period'!T129+'6-EXPENSE 3rd Period'!T129+' 7-EXPENSE 4th Period'!T129+' 8-EXPENSE 5th Period'!T129+' 9-EXPENSE 6th Period'!T129+' 10-EXPENSE 7th Period'!T129+' 11-EXPENSE 8th Period'!T129+' 12-EXPENSE 9th Period'!T129+' 13-EXPENSE 10th Period'!T129+' 14-EXPENSE 11th Period'!T129+' 15-EXPENSE 12th Period'!U129</f>
        <v>0</v>
      </c>
      <c r="X117" s="795">
        <f>'4-EXPENSE 1st Period'!U129+' 5-EXPENSE 2nd Period'!U129+'6-EXPENSE 3rd Period'!U129+' 7-EXPENSE 4th Period'!U129+' 8-EXPENSE 5th Period'!U129+' 9-EXPENSE 6th Period'!U129+' 10-EXPENSE 7th Period'!U129+' 11-EXPENSE 8th Period'!U129+' 12-EXPENSE 9th Period'!U129+' 13-EXPENSE 10th Period'!U129+' 14-EXPENSE 11th Period'!U129+' 15-EXPENSE 12th Period'!V129</f>
        <v>0</v>
      </c>
      <c r="Y117" s="795">
        <f>'4-EXPENSE 1st Period'!V129+' 5-EXPENSE 2nd Period'!V129+'6-EXPENSE 3rd Period'!V129+' 7-EXPENSE 4th Period'!V129+' 8-EXPENSE 5th Period'!V129+' 9-EXPENSE 6th Period'!V129+' 10-EXPENSE 7th Period'!V129+' 11-EXPENSE 8th Period'!V129+' 12-EXPENSE 9th Period'!V129+' 13-EXPENSE 10th Period'!V129+' 14-EXPENSE 11th Period'!V129+' 15-EXPENSE 12th Period'!W129</f>
        <v>0</v>
      </c>
      <c r="Z117" s="795">
        <f>'4-EXPENSE 1st Period'!W129+' 5-EXPENSE 2nd Period'!W129+'6-EXPENSE 3rd Period'!W129+' 7-EXPENSE 4th Period'!W129+' 8-EXPENSE 5th Period'!W129+' 9-EXPENSE 6th Period'!W129+' 10-EXPENSE 7th Period'!W129+' 11-EXPENSE 8th Period'!W129+' 12-EXPENSE 9th Period'!W129+' 13-EXPENSE 10th Period'!W129+' 14-EXPENSE 11th Period'!W129+' 15-EXPENSE 12th Period'!X129</f>
        <v>0</v>
      </c>
      <c r="AA117" s="795">
        <f>'4-EXPENSE 1st Period'!X129+' 5-EXPENSE 2nd Period'!X129+'6-EXPENSE 3rd Period'!X129+' 7-EXPENSE 4th Period'!X129+' 8-EXPENSE 5th Period'!X129+' 9-EXPENSE 6th Period'!X129+' 10-EXPENSE 7th Period'!X129+' 11-EXPENSE 8th Period'!X129+' 12-EXPENSE 9th Period'!X129+' 13-EXPENSE 10th Period'!X129+' 14-EXPENSE 11th Period'!X129+' 15-EXPENSE 12th Period'!Y129</f>
        <v>0</v>
      </c>
      <c r="AB117" s="795">
        <f>'4-EXPENSE 1st Period'!Y129+' 5-EXPENSE 2nd Period'!Y129+'6-EXPENSE 3rd Period'!Y129+' 7-EXPENSE 4th Period'!Y129+' 8-EXPENSE 5th Period'!Y129+' 9-EXPENSE 6th Period'!Y129+' 10-EXPENSE 7th Period'!Y129+' 11-EXPENSE 8th Period'!Y129+' 12-EXPENSE 9th Period'!Y129+' 13-EXPENSE 10th Period'!Y129+' 14-EXPENSE 11th Period'!Y129+' 15-EXPENSE 12th Period'!Z129</f>
        <v>0</v>
      </c>
      <c r="AC117" s="795">
        <f>'4-EXPENSE 1st Period'!Z129+' 5-EXPENSE 2nd Period'!Z129+'6-EXPENSE 3rd Period'!Z129+' 7-EXPENSE 4th Period'!Z129+' 8-EXPENSE 5th Period'!Z129+' 9-EXPENSE 6th Period'!Z129+' 10-EXPENSE 7th Period'!Z129+' 11-EXPENSE 8th Period'!Z129+' 12-EXPENSE 9th Period'!Z129+' 13-EXPENSE 10th Period'!Z129+' 14-EXPENSE 11th Period'!Z129+' 15-EXPENSE 12th Period'!AA129</f>
        <v>0</v>
      </c>
      <c r="AD117" s="795">
        <f>'4-EXPENSE 1st Period'!AA129+' 5-EXPENSE 2nd Period'!AA129+'6-EXPENSE 3rd Period'!AA129+' 7-EXPENSE 4th Period'!AA129+' 8-EXPENSE 5th Period'!AA129+' 9-EXPENSE 6th Period'!AA129+' 10-EXPENSE 7th Period'!AA129+' 11-EXPENSE 8th Period'!AA129+' 12-EXPENSE 9th Period'!AA129+' 13-EXPENSE 10th Period'!AA129+' 14-EXPENSE 11th Period'!AA129+' 15-EXPENSE 12th Period'!AB129</f>
        <v>0</v>
      </c>
      <c r="AE117" s="795">
        <f>'4-EXPENSE 1st Period'!AB129+' 5-EXPENSE 2nd Period'!AB129+'6-EXPENSE 3rd Period'!AB129+' 7-EXPENSE 4th Period'!AB129+' 8-EXPENSE 5th Period'!AB129+' 9-EXPENSE 6th Period'!AB129+' 10-EXPENSE 7th Period'!AB129+' 11-EXPENSE 8th Period'!AB129+' 12-EXPENSE 9th Period'!AB129+' 13-EXPENSE 10th Period'!AB129+' 14-EXPENSE 11th Period'!AB129+' 15-EXPENSE 12th Period'!AC129</f>
        <v>0</v>
      </c>
      <c r="AF117" s="795">
        <f>'4-EXPENSE 1st Period'!AC129+' 5-EXPENSE 2nd Period'!AC129+'6-EXPENSE 3rd Period'!AC129+' 7-EXPENSE 4th Period'!AC129+' 8-EXPENSE 5th Period'!AC129+' 9-EXPENSE 6th Period'!AC129+' 10-EXPENSE 7th Period'!AC129+' 11-EXPENSE 8th Period'!AC129+' 12-EXPENSE 9th Period'!AC129+' 13-EXPENSE 10th Period'!AC129+' 14-EXPENSE 11th Period'!AC129+' 15-EXPENSE 12th Period'!AD129</f>
        <v>0</v>
      </c>
      <c r="AG117" s="794">
        <f>'4-EXPENSE 1st Period'!AD129+' 5-EXPENSE 2nd Period'!AD129+'6-EXPENSE 3rd Period'!AD129+' 7-EXPENSE 4th Period'!AD129+' 8-EXPENSE 5th Period'!AD129+' 9-EXPENSE 6th Period'!AD129+' 10-EXPENSE 7th Period'!AD129+' 11-EXPENSE 8th Period'!AD129+' 12-EXPENSE 9th Period'!AD129+' 13-EXPENSE 10th Period'!AD129+' 14-EXPENSE 11th Period'!AD129+' 15-EXPENSE 12th Period'!AE129</f>
        <v>0</v>
      </c>
      <c r="AH117" s="796">
        <f t="shared" si="24"/>
        <v>0</v>
      </c>
      <c r="AI117" s="798"/>
      <c r="AJ117" s="797">
        <f t="shared" si="25"/>
        <v>0</v>
      </c>
      <c r="AK117" s="795">
        <f t="shared" si="26"/>
        <v>0</v>
      </c>
      <c r="AL117" s="795">
        <f t="shared" si="27"/>
        <v>0</v>
      </c>
      <c r="AM117" s="795">
        <f t="shared" si="28"/>
        <v>0</v>
      </c>
      <c r="AN117" s="795">
        <f t="shared" si="29"/>
        <v>0</v>
      </c>
      <c r="AO117" s="795">
        <f t="shared" si="30"/>
        <v>0</v>
      </c>
      <c r="AP117" s="795">
        <f t="shared" si="31"/>
        <v>0</v>
      </c>
      <c r="AQ117" s="795">
        <f t="shared" si="32"/>
        <v>0</v>
      </c>
      <c r="AR117" s="795">
        <f t="shared" si="33"/>
        <v>0</v>
      </c>
      <c r="AS117" s="795">
        <f t="shared" si="34"/>
        <v>0</v>
      </c>
      <c r="AT117" s="795">
        <f t="shared" si="35"/>
        <v>0</v>
      </c>
      <c r="AU117" s="795">
        <f t="shared" si="36"/>
        <v>0</v>
      </c>
      <c r="AV117" s="795">
        <f t="shared" si="37"/>
        <v>0</v>
      </c>
      <c r="AW117" s="795">
        <f t="shared" si="38"/>
        <v>0</v>
      </c>
      <c r="AX117" s="794">
        <f t="shared" si="39"/>
        <v>0</v>
      </c>
      <c r="AY117" s="796">
        <f t="shared" si="40"/>
        <v>0</v>
      </c>
    </row>
    <row r="118" spans="1:51" x14ac:dyDescent="0.25">
      <c r="A118" s="799" t="str">
        <f>IF('2-Budget JUSTIFY'!A120="","",'2-Budget JUSTIFY'!A120)</f>
        <v/>
      </c>
      <c r="B118" s="767">
        <f>'2-Budget JUSTIFY'!D120</f>
        <v>0</v>
      </c>
      <c r="C118" s="781">
        <f>'2-Budget JUSTIFY'!E120</f>
        <v>0</v>
      </c>
      <c r="D118" s="781">
        <f>'2-Budget JUSTIFY'!F120</f>
        <v>0</v>
      </c>
      <c r="E118" s="781">
        <f>'2-Budget JUSTIFY'!G120</f>
        <v>0</v>
      </c>
      <c r="F118" s="781">
        <f>'2-Budget JUSTIFY'!H120</f>
        <v>0</v>
      </c>
      <c r="G118" s="781">
        <f>'2-Budget JUSTIFY'!I120</f>
        <v>0</v>
      </c>
      <c r="H118" s="781">
        <f>'2-Budget JUSTIFY'!J120</f>
        <v>0</v>
      </c>
      <c r="I118" s="781">
        <f>'2-Budget JUSTIFY'!K120</f>
        <v>0</v>
      </c>
      <c r="J118" s="781">
        <f>'2-Budget JUSTIFY'!L120</f>
        <v>0</v>
      </c>
      <c r="K118" s="781">
        <f>'2-Budget JUSTIFY'!M120</f>
        <v>0</v>
      </c>
      <c r="L118" s="781">
        <f>'2-Budget JUSTIFY'!N120</f>
        <v>0</v>
      </c>
      <c r="M118" s="781">
        <f>'2-Budget JUSTIFY'!O120</f>
        <v>0</v>
      </c>
      <c r="N118" s="781">
        <f>'2-Budget JUSTIFY'!P120</f>
        <v>0</v>
      </c>
      <c r="O118" s="781">
        <f>'2-Budget JUSTIFY'!Q120</f>
        <v>0</v>
      </c>
      <c r="P118" s="767">
        <f>'2-Budget JUSTIFY'!R120</f>
        <v>0</v>
      </c>
      <c r="Q118" s="776">
        <f t="shared" si="23"/>
        <v>0</v>
      </c>
      <c r="R118" s="769"/>
      <c r="S118" s="778">
        <f>'4-EXPENSE 1st Period'!P130+' 5-EXPENSE 2nd Period'!P130+'6-EXPENSE 3rd Period'!P130+' 7-EXPENSE 4th Period'!P130+' 8-EXPENSE 5th Period'!P130+' 9-EXPENSE 6th Period'!P130+' 10-EXPENSE 7th Period'!P130+' 11-EXPENSE 8th Period'!P130+' 12-EXPENSE 9th Period'!P130+' 13-EXPENSE 10th Period'!P130+' 14-EXPENSE 11th Period'!P130+' 15-EXPENSE 12th Period'!Q130</f>
        <v>0</v>
      </c>
      <c r="T118" s="781">
        <f>'4-EXPENSE 1st Period'!Q130+' 5-EXPENSE 2nd Period'!Q130+'6-EXPENSE 3rd Period'!Q130+' 7-EXPENSE 4th Period'!Q130+' 8-EXPENSE 5th Period'!Q130+' 9-EXPENSE 6th Period'!Q130+' 10-EXPENSE 7th Period'!Q130+' 11-EXPENSE 8th Period'!Q130+' 12-EXPENSE 9th Period'!Q130+' 13-EXPENSE 10th Period'!Q130+' 14-EXPENSE 11th Period'!Q130+' 15-EXPENSE 12th Period'!R130</f>
        <v>0</v>
      </c>
      <c r="U118" s="781">
        <f>'4-EXPENSE 1st Period'!R130+' 5-EXPENSE 2nd Period'!R130+'6-EXPENSE 3rd Period'!R130+' 7-EXPENSE 4th Period'!R130+' 8-EXPENSE 5th Period'!R130+' 9-EXPENSE 6th Period'!R130+' 10-EXPENSE 7th Period'!R130+' 11-EXPENSE 8th Period'!R130+' 12-EXPENSE 9th Period'!R130+' 13-EXPENSE 10th Period'!R130+' 14-EXPENSE 11th Period'!R130+' 15-EXPENSE 12th Period'!S130</f>
        <v>0</v>
      </c>
      <c r="V118" s="781">
        <f>'4-EXPENSE 1st Period'!S130+' 5-EXPENSE 2nd Period'!S130+'6-EXPENSE 3rd Period'!S130+' 7-EXPENSE 4th Period'!S130+' 8-EXPENSE 5th Period'!S130+' 9-EXPENSE 6th Period'!S130+' 10-EXPENSE 7th Period'!S130+' 11-EXPENSE 8th Period'!S130+' 12-EXPENSE 9th Period'!S130+' 13-EXPENSE 10th Period'!S130+' 14-EXPENSE 11th Period'!S130+' 15-EXPENSE 12th Period'!T130</f>
        <v>0</v>
      </c>
      <c r="W118" s="781">
        <f>'4-EXPENSE 1st Period'!T130+' 5-EXPENSE 2nd Period'!T130+'6-EXPENSE 3rd Period'!T130+' 7-EXPENSE 4th Period'!T130+' 8-EXPENSE 5th Period'!T130+' 9-EXPENSE 6th Period'!T130+' 10-EXPENSE 7th Period'!T130+' 11-EXPENSE 8th Period'!T130+' 12-EXPENSE 9th Period'!T130+' 13-EXPENSE 10th Period'!T130+' 14-EXPENSE 11th Period'!T130+' 15-EXPENSE 12th Period'!U130</f>
        <v>0</v>
      </c>
      <c r="X118" s="781">
        <f>'4-EXPENSE 1st Period'!U130+' 5-EXPENSE 2nd Period'!U130+'6-EXPENSE 3rd Period'!U130+' 7-EXPENSE 4th Period'!U130+' 8-EXPENSE 5th Period'!U130+' 9-EXPENSE 6th Period'!U130+' 10-EXPENSE 7th Period'!U130+' 11-EXPENSE 8th Period'!U130+' 12-EXPENSE 9th Period'!U130+' 13-EXPENSE 10th Period'!U130+' 14-EXPENSE 11th Period'!U130+' 15-EXPENSE 12th Period'!V130</f>
        <v>0</v>
      </c>
      <c r="Y118" s="781">
        <f>'4-EXPENSE 1st Period'!V130+' 5-EXPENSE 2nd Period'!V130+'6-EXPENSE 3rd Period'!V130+' 7-EXPENSE 4th Period'!V130+' 8-EXPENSE 5th Period'!V130+' 9-EXPENSE 6th Period'!V130+' 10-EXPENSE 7th Period'!V130+' 11-EXPENSE 8th Period'!V130+' 12-EXPENSE 9th Period'!V130+' 13-EXPENSE 10th Period'!V130+' 14-EXPENSE 11th Period'!V130+' 15-EXPENSE 12th Period'!W130</f>
        <v>0</v>
      </c>
      <c r="Z118" s="781">
        <f>'4-EXPENSE 1st Period'!W130+' 5-EXPENSE 2nd Period'!W130+'6-EXPENSE 3rd Period'!W130+' 7-EXPENSE 4th Period'!W130+' 8-EXPENSE 5th Period'!W130+' 9-EXPENSE 6th Period'!W130+' 10-EXPENSE 7th Period'!W130+' 11-EXPENSE 8th Period'!W130+' 12-EXPENSE 9th Period'!W130+' 13-EXPENSE 10th Period'!W130+' 14-EXPENSE 11th Period'!W130+' 15-EXPENSE 12th Period'!X130</f>
        <v>0</v>
      </c>
      <c r="AA118" s="781">
        <f>'4-EXPENSE 1st Period'!X130+' 5-EXPENSE 2nd Period'!X130+'6-EXPENSE 3rd Period'!X130+' 7-EXPENSE 4th Period'!X130+' 8-EXPENSE 5th Period'!X130+' 9-EXPENSE 6th Period'!X130+' 10-EXPENSE 7th Period'!X130+' 11-EXPENSE 8th Period'!X130+' 12-EXPENSE 9th Period'!X130+' 13-EXPENSE 10th Period'!X130+' 14-EXPENSE 11th Period'!X130+' 15-EXPENSE 12th Period'!Y130</f>
        <v>0</v>
      </c>
      <c r="AB118" s="781">
        <f>'4-EXPENSE 1st Period'!Y130+' 5-EXPENSE 2nd Period'!Y130+'6-EXPENSE 3rd Period'!Y130+' 7-EXPENSE 4th Period'!Y130+' 8-EXPENSE 5th Period'!Y130+' 9-EXPENSE 6th Period'!Y130+' 10-EXPENSE 7th Period'!Y130+' 11-EXPENSE 8th Period'!Y130+' 12-EXPENSE 9th Period'!Y130+' 13-EXPENSE 10th Period'!Y130+' 14-EXPENSE 11th Period'!Y130+' 15-EXPENSE 12th Period'!Z130</f>
        <v>0</v>
      </c>
      <c r="AC118" s="781">
        <f>'4-EXPENSE 1st Period'!Z130+' 5-EXPENSE 2nd Period'!Z130+'6-EXPENSE 3rd Period'!Z130+' 7-EXPENSE 4th Period'!Z130+' 8-EXPENSE 5th Period'!Z130+' 9-EXPENSE 6th Period'!Z130+' 10-EXPENSE 7th Period'!Z130+' 11-EXPENSE 8th Period'!Z130+' 12-EXPENSE 9th Period'!Z130+' 13-EXPENSE 10th Period'!Z130+' 14-EXPENSE 11th Period'!Z130+' 15-EXPENSE 12th Period'!AA130</f>
        <v>0</v>
      </c>
      <c r="AD118" s="781">
        <f>'4-EXPENSE 1st Period'!AA130+' 5-EXPENSE 2nd Period'!AA130+'6-EXPENSE 3rd Period'!AA130+' 7-EXPENSE 4th Period'!AA130+' 8-EXPENSE 5th Period'!AA130+' 9-EXPENSE 6th Period'!AA130+' 10-EXPENSE 7th Period'!AA130+' 11-EXPENSE 8th Period'!AA130+' 12-EXPENSE 9th Period'!AA130+' 13-EXPENSE 10th Period'!AA130+' 14-EXPENSE 11th Period'!AA130+' 15-EXPENSE 12th Period'!AB130</f>
        <v>0</v>
      </c>
      <c r="AE118" s="781">
        <f>'4-EXPENSE 1st Period'!AB130+' 5-EXPENSE 2nd Period'!AB130+'6-EXPENSE 3rd Period'!AB130+' 7-EXPENSE 4th Period'!AB130+' 8-EXPENSE 5th Period'!AB130+' 9-EXPENSE 6th Period'!AB130+' 10-EXPENSE 7th Period'!AB130+' 11-EXPENSE 8th Period'!AB130+' 12-EXPENSE 9th Period'!AB130+' 13-EXPENSE 10th Period'!AB130+' 14-EXPENSE 11th Period'!AB130+' 15-EXPENSE 12th Period'!AC130</f>
        <v>0</v>
      </c>
      <c r="AF118" s="781">
        <f>'4-EXPENSE 1st Period'!AC130+' 5-EXPENSE 2nd Period'!AC130+'6-EXPENSE 3rd Period'!AC130+' 7-EXPENSE 4th Period'!AC130+' 8-EXPENSE 5th Period'!AC130+' 9-EXPENSE 6th Period'!AC130+' 10-EXPENSE 7th Period'!AC130+' 11-EXPENSE 8th Period'!AC130+' 12-EXPENSE 9th Period'!AC130+' 13-EXPENSE 10th Period'!AC130+' 14-EXPENSE 11th Period'!AC130+' 15-EXPENSE 12th Period'!AD130</f>
        <v>0</v>
      </c>
      <c r="AG118" s="767">
        <f>'4-EXPENSE 1st Period'!AD130+' 5-EXPENSE 2nd Period'!AD130+'6-EXPENSE 3rd Period'!AD130+' 7-EXPENSE 4th Period'!AD130+' 8-EXPENSE 5th Period'!AD130+' 9-EXPENSE 6th Period'!AD130+' 10-EXPENSE 7th Period'!AD130+' 11-EXPENSE 8th Period'!AD130+' 12-EXPENSE 9th Period'!AD130+' 13-EXPENSE 10th Period'!AD130+' 14-EXPENSE 11th Period'!AD130+' 15-EXPENSE 12th Period'!AE130</f>
        <v>0</v>
      </c>
      <c r="AH118" s="776">
        <f t="shared" si="24"/>
        <v>0</v>
      </c>
      <c r="AI118" s="769"/>
      <c r="AJ118" s="778">
        <f t="shared" si="25"/>
        <v>0</v>
      </c>
      <c r="AK118" s="781">
        <f t="shared" si="26"/>
        <v>0</v>
      </c>
      <c r="AL118" s="781">
        <f t="shared" si="27"/>
        <v>0</v>
      </c>
      <c r="AM118" s="781">
        <f t="shared" si="28"/>
        <v>0</v>
      </c>
      <c r="AN118" s="781">
        <f t="shared" si="29"/>
        <v>0</v>
      </c>
      <c r="AO118" s="781">
        <f t="shared" si="30"/>
        <v>0</v>
      </c>
      <c r="AP118" s="781">
        <f t="shared" si="31"/>
        <v>0</v>
      </c>
      <c r="AQ118" s="781">
        <f t="shared" si="32"/>
        <v>0</v>
      </c>
      <c r="AR118" s="781">
        <f t="shared" si="33"/>
        <v>0</v>
      </c>
      <c r="AS118" s="781">
        <f t="shared" si="34"/>
        <v>0</v>
      </c>
      <c r="AT118" s="781">
        <f t="shared" si="35"/>
        <v>0</v>
      </c>
      <c r="AU118" s="781">
        <f t="shared" si="36"/>
        <v>0</v>
      </c>
      <c r="AV118" s="781">
        <f t="shared" si="37"/>
        <v>0</v>
      </c>
      <c r="AW118" s="781">
        <f t="shared" si="38"/>
        <v>0</v>
      </c>
      <c r="AX118" s="767">
        <f t="shared" si="39"/>
        <v>0</v>
      </c>
      <c r="AY118" s="776">
        <f t="shared" si="40"/>
        <v>0</v>
      </c>
    </row>
    <row r="119" spans="1:51" x14ac:dyDescent="0.25">
      <c r="A119" s="800" t="str">
        <f>IF('2-Budget JUSTIFY'!A121="","",'2-Budget JUSTIFY'!A121)</f>
        <v/>
      </c>
      <c r="B119" s="773">
        <f>'2-Budget JUSTIFY'!D121</f>
        <v>0</v>
      </c>
      <c r="C119" s="782">
        <f>'2-Budget JUSTIFY'!E121</f>
        <v>0</v>
      </c>
      <c r="D119" s="782">
        <f>'2-Budget JUSTIFY'!F121</f>
        <v>0</v>
      </c>
      <c r="E119" s="782">
        <f>'2-Budget JUSTIFY'!G121</f>
        <v>0</v>
      </c>
      <c r="F119" s="782">
        <f>'2-Budget JUSTIFY'!H121</f>
        <v>0</v>
      </c>
      <c r="G119" s="782">
        <f>'2-Budget JUSTIFY'!I121</f>
        <v>0</v>
      </c>
      <c r="H119" s="782">
        <f>'2-Budget JUSTIFY'!J121</f>
        <v>0</v>
      </c>
      <c r="I119" s="782">
        <f>'2-Budget JUSTIFY'!K121</f>
        <v>0</v>
      </c>
      <c r="J119" s="782">
        <f>'2-Budget JUSTIFY'!L121</f>
        <v>0</v>
      </c>
      <c r="K119" s="782">
        <f>'2-Budget JUSTIFY'!M121</f>
        <v>0</v>
      </c>
      <c r="L119" s="782">
        <f>'2-Budget JUSTIFY'!N121</f>
        <v>0</v>
      </c>
      <c r="M119" s="782">
        <f>'2-Budget JUSTIFY'!O121</f>
        <v>0</v>
      </c>
      <c r="N119" s="782">
        <f>'2-Budget JUSTIFY'!P121</f>
        <v>0</v>
      </c>
      <c r="O119" s="782">
        <f>'2-Budget JUSTIFY'!Q121</f>
        <v>0</v>
      </c>
      <c r="P119" s="773">
        <f>'2-Budget JUSTIFY'!R121</f>
        <v>0</v>
      </c>
      <c r="Q119" s="777">
        <f t="shared" si="23"/>
        <v>0</v>
      </c>
      <c r="R119" s="769"/>
      <c r="S119" s="779">
        <f>'4-EXPENSE 1st Period'!P131+' 5-EXPENSE 2nd Period'!P131+'6-EXPENSE 3rd Period'!P131+' 7-EXPENSE 4th Period'!P131+' 8-EXPENSE 5th Period'!P131+' 9-EXPENSE 6th Period'!P131+' 10-EXPENSE 7th Period'!P131+' 11-EXPENSE 8th Period'!P131+' 12-EXPENSE 9th Period'!P131+' 13-EXPENSE 10th Period'!P131+' 14-EXPENSE 11th Period'!P131+' 15-EXPENSE 12th Period'!Q131</f>
        <v>0</v>
      </c>
      <c r="T119" s="782">
        <f>'4-EXPENSE 1st Period'!Q131+' 5-EXPENSE 2nd Period'!Q131+'6-EXPENSE 3rd Period'!Q131+' 7-EXPENSE 4th Period'!Q131+' 8-EXPENSE 5th Period'!Q131+' 9-EXPENSE 6th Period'!Q131+' 10-EXPENSE 7th Period'!Q131+' 11-EXPENSE 8th Period'!Q131+' 12-EXPENSE 9th Period'!Q131+' 13-EXPENSE 10th Period'!Q131+' 14-EXPENSE 11th Period'!Q131+' 15-EXPENSE 12th Period'!R131</f>
        <v>0</v>
      </c>
      <c r="U119" s="782">
        <f>'4-EXPENSE 1st Period'!R131+' 5-EXPENSE 2nd Period'!R131+'6-EXPENSE 3rd Period'!R131+' 7-EXPENSE 4th Period'!R131+' 8-EXPENSE 5th Period'!R131+' 9-EXPENSE 6th Period'!R131+' 10-EXPENSE 7th Period'!R131+' 11-EXPENSE 8th Period'!R131+' 12-EXPENSE 9th Period'!R131+' 13-EXPENSE 10th Period'!R131+' 14-EXPENSE 11th Period'!R131+' 15-EXPENSE 12th Period'!S131</f>
        <v>0</v>
      </c>
      <c r="V119" s="782">
        <f>'4-EXPENSE 1st Period'!S131+' 5-EXPENSE 2nd Period'!S131+'6-EXPENSE 3rd Period'!S131+' 7-EXPENSE 4th Period'!S131+' 8-EXPENSE 5th Period'!S131+' 9-EXPENSE 6th Period'!S131+' 10-EXPENSE 7th Period'!S131+' 11-EXPENSE 8th Period'!S131+' 12-EXPENSE 9th Period'!S131+' 13-EXPENSE 10th Period'!S131+' 14-EXPENSE 11th Period'!S131+' 15-EXPENSE 12th Period'!T131</f>
        <v>0</v>
      </c>
      <c r="W119" s="782">
        <f>'4-EXPENSE 1st Period'!T131+' 5-EXPENSE 2nd Period'!T131+'6-EXPENSE 3rd Period'!T131+' 7-EXPENSE 4th Period'!T131+' 8-EXPENSE 5th Period'!T131+' 9-EXPENSE 6th Period'!T131+' 10-EXPENSE 7th Period'!T131+' 11-EXPENSE 8th Period'!T131+' 12-EXPENSE 9th Period'!T131+' 13-EXPENSE 10th Period'!T131+' 14-EXPENSE 11th Period'!T131+' 15-EXPENSE 12th Period'!U131</f>
        <v>0</v>
      </c>
      <c r="X119" s="782">
        <f>'4-EXPENSE 1st Period'!U131+' 5-EXPENSE 2nd Period'!U131+'6-EXPENSE 3rd Period'!U131+' 7-EXPENSE 4th Period'!U131+' 8-EXPENSE 5th Period'!U131+' 9-EXPENSE 6th Period'!U131+' 10-EXPENSE 7th Period'!U131+' 11-EXPENSE 8th Period'!U131+' 12-EXPENSE 9th Period'!U131+' 13-EXPENSE 10th Period'!U131+' 14-EXPENSE 11th Period'!U131+' 15-EXPENSE 12th Period'!V131</f>
        <v>0</v>
      </c>
      <c r="Y119" s="782">
        <f>'4-EXPENSE 1st Period'!V131+' 5-EXPENSE 2nd Period'!V131+'6-EXPENSE 3rd Period'!V131+' 7-EXPENSE 4th Period'!V131+' 8-EXPENSE 5th Period'!V131+' 9-EXPENSE 6th Period'!V131+' 10-EXPENSE 7th Period'!V131+' 11-EXPENSE 8th Period'!V131+' 12-EXPENSE 9th Period'!V131+' 13-EXPENSE 10th Period'!V131+' 14-EXPENSE 11th Period'!V131+' 15-EXPENSE 12th Period'!W131</f>
        <v>0</v>
      </c>
      <c r="Z119" s="782">
        <f>'4-EXPENSE 1st Period'!W131+' 5-EXPENSE 2nd Period'!W131+'6-EXPENSE 3rd Period'!W131+' 7-EXPENSE 4th Period'!W131+' 8-EXPENSE 5th Period'!W131+' 9-EXPENSE 6th Period'!W131+' 10-EXPENSE 7th Period'!W131+' 11-EXPENSE 8th Period'!W131+' 12-EXPENSE 9th Period'!W131+' 13-EXPENSE 10th Period'!W131+' 14-EXPENSE 11th Period'!W131+' 15-EXPENSE 12th Period'!X131</f>
        <v>0</v>
      </c>
      <c r="AA119" s="782">
        <f>'4-EXPENSE 1st Period'!X131+' 5-EXPENSE 2nd Period'!X131+'6-EXPENSE 3rd Period'!X131+' 7-EXPENSE 4th Period'!X131+' 8-EXPENSE 5th Period'!X131+' 9-EXPENSE 6th Period'!X131+' 10-EXPENSE 7th Period'!X131+' 11-EXPENSE 8th Period'!X131+' 12-EXPENSE 9th Period'!X131+' 13-EXPENSE 10th Period'!X131+' 14-EXPENSE 11th Period'!X131+' 15-EXPENSE 12th Period'!Y131</f>
        <v>0</v>
      </c>
      <c r="AB119" s="782">
        <f>'4-EXPENSE 1st Period'!Y131+' 5-EXPENSE 2nd Period'!Y131+'6-EXPENSE 3rd Period'!Y131+' 7-EXPENSE 4th Period'!Y131+' 8-EXPENSE 5th Period'!Y131+' 9-EXPENSE 6th Period'!Y131+' 10-EXPENSE 7th Period'!Y131+' 11-EXPENSE 8th Period'!Y131+' 12-EXPENSE 9th Period'!Y131+' 13-EXPENSE 10th Period'!Y131+' 14-EXPENSE 11th Period'!Y131+' 15-EXPENSE 12th Period'!Z131</f>
        <v>0</v>
      </c>
      <c r="AC119" s="782">
        <f>'4-EXPENSE 1st Period'!Z131+' 5-EXPENSE 2nd Period'!Z131+'6-EXPENSE 3rd Period'!Z131+' 7-EXPENSE 4th Period'!Z131+' 8-EXPENSE 5th Period'!Z131+' 9-EXPENSE 6th Period'!Z131+' 10-EXPENSE 7th Period'!Z131+' 11-EXPENSE 8th Period'!Z131+' 12-EXPENSE 9th Period'!Z131+' 13-EXPENSE 10th Period'!Z131+' 14-EXPENSE 11th Period'!Z131+' 15-EXPENSE 12th Period'!AA131</f>
        <v>0</v>
      </c>
      <c r="AD119" s="782">
        <f>'4-EXPENSE 1st Period'!AA131+' 5-EXPENSE 2nd Period'!AA131+'6-EXPENSE 3rd Period'!AA131+' 7-EXPENSE 4th Period'!AA131+' 8-EXPENSE 5th Period'!AA131+' 9-EXPENSE 6th Period'!AA131+' 10-EXPENSE 7th Period'!AA131+' 11-EXPENSE 8th Period'!AA131+' 12-EXPENSE 9th Period'!AA131+' 13-EXPENSE 10th Period'!AA131+' 14-EXPENSE 11th Period'!AA131+' 15-EXPENSE 12th Period'!AB131</f>
        <v>0</v>
      </c>
      <c r="AE119" s="782">
        <f>'4-EXPENSE 1st Period'!AB131+' 5-EXPENSE 2nd Period'!AB131+'6-EXPENSE 3rd Period'!AB131+' 7-EXPENSE 4th Period'!AB131+' 8-EXPENSE 5th Period'!AB131+' 9-EXPENSE 6th Period'!AB131+' 10-EXPENSE 7th Period'!AB131+' 11-EXPENSE 8th Period'!AB131+' 12-EXPENSE 9th Period'!AB131+' 13-EXPENSE 10th Period'!AB131+' 14-EXPENSE 11th Period'!AB131+' 15-EXPENSE 12th Period'!AC131</f>
        <v>0</v>
      </c>
      <c r="AF119" s="782">
        <f>'4-EXPENSE 1st Period'!AC131+' 5-EXPENSE 2nd Period'!AC131+'6-EXPENSE 3rd Period'!AC131+' 7-EXPENSE 4th Period'!AC131+' 8-EXPENSE 5th Period'!AC131+' 9-EXPENSE 6th Period'!AC131+' 10-EXPENSE 7th Period'!AC131+' 11-EXPENSE 8th Period'!AC131+' 12-EXPENSE 9th Period'!AC131+' 13-EXPENSE 10th Period'!AC131+' 14-EXPENSE 11th Period'!AC131+' 15-EXPENSE 12th Period'!AD131</f>
        <v>0</v>
      </c>
      <c r="AG119" s="773">
        <f>'4-EXPENSE 1st Period'!AD131+' 5-EXPENSE 2nd Period'!AD131+'6-EXPENSE 3rd Period'!AD131+' 7-EXPENSE 4th Period'!AD131+' 8-EXPENSE 5th Period'!AD131+' 9-EXPENSE 6th Period'!AD131+' 10-EXPENSE 7th Period'!AD131+' 11-EXPENSE 8th Period'!AD131+' 12-EXPENSE 9th Period'!AD131+' 13-EXPENSE 10th Period'!AD131+' 14-EXPENSE 11th Period'!AD131+' 15-EXPENSE 12th Period'!AE131</f>
        <v>0</v>
      </c>
      <c r="AH119" s="777">
        <f t="shared" si="24"/>
        <v>0</v>
      </c>
      <c r="AI119" s="769"/>
      <c r="AJ119" s="779">
        <f t="shared" si="25"/>
        <v>0</v>
      </c>
      <c r="AK119" s="782">
        <f t="shared" si="26"/>
        <v>0</v>
      </c>
      <c r="AL119" s="782">
        <f t="shared" si="27"/>
        <v>0</v>
      </c>
      <c r="AM119" s="782">
        <f t="shared" si="28"/>
        <v>0</v>
      </c>
      <c r="AN119" s="782">
        <f t="shared" si="29"/>
        <v>0</v>
      </c>
      <c r="AO119" s="782">
        <f t="shared" si="30"/>
        <v>0</v>
      </c>
      <c r="AP119" s="782">
        <f t="shared" si="31"/>
        <v>0</v>
      </c>
      <c r="AQ119" s="782">
        <f t="shared" si="32"/>
        <v>0</v>
      </c>
      <c r="AR119" s="782">
        <f t="shared" si="33"/>
        <v>0</v>
      </c>
      <c r="AS119" s="782">
        <f t="shared" si="34"/>
        <v>0</v>
      </c>
      <c r="AT119" s="782">
        <f t="shared" si="35"/>
        <v>0</v>
      </c>
      <c r="AU119" s="782">
        <f t="shared" si="36"/>
        <v>0</v>
      </c>
      <c r="AV119" s="782">
        <f t="shared" si="37"/>
        <v>0</v>
      </c>
      <c r="AW119" s="782">
        <f t="shared" si="38"/>
        <v>0</v>
      </c>
      <c r="AX119" s="773">
        <f t="shared" si="39"/>
        <v>0</v>
      </c>
      <c r="AY119" s="777">
        <f t="shared" si="40"/>
        <v>0</v>
      </c>
    </row>
    <row r="120" spans="1:51" x14ac:dyDescent="0.25">
      <c r="R120" s="769"/>
      <c r="AI120" s="769"/>
    </row>
    <row r="121" spans="1:51" x14ac:dyDescent="0.25">
      <c r="R121" s="769"/>
    </row>
    <row r="122" spans="1:51" x14ac:dyDescent="0.25">
      <c r="R122" s="769"/>
    </row>
    <row r="123" spans="1:51" x14ac:dyDescent="0.25">
      <c r="R123" s="769"/>
    </row>
  </sheetData>
  <sheetProtection algorithmName="SHA-512" hashValue="sv40SzIGGBNSRLYt+FHHcVVdBhotw5gO74/8IPbrGHhPl0nx4Spt1tuiDyoQ16cB2DSY52S/y+cAN9i7bCS8Qg==" saltValue="R1auQIQt7Hjfnyb2u3vTAQ==" spinCount="100000" sheet="1" formatColumns="0"/>
  <mergeCells count="2">
    <mergeCell ref="S3:AH3"/>
    <mergeCell ref="AJ3:AY3"/>
  </mergeCells>
  <pageMargins left="0.7" right="0.7" top="0.75" bottom="0.75" header="0.3" footer="0.3"/>
  <pageSetup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7E343-60DB-4CA1-9D47-08C3D618BD78}">
  <sheetPr codeName="Sheet27">
    <tabColor theme="9" tint="-0.499984740745262"/>
  </sheetPr>
  <dimension ref="A1:B3"/>
  <sheetViews>
    <sheetView workbookViewId="0">
      <selection activeCell="B4" sqref="B4"/>
    </sheetView>
  </sheetViews>
  <sheetFormatPr defaultRowHeight="12.5" x14ac:dyDescent="0.25"/>
  <cols>
    <col min="1" max="1" width="26.6328125" bestFit="1" customWidth="1"/>
    <col min="2" max="2" width="19.08984375" bestFit="1" customWidth="1"/>
  </cols>
  <sheetData>
    <row r="1" spans="1:2" x14ac:dyDescent="0.25">
      <c r="A1" t="s">
        <v>134</v>
      </c>
      <c r="B1" t="s">
        <v>140</v>
      </c>
    </row>
    <row r="2" spans="1:2" x14ac:dyDescent="0.25">
      <c r="A2" t="s">
        <v>136</v>
      </c>
      <c r="B2" t="s">
        <v>141</v>
      </c>
    </row>
    <row r="3" spans="1:2" x14ac:dyDescent="0.25">
      <c r="A3" t="s">
        <v>135</v>
      </c>
      <c r="B3" t="s">
        <v>142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C7681-7463-467D-B862-70A3B7EC8DF3}">
  <sheetPr codeName="Sheet8"/>
  <dimension ref="A1"/>
  <sheetViews>
    <sheetView workbookViewId="0">
      <selection activeCell="M51" sqref="M51"/>
    </sheetView>
  </sheetViews>
  <sheetFormatPr defaultColWidth="9.08984375" defaultRowHeight="14.5" x14ac:dyDescent="0.35"/>
  <cols>
    <col min="1" max="16384" width="9.08984375" style="450"/>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B9C8D3"/>
    <pageSetUpPr fitToPage="1"/>
  </sheetPr>
  <dimension ref="A2:AW95"/>
  <sheetViews>
    <sheetView showGridLines="0" zoomScale="95" zoomScaleNormal="95" workbookViewId="0">
      <selection activeCell="X80" sqref="X80"/>
    </sheetView>
  </sheetViews>
  <sheetFormatPr defaultColWidth="9.08984375" defaultRowHeight="12.5" x14ac:dyDescent="0.25"/>
  <cols>
    <col min="1" max="1" width="8.6328125" style="85" customWidth="1"/>
    <col min="2" max="2" width="11.08984375" style="85" customWidth="1"/>
    <col min="3" max="9" width="9.08984375" style="85"/>
    <col min="10" max="10" width="10.54296875" style="85" customWidth="1"/>
    <col min="11" max="31" width="9.08984375" style="85"/>
    <col min="32" max="32" width="6.36328125" style="85" customWidth="1"/>
    <col min="33" max="41" width="9.08984375" style="85"/>
    <col min="42" max="42" width="3.90625" style="85" customWidth="1"/>
    <col min="43" max="16384" width="9.08984375" style="85"/>
  </cols>
  <sheetData>
    <row r="2" spans="1:22" ht="13.25" customHeight="1" x14ac:dyDescent="0.3">
      <c r="A2" s="139"/>
      <c r="B2" s="140"/>
      <c r="C2" s="140"/>
      <c r="D2" s="140"/>
      <c r="E2" s="140"/>
      <c r="F2" s="140"/>
      <c r="G2" s="140"/>
      <c r="H2" s="140"/>
      <c r="I2" s="140"/>
      <c r="K2" s="140"/>
      <c r="L2" s="5" t="s">
        <v>20</v>
      </c>
      <c r="M2" s="5"/>
      <c r="N2" s="5"/>
      <c r="O2" s="5"/>
      <c r="P2" s="5"/>
      <c r="Q2" s="5"/>
      <c r="R2" s="5"/>
      <c r="S2" s="5"/>
      <c r="T2" s="5"/>
      <c r="U2" s="5"/>
      <c r="V2" s="5"/>
    </row>
    <row r="3" spans="1:22" x14ac:dyDescent="0.25">
      <c r="A3" s="139"/>
      <c r="B3" s="140"/>
      <c r="C3" s="140"/>
      <c r="D3" s="140"/>
      <c r="E3" s="140"/>
      <c r="F3" s="140"/>
      <c r="G3" s="140"/>
      <c r="H3" s="140"/>
      <c r="I3" s="140"/>
      <c r="J3" s="140"/>
      <c r="K3" s="140"/>
      <c r="L3" s="140"/>
      <c r="M3" s="140"/>
      <c r="N3" s="140"/>
    </row>
    <row r="4" spans="1:22" ht="13.25" customHeight="1" x14ac:dyDescent="0.25">
      <c r="A4" s="141"/>
      <c r="B4" s="140"/>
      <c r="C4" s="140"/>
      <c r="D4" s="140"/>
      <c r="E4" s="140"/>
      <c r="F4" s="140"/>
      <c r="G4" s="140"/>
      <c r="H4" s="140"/>
      <c r="I4" s="140"/>
      <c r="J4" s="140"/>
      <c r="K4" s="140"/>
      <c r="L4" s="140"/>
      <c r="M4" s="140"/>
      <c r="N4" s="140"/>
    </row>
    <row r="5" spans="1:22" ht="13.25" customHeight="1" x14ac:dyDescent="0.25">
      <c r="A5" s="141"/>
      <c r="B5" s="140"/>
      <c r="C5" s="140"/>
      <c r="D5" s="140"/>
      <c r="E5" s="140"/>
      <c r="F5" s="140"/>
      <c r="G5" s="140"/>
      <c r="H5" s="140"/>
      <c r="I5" s="140"/>
      <c r="J5" s="140"/>
      <c r="K5" s="140"/>
      <c r="L5" s="140"/>
      <c r="M5" s="140"/>
      <c r="N5" s="140"/>
    </row>
    <row r="6" spans="1:22" ht="13.25" customHeight="1" x14ac:dyDescent="0.25">
      <c r="A6" s="141"/>
      <c r="B6" s="140"/>
      <c r="C6" s="140"/>
      <c r="D6" s="140"/>
      <c r="E6" s="140"/>
      <c r="F6" s="140"/>
      <c r="G6" s="140"/>
      <c r="H6" s="140"/>
      <c r="I6" s="140"/>
      <c r="J6" s="140"/>
      <c r="K6" s="140"/>
      <c r="L6" s="140"/>
      <c r="M6" s="140"/>
      <c r="N6" s="140"/>
    </row>
    <row r="7" spans="1:22" ht="13.25" customHeight="1" x14ac:dyDescent="0.25">
      <c r="A7" s="139"/>
      <c r="B7" s="140"/>
      <c r="C7" s="140"/>
      <c r="D7" s="140"/>
      <c r="E7" s="140"/>
      <c r="F7" s="140"/>
      <c r="G7" s="140"/>
      <c r="H7" s="140"/>
      <c r="I7" s="140"/>
      <c r="J7" s="140"/>
      <c r="K7" s="140"/>
      <c r="L7" s="140"/>
      <c r="M7" s="140"/>
      <c r="N7" s="140"/>
    </row>
    <row r="8" spans="1:22" ht="15.5" x14ac:dyDescent="0.25">
      <c r="A8" s="142"/>
      <c r="B8" s="140"/>
      <c r="C8" s="140"/>
      <c r="D8" s="140"/>
      <c r="E8" s="140"/>
      <c r="F8" s="140"/>
      <c r="G8" s="140"/>
      <c r="H8" s="140"/>
      <c r="I8" s="140"/>
      <c r="J8" s="140"/>
      <c r="K8" s="140"/>
      <c r="L8" s="140"/>
      <c r="M8" s="140"/>
      <c r="N8" s="140"/>
    </row>
    <row r="9" spans="1:22" x14ac:dyDescent="0.25">
      <c r="A9" s="143"/>
      <c r="B9" s="140"/>
      <c r="C9" s="140"/>
      <c r="D9" s="140"/>
      <c r="E9" s="140"/>
      <c r="F9" s="140"/>
      <c r="G9" s="140"/>
      <c r="H9" s="140"/>
      <c r="I9" s="140"/>
      <c r="J9" s="140"/>
      <c r="K9" s="140"/>
      <c r="L9" s="140"/>
      <c r="M9" s="140"/>
      <c r="N9" s="140"/>
    </row>
    <row r="10" spans="1:22" x14ac:dyDescent="0.25">
      <c r="A10" s="140"/>
      <c r="B10" s="140"/>
      <c r="C10" s="140"/>
      <c r="D10" s="140"/>
      <c r="E10" s="140"/>
      <c r="F10" s="140"/>
      <c r="G10" s="140"/>
      <c r="H10" s="140"/>
      <c r="I10" s="140"/>
      <c r="J10" s="140"/>
      <c r="K10" s="140"/>
      <c r="L10" s="140"/>
      <c r="M10" s="140"/>
      <c r="N10" s="140"/>
    </row>
    <row r="11" spans="1:22" x14ac:dyDescent="0.25">
      <c r="A11" s="140"/>
      <c r="B11" s="140"/>
      <c r="C11" s="140"/>
      <c r="D11" s="140"/>
      <c r="E11" s="140"/>
      <c r="F11" s="140"/>
      <c r="G11" s="140"/>
      <c r="H11" s="140"/>
      <c r="I11" s="140"/>
      <c r="J11" s="140"/>
      <c r="K11" s="140"/>
      <c r="L11" s="140"/>
      <c r="M11" s="140"/>
      <c r="N11" s="140"/>
    </row>
    <row r="12" spans="1:22" x14ac:dyDescent="0.25">
      <c r="A12" s="140"/>
      <c r="B12" s="140"/>
      <c r="C12" s="140"/>
      <c r="D12" s="140"/>
      <c r="E12" s="140"/>
      <c r="F12" s="140"/>
      <c r="G12" s="140"/>
      <c r="H12" s="140"/>
      <c r="I12" s="140"/>
      <c r="J12" s="140"/>
      <c r="K12" s="140"/>
      <c r="L12" s="140"/>
      <c r="M12" s="140"/>
      <c r="N12" s="140"/>
    </row>
    <row r="13" spans="1:22" ht="13" x14ac:dyDescent="0.3">
      <c r="A13" s="140"/>
      <c r="B13" s="140"/>
      <c r="C13" s="140"/>
      <c r="D13" s="140"/>
      <c r="E13" s="140"/>
      <c r="F13" s="140"/>
      <c r="G13" s="140"/>
      <c r="H13" s="140"/>
      <c r="I13" s="140"/>
      <c r="J13" s="140"/>
      <c r="K13" s="140"/>
      <c r="L13" s="6"/>
      <c r="M13" s="6"/>
      <c r="N13" s="6"/>
      <c r="O13" s="6"/>
      <c r="P13" s="6"/>
      <c r="Q13" s="6"/>
      <c r="R13" s="6"/>
      <c r="S13" s="6"/>
      <c r="T13" s="6"/>
      <c r="U13" s="6"/>
      <c r="V13" s="6"/>
    </row>
    <row r="14" spans="1:22" x14ac:dyDescent="0.25">
      <c r="A14" s="140"/>
      <c r="B14" s="140"/>
      <c r="C14" s="140"/>
      <c r="D14" s="140"/>
      <c r="E14" s="140"/>
      <c r="F14" s="140"/>
      <c r="G14" s="140"/>
      <c r="H14" s="140"/>
      <c r="I14" s="140"/>
      <c r="J14" s="140"/>
      <c r="K14" s="140"/>
      <c r="L14" s="138"/>
      <c r="M14" s="138"/>
      <c r="N14" s="138"/>
      <c r="O14" s="138"/>
      <c r="P14" s="138"/>
      <c r="Q14" s="138"/>
      <c r="R14" s="138"/>
      <c r="S14" s="138"/>
      <c r="T14" s="138"/>
      <c r="U14" s="138"/>
      <c r="V14" s="138"/>
    </row>
    <row r="15" spans="1:22" x14ac:dyDescent="0.25">
      <c r="A15" s="140"/>
      <c r="B15" s="140"/>
      <c r="C15" s="140"/>
      <c r="D15" s="140"/>
      <c r="E15" s="140"/>
      <c r="F15" s="140"/>
      <c r="G15" s="140"/>
      <c r="H15" s="140"/>
      <c r="I15" s="140"/>
      <c r="J15" s="140"/>
      <c r="K15" s="140"/>
      <c r="L15" s="140"/>
      <c r="M15" s="140"/>
      <c r="N15" s="140"/>
    </row>
    <row r="16" spans="1:22" x14ac:dyDescent="0.25">
      <c r="A16" s="140"/>
      <c r="B16" s="140"/>
      <c r="C16" s="140"/>
      <c r="D16" s="140"/>
      <c r="E16" s="140"/>
      <c r="F16" s="140"/>
      <c r="G16" s="140"/>
      <c r="H16" s="140"/>
      <c r="I16" s="140"/>
      <c r="J16" s="140"/>
      <c r="K16" s="140"/>
      <c r="L16" s="140"/>
      <c r="M16" s="140"/>
      <c r="N16" s="140"/>
    </row>
    <row r="17" spans="1:14" x14ac:dyDescent="0.25">
      <c r="A17" s="140"/>
      <c r="B17" s="140"/>
      <c r="C17" s="140"/>
      <c r="D17" s="140"/>
      <c r="E17" s="140"/>
      <c r="F17" s="140"/>
      <c r="G17" s="140"/>
      <c r="H17" s="140"/>
      <c r="I17" s="140"/>
      <c r="J17" s="140"/>
      <c r="K17" s="140"/>
      <c r="L17" s="140"/>
      <c r="M17" s="140"/>
      <c r="N17" s="140"/>
    </row>
    <row r="18" spans="1:14" x14ac:dyDescent="0.25">
      <c r="A18" s="140"/>
      <c r="B18" s="140"/>
      <c r="C18" s="140"/>
      <c r="D18" s="140"/>
      <c r="E18" s="140"/>
      <c r="F18" s="140"/>
      <c r="G18" s="140"/>
      <c r="H18" s="140"/>
      <c r="I18" s="140"/>
      <c r="J18" s="140"/>
      <c r="K18" s="140"/>
      <c r="L18" s="140"/>
      <c r="M18" s="140"/>
      <c r="N18" s="140"/>
    </row>
    <row r="19" spans="1:14" x14ac:dyDescent="0.25">
      <c r="A19" s="140"/>
      <c r="B19" s="140"/>
      <c r="C19" s="140"/>
      <c r="D19" s="140"/>
      <c r="E19" s="140"/>
      <c r="F19" s="140"/>
      <c r="G19" s="140"/>
      <c r="H19" s="140"/>
      <c r="I19" s="140"/>
      <c r="J19" s="140"/>
      <c r="K19" s="140"/>
      <c r="L19" s="140"/>
      <c r="M19" s="140"/>
      <c r="N19" s="140"/>
    </row>
    <row r="20" spans="1:14" x14ac:dyDescent="0.25">
      <c r="A20" s="140"/>
      <c r="B20" s="140"/>
      <c r="C20" s="140"/>
      <c r="D20" s="140"/>
      <c r="E20" s="140"/>
      <c r="F20" s="140"/>
      <c r="G20" s="140"/>
      <c r="H20" s="140"/>
      <c r="I20" s="140"/>
      <c r="J20" s="140"/>
      <c r="K20" s="140"/>
      <c r="L20" s="140"/>
      <c r="M20" s="140"/>
      <c r="N20" s="140"/>
    </row>
    <row r="21" spans="1:14" x14ac:dyDescent="0.25">
      <c r="A21" s="140"/>
      <c r="B21" s="140"/>
      <c r="C21" s="140"/>
      <c r="D21" s="140"/>
      <c r="E21" s="140"/>
      <c r="F21" s="140"/>
      <c r="G21" s="140"/>
      <c r="H21" s="140"/>
      <c r="I21" s="140"/>
      <c r="J21" s="140"/>
      <c r="K21" s="140"/>
      <c r="L21" s="140"/>
      <c r="M21" s="140"/>
      <c r="N21" s="140"/>
    </row>
    <row r="22" spans="1:14" x14ac:dyDescent="0.25">
      <c r="A22" s="140"/>
      <c r="B22" s="140"/>
      <c r="C22" s="140"/>
      <c r="D22" s="140"/>
      <c r="E22" s="140"/>
      <c r="F22" s="140"/>
      <c r="G22" s="140"/>
      <c r="H22" s="140"/>
      <c r="I22" s="140"/>
      <c r="J22" s="140"/>
      <c r="K22" s="140"/>
      <c r="L22" s="140"/>
      <c r="M22" s="140"/>
      <c r="N22" s="140"/>
    </row>
    <row r="23" spans="1:14" x14ac:dyDescent="0.25">
      <c r="A23" s="140"/>
      <c r="B23" s="140"/>
      <c r="C23" s="140"/>
      <c r="D23" s="140"/>
      <c r="E23" s="140"/>
      <c r="F23" s="140"/>
      <c r="G23" s="140"/>
      <c r="H23" s="140"/>
      <c r="I23" s="140"/>
      <c r="J23" s="140"/>
      <c r="K23" s="140"/>
      <c r="L23" s="140"/>
      <c r="M23" s="140"/>
      <c r="N23" s="140"/>
    </row>
    <row r="24" spans="1:14" x14ac:dyDescent="0.25">
      <c r="A24" s="140"/>
      <c r="B24" s="140"/>
      <c r="C24" s="140"/>
      <c r="D24" s="140"/>
      <c r="E24" s="140"/>
      <c r="F24" s="140"/>
      <c r="G24" s="140"/>
      <c r="H24" s="140"/>
      <c r="I24" s="140"/>
      <c r="J24" s="140"/>
      <c r="K24" s="140"/>
      <c r="L24" s="140"/>
      <c r="M24" s="140"/>
      <c r="N24" s="140"/>
    </row>
    <row r="25" spans="1:14" x14ac:dyDescent="0.25">
      <c r="A25" s="140"/>
      <c r="B25" s="140"/>
      <c r="C25" s="140"/>
      <c r="D25" s="140"/>
      <c r="E25" s="140"/>
      <c r="F25" s="140"/>
      <c r="G25" s="140"/>
      <c r="H25" s="140"/>
      <c r="I25" s="140"/>
      <c r="J25" s="140"/>
      <c r="K25" s="140"/>
      <c r="L25" s="140"/>
      <c r="M25" s="140"/>
      <c r="N25" s="140"/>
    </row>
    <row r="26" spans="1:14" x14ac:dyDescent="0.25">
      <c r="A26" s="140"/>
      <c r="B26" s="140"/>
      <c r="C26" s="140"/>
      <c r="D26" s="140"/>
      <c r="E26" s="140"/>
      <c r="F26" s="140"/>
      <c r="G26" s="140"/>
      <c r="H26" s="140"/>
      <c r="I26" s="140"/>
      <c r="J26" s="140"/>
      <c r="K26" s="140"/>
      <c r="L26" s="140"/>
      <c r="M26" s="140"/>
      <c r="N26" s="140"/>
    </row>
    <row r="27" spans="1:14" x14ac:dyDescent="0.25">
      <c r="A27" s="140"/>
      <c r="B27" s="140"/>
      <c r="C27" s="140"/>
      <c r="D27" s="140"/>
      <c r="E27" s="140"/>
      <c r="F27" s="140"/>
      <c r="G27" s="140"/>
      <c r="H27" s="140"/>
      <c r="I27" s="140"/>
      <c r="J27" s="140"/>
      <c r="K27" s="140"/>
      <c r="L27" s="140"/>
      <c r="M27" s="140"/>
      <c r="N27" s="140"/>
    </row>
    <row r="28" spans="1:14" x14ac:dyDescent="0.25">
      <c r="A28" s="140"/>
      <c r="B28" s="140"/>
      <c r="C28" s="140"/>
      <c r="D28" s="140"/>
      <c r="E28" s="140"/>
      <c r="F28" s="140"/>
      <c r="G28" s="140"/>
      <c r="H28" s="140"/>
      <c r="I28" s="140"/>
      <c r="J28" s="140"/>
      <c r="K28" s="140"/>
      <c r="L28" s="140"/>
      <c r="M28" s="140"/>
      <c r="N28" s="140"/>
    </row>
    <row r="34" spans="12:22" x14ac:dyDescent="0.25">
      <c r="L34" s="144"/>
      <c r="M34" s="144"/>
      <c r="N34" s="144"/>
      <c r="O34" s="144"/>
      <c r="P34" s="144"/>
      <c r="Q34" s="144"/>
      <c r="R34" s="144"/>
      <c r="S34" s="144"/>
      <c r="T34" s="144"/>
      <c r="U34" s="144"/>
      <c r="V34" s="144"/>
    </row>
    <row r="51" spans="1:33" ht="16.5" customHeight="1" x14ac:dyDescent="0.25">
      <c r="A51" s="145"/>
      <c r="B51" s="18"/>
      <c r="C51" s="18"/>
      <c r="D51" s="18"/>
      <c r="E51" s="18"/>
      <c r="F51" s="18"/>
      <c r="G51" s="18"/>
      <c r="H51" s="18"/>
      <c r="I51" s="18"/>
      <c r="J51" s="18"/>
      <c r="K51" s="18"/>
      <c r="L51" s="18"/>
      <c r="M51" s="18"/>
      <c r="N51" s="18"/>
      <c r="O51" s="18"/>
    </row>
    <row r="52" spans="1:33" x14ac:dyDescent="0.25">
      <c r="A52" s="144"/>
      <c r="B52" s="18"/>
      <c r="C52" s="18"/>
      <c r="D52" s="18"/>
      <c r="E52" s="18"/>
      <c r="F52" s="18"/>
      <c r="G52" s="18"/>
      <c r="H52" s="18"/>
      <c r="I52" s="18"/>
      <c r="J52" s="18"/>
      <c r="K52" s="18"/>
      <c r="L52" s="18"/>
      <c r="M52" s="18"/>
      <c r="N52" s="18"/>
      <c r="O52" s="18"/>
    </row>
    <row r="53" spans="1:33" x14ac:dyDescent="0.25">
      <c r="A53" s="144"/>
      <c r="B53" s="18"/>
      <c r="C53" s="18"/>
      <c r="D53" s="18"/>
      <c r="E53" s="18"/>
      <c r="F53" s="18"/>
      <c r="G53" s="18"/>
      <c r="H53" s="18"/>
      <c r="I53" s="18"/>
      <c r="J53" s="18"/>
      <c r="K53" s="18"/>
      <c r="L53" s="18"/>
      <c r="M53" s="18"/>
      <c r="N53" s="18"/>
      <c r="O53" s="18"/>
    </row>
    <row r="54" spans="1:33" x14ac:dyDescent="0.25">
      <c r="A54" s="144"/>
      <c r="B54" s="18"/>
      <c r="C54" s="18"/>
      <c r="D54" s="18"/>
      <c r="E54" s="18"/>
      <c r="F54" s="18"/>
      <c r="G54" s="18"/>
      <c r="H54" s="18"/>
      <c r="I54" s="18"/>
      <c r="J54" s="18"/>
      <c r="K54" s="18"/>
      <c r="L54" s="18"/>
      <c r="M54" s="18"/>
      <c r="N54" s="18"/>
      <c r="O54" s="18"/>
    </row>
    <row r="55" spans="1:33" x14ac:dyDescent="0.25">
      <c r="B55" s="18"/>
      <c r="C55" s="18"/>
      <c r="D55" s="18"/>
      <c r="E55" s="18"/>
      <c r="F55" s="18"/>
      <c r="G55" s="18"/>
      <c r="H55" s="18"/>
      <c r="I55" s="18"/>
      <c r="J55" s="18"/>
      <c r="K55" s="18"/>
      <c r="L55" s="18"/>
      <c r="M55" s="18"/>
      <c r="N55" s="18"/>
      <c r="O55" s="18"/>
    </row>
    <row r="56" spans="1:33" x14ac:dyDescent="0.25">
      <c r="B56" s="18"/>
      <c r="C56" s="18"/>
      <c r="D56" s="18"/>
      <c r="E56" s="18"/>
      <c r="F56" s="18"/>
      <c r="G56" s="18"/>
      <c r="H56" s="18"/>
      <c r="I56" s="18"/>
      <c r="J56" s="18"/>
      <c r="K56" s="18"/>
      <c r="L56" s="18"/>
      <c r="M56" s="18"/>
      <c r="N56" s="18"/>
      <c r="O56" s="18"/>
    </row>
    <row r="57" spans="1:33" x14ac:dyDescent="0.25">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row>
    <row r="59" spans="1:33" x14ac:dyDescent="0.25">
      <c r="C59" s="18"/>
      <c r="D59" s="18"/>
      <c r="E59" s="18"/>
      <c r="F59" s="18"/>
      <c r="G59" s="18"/>
      <c r="H59" s="18"/>
      <c r="I59" s="18"/>
      <c r="J59" s="18"/>
      <c r="K59" s="18"/>
      <c r="L59" s="18"/>
      <c r="M59" s="18"/>
      <c r="N59" s="18"/>
      <c r="O59" s="18"/>
      <c r="P59" s="18"/>
      <c r="Q59" s="18"/>
      <c r="R59" s="18"/>
      <c r="S59" s="18"/>
      <c r="T59" s="18"/>
      <c r="U59" s="18"/>
      <c r="V59" s="18"/>
      <c r="W59" s="18"/>
      <c r="X59" s="18"/>
      <c r="Y59" s="18"/>
      <c r="Z59" s="18"/>
    </row>
    <row r="67" spans="1:49" ht="13" x14ac:dyDescent="0.3">
      <c r="AT67" s="465"/>
      <c r="AU67" s="465"/>
      <c r="AV67" s="465"/>
      <c r="AW67" s="465"/>
    </row>
    <row r="72" spans="1:49" ht="13" x14ac:dyDescent="0.3">
      <c r="AQ72" s="465"/>
      <c r="AR72" s="465"/>
      <c r="AS72" s="465"/>
    </row>
    <row r="75" spans="1:49" ht="5.25" customHeight="1" x14ac:dyDescent="0.25"/>
    <row r="76" spans="1:49" ht="13" x14ac:dyDescent="0.3">
      <c r="A76" s="851" t="s">
        <v>317</v>
      </c>
      <c r="B76" s="851"/>
      <c r="C76" s="851"/>
      <c r="D76" s="851"/>
      <c r="E76" s="851"/>
      <c r="F76" s="851"/>
      <c r="G76" s="851"/>
      <c r="H76" s="851"/>
      <c r="I76" s="851"/>
      <c r="J76" s="851"/>
      <c r="K76" s="851"/>
      <c r="L76" s="851"/>
      <c r="M76" s="851"/>
      <c r="N76" s="851"/>
      <c r="O76" s="851"/>
      <c r="P76" s="851"/>
      <c r="Q76" s="851"/>
      <c r="R76" s="851"/>
      <c r="S76" s="851"/>
      <c r="T76" s="851"/>
      <c r="U76" s="851"/>
      <c r="V76" s="851"/>
      <c r="W76" s="851"/>
      <c r="X76" s="851"/>
      <c r="Y76" s="851"/>
      <c r="Z76" s="851"/>
      <c r="AA76" s="851"/>
      <c r="AB76" s="851"/>
      <c r="AC76" s="851"/>
      <c r="AD76" s="851"/>
      <c r="AE76" s="851"/>
      <c r="AF76" s="851"/>
      <c r="AG76" s="465"/>
      <c r="AH76" s="465"/>
      <c r="AI76" s="465"/>
      <c r="AJ76" s="465"/>
      <c r="AK76" s="465"/>
      <c r="AL76" s="465"/>
      <c r="AM76" s="465"/>
      <c r="AN76" s="465"/>
      <c r="AO76" s="465"/>
      <c r="AP76" s="465"/>
    </row>
    <row r="95" spans="1:11" x14ac:dyDescent="0.25">
      <c r="A95" s="144"/>
      <c r="B95" s="144"/>
      <c r="C95" s="144"/>
      <c r="D95" s="144"/>
      <c r="E95" s="144"/>
      <c r="F95" s="144"/>
      <c r="G95" s="144"/>
      <c r="H95" s="144"/>
      <c r="I95" s="144"/>
      <c r="J95" s="144"/>
      <c r="K95" s="144"/>
    </row>
  </sheetData>
  <sheetProtection algorithmName="SHA-512" hashValue="YYmPt5WWEgUcyukLNivkmHknY/18jaiP/xO/qjXYvwanjwdDvopUHmc1kolvoZExigyYCjKA/tA4WJpEZ9zQzA==" saltValue="JZMjMjgehWEcN6W3dQuLWw==" spinCount="100000" sheet="1" objects="1" scenarios="1"/>
  <mergeCells count="1">
    <mergeCell ref="A76:AF76"/>
  </mergeCells>
  <phoneticPr fontId="4" type="noConversion"/>
  <printOptions horizontalCentered="1"/>
  <pageMargins left="0.25" right="0.25" top="0.75" bottom="0.75" header="0.3" footer="0.3"/>
  <pageSetup paperSize="5" scale="53" pageOrder="overThenDown" orientation="landscape" cellComments="asDisplayed" r:id="rId1"/>
  <headerFooter>
    <oddFooter>&amp;C&amp;A&amp;R&amp;P of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3F74A-D4BA-4829-8A9C-67358025EBE1}">
  <sheetPr codeName="Sheet9">
    <tabColor rgb="FF4D4D4F"/>
    <pageSetUpPr fitToPage="1"/>
  </sheetPr>
  <dimension ref="A1:AA132"/>
  <sheetViews>
    <sheetView showGridLines="0" zoomScale="70" zoomScaleNormal="70" zoomScaleSheetLayoutView="79" workbookViewId="0">
      <selection activeCell="D11" sqref="D11"/>
    </sheetView>
  </sheetViews>
  <sheetFormatPr defaultColWidth="9.08984375" defaultRowHeight="17.149999999999999" customHeight="1" x14ac:dyDescent="0.25"/>
  <cols>
    <col min="1" max="1" width="2.453125" style="516" customWidth="1"/>
    <col min="2" max="2" width="44.08984375" style="516" customWidth="1"/>
    <col min="3" max="3" width="23.36328125" style="516" customWidth="1"/>
    <col min="4" max="7" width="13.6328125" style="516" customWidth="1"/>
    <col min="8" max="15" width="13.6328125" style="516" hidden="1" customWidth="1"/>
    <col min="16" max="16" width="11.453125" style="516" bestFit="1" customWidth="1"/>
    <col min="17" max="17" width="20.453125" style="516" bestFit="1" customWidth="1"/>
    <col min="18" max="18" width="1.90625" style="588" customWidth="1"/>
    <col min="19" max="19" width="41.08984375" style="516" hidden="1" customWidth="1"/>
    <col min="20" max="20" width="41.08984375" style="516" customWidth="1"/>
    <col min="21" max="21" width="37.36328125" style="516" customWidth="1"/>
    <col min="22" max="22" width="9.08984375" style="516"/>
    <col min="23" max="23" width="16.453125" style="516" bestFit="1" customWidth="1"/>
    <col min="24" max="24" width="25.36328125" style="516" customWidth="1"/>
    <col min="25" max="25" width="11.90625" style="516" bestFit="1" customWidth="1"/>
    <col min="26" max="26" width="13.54296875" style="516" customWidth="1"/>
    <col min="27" max="27" width="9.08984375" style="516" hidden="1" customWidth="1"/>
    <col min="28" max="16384" width="9.08984375" style="516"/>
  </cols>
  <sheetData>
    <row r="1" spans="1:27" s="517" customFormat="1" ht="50.25" customHeight="1" x14ac:dyDescent="0.45">
      <c r="A1" s="512"/>
      <c r="B1" s="513" t="s">
        <v>215</v>
      </c>
      <c r="C1" s="514"/>
      <c r="D1" s="514"/>
      <c r="E1" s="514"/>
      <c r="F1" s="514"/>
      <c r="G1" s="514"/>
      <c r="H1" s="514"/>
      <c r="I1" s="514"/>
      <c r="J1" s="514"/>
      <c r="K1" s="514"/>
      <c r="L1" s="514"/>
      <c r="M1" s="514"/>
      <c r="N1" s="514"/>
      <c r="O1" s="514"/>
      <c r="P1" s="514"/>
      <c r="Q1" s="514"/>
      <c r="R1" s="515"/>
      <c r="S1" s="516"/>
    </row>
    <row r="2" spans="1:27" s="517" customFormat="1" ht="11.25" customHeight="1" x14ac:dyDescent="0.45">
      <c r="A2" s="515"/>
      <c r="B2" s="518"/>
      <c r="C2" s="515"/>
      <c r="D2" s="515"/>
      <c r="E2" s="515"/>
      <c r="F2" s="515"/>
      <c r="G2" s="515"/>
      <c r="H2" s="515"/>
      <c r="I2" s="515"/>
      <c r="J2" s="515"/>
      <c r="K2" s="515"/>
      <c r="L2" s="515"/>
      <c r="M2" s="515"/>
      <c r="N2" s="515"/>
      <c r="O2" s="515"/>
      <c r="P2" s="515"/>
      <c r="Q2" s="515"/>
      <c r="R2" s="515"/>
      <c r="S2" s="516"/>
    </row>
    <row r="3" spans="1:27" s="517" customFormat="1" ht="18" customHeight="1" x14ac:dyDescent="0.45">
      <c r="A3" s="516"/>
      <c r="B3" s="519" t="str">
        <f>IF('2-Budget JUSTIFY'!A4=0,"",'2-Budget JUSTIFY'!A4)</f>
        <v>Organization Name</v>
      </c>
      <c r="C3" s="520"/>
      <c r="D3" s="855" t="str">
        <f>IF('Hidden Tab'!B4=0,"",'Hidden Tab'!B4)</f>
        <v/>
      </c>
      <c r="E3" s="855"/>
      <c r="F3" s="857" t="str">
        <f>IF('Hidden Tab'!B6=0,"",'Hidden Tab'!B6)</f>
        <v/>
      </c>
      <c r="G3" s="858"/>
      <c r="J3" s="516"/>
      <c r="K3" s="516"/>
      <c r="L3" s="516"/>
      <c r="M3" s="516"/>
      <c r="N3" s="516"/>
      <c r="O3" s="515"/>
      <c r="P3" s="515"/>
      <c r="Q3" s="515"/>
      <c r="R3" s="515"/>
      <c r="S3" s="516"/>
    </row>
    <row r="4" spans="1:27" s="517" customFormat="1" ht="18" customHeight="1" x14ac:dyDescent="0.45">
      <c r="A4" s="516"/>
      <c r="B4" s="521" t="s">
        <v>3</v>
      </c>
      <c r="C4" s="520"/>
      <c r="D4" s="522" t="s">
        <v>4</v>
      </c>
      <c r="E4" s="516"/>
      <c r="F4" s="523" t="s">
        <v>148</v>
      </c>
      <c r="G4" s="516"/>
      <c r="J4" s="516"/>
      <c r="K4" s="516"/>
      <c r="L4" s="516"/>
      <c r="M4" s="516"/>
      <c r="N4" s="516"/>
      <c r="O4" s="516"/>
      <c r="P4" s="516"/>
      <c r="Q4" s="516"/>
      <c r="R4" s="516"/>
      <c r="S4" s="516"/>
    </row>
    <row r="5" spans="1:27" s="517" customFormat="1" ht="16.5" customHeight="1" x14ac:dyDescent="0.45">
      <c r="A5" s="516"/>
      <c r="B5" s="519" t="str">
        <f>IF('2-Budget JUSTIFY'!A3=0,"",'2-Budget JUSTIFY'!A3)</f>
        <v>Project Name</v>
      </c>
      <c r="C5" s="520"/>
      <c r="D5" s="855" t="str">
        <f>IF('Hidden Tab'!B5=0,"",'Hidden Tab'!B5)</f>
        <v/>
      </c>
      <c r="E5" s="855"/>
      <c r="F5" s="856" t="str">
        <f>IF('Hidden Tab'!B7=0,"",'Hidden Tab'!B7)</f>
        <v/>
      </c>
      <c r="G5" s="855"/>
      <c r="J5" s="516"/>
      <c r="K5" s="516"/>
      <c r="L5" s="516"/>
      <c r="M5" s="516"/>
      <c r="N5" s="516"/>
      <c r="O5" s="516"/>
      <c r="P5" s="516"/>
      <c r="Q5" s="516"/>
      <c r="R5" s="516"/>
      <c r="S5" s="516"/>
    </row>
    <row r="6" spans="1:27" s="517" customFormat="1" ht="19.5" customHeight="1" x14ac:dyDescent="0.45">
      <c r="A6" s="516"/>
      <c r="B6" s="521" t="s">
        <v>219</v>
      </c>
      <c r="C6" s="520"/>
      <c r="D6" s="522" t="s">
        <v>217</v>
      </c>
      <c r="E6" s="516"/>
      <c r="F6" s="523" t="s">
        <v>218</v>
      </c>
      <c r="G6" s="516"/>
      <c r="J6" s="516"/>
      <c r="K6" s="516"/>
      <c r="L6" s="516"/>
      <c r="M6" s="516"/>
      <c r="N6" s="516"/>
      <c r="O6" s="516"/>
      <c r="P6" s="516"/>
      <c r="Q6" s="516"/>
      <c r="R6" s="516"/>
      <c r="S6" s="516"/>
    </row>
    <row r="7" spans="1:27" s="517" customFormat="1" ht="21" customHeight="1" x14ac:dyDescent="0.45">
      <c r="A7" s="516"/>
      <c r="B7" s="524" t="str">
        <f>'Hidden Tab'!B8</f>
        <v/>
      </c>
      <c r="C7" s="520"/>
      <c r="D7" s="516"/>
      <c r="E7" s="516"/>
      <c r="F7" s="516"/>
      <c r="G7" s="516"/>
      <c r="H7" s="516"/>
      <c r="I7" s="516"/>
      <c r="J7" s="516"/>
      <c r="K7" s="516"/>
      <c r="L7" s="516"/>
      <c r="M7" s="516"/>
      <c r="N7" s="516"/>
      <c r="O7" s="516"/>
      <c r="P7" s="516"/>
      <c r="Q7" s="516"/>
      <c r="R7" s="516"/>
      <c r="S7" s="516"/>
    </row>
    <row r="8" spans="1:27" s="517" customFormat="1" ht="19.5" customHeight="1" x14ac:dyDescent="0.45">
      <c r="A8" s="516"/>
      <c r="B8" s="525" t="s">
        <v>220</v>
      </c>
      <c r="C8" s="520"/>
      <c r="D8" s="516"/>
      <c r="E8" s="516"/>
      <c r="F8" s="516"/>
      <c r="G8" s="516"/>
      <c r="H8" s="516"/>
      <c r="I8" s="516"/>
      <c r="J8" s="516"/>
      <c r="K8" s="516"/>
      <c r="L8" s="516"/>
      <c r="M8" s="516"/>
      <c r="N8" s="516"/>
      <c r="O8" s="516"/>
      <c r="P8" s="516"/>
      <c r="Q8" s="516"/>
      <c r="R8" s="516"/>
      <c r="S8" s="516"/>
    </row>
    <row r="9" spans="1:27" s="517" customFormat="1" ht="39.9" customHeight="1" x14ac:dyDescent="0.45">
      <c r="A9" s="516"/>
      <c r="B9" s="520"/>
      <c r="C9" s="516"/>
      <c r="D9" s="516"/>
      <c r="E9" s="516"/>
      <c r="F9" s="516"/>
      <c r="G9" s="516"/>
      <c r="H9" s="516"/>
      <c r="I9" s="516"/>
      <c r="J9" s="516"/>
      <c r="K9" s="516"/>
      <c r="L9" s="516"/>
      <c r="M9" s="516"/>
      <c r="N9" s="516"/>
      <c r="O9" s="516"/>
      <c r="P9" s="516"/>
      <c r="Q9" s="516"/>
      <c r="R9" s="516"/>
      <c r="S9" s="516"/>
    </row>
    <row r="10" spans="1:27" s="517" customFormat="1" ht="13.5" customHeight="1" x14ac:dyDescent="0.45">
      <c r="A10" s="516"/>
      <c r="B10" s="520"/>
      <c r="C10" s="516"/>
      <c r="D10" s="526" t="s">
        <v>263</v>
      </c>
      <c r="E10" s="516"/>
      <c r="F10" s="516"/>
      <c r="G10" s="516"/>
      <c r="H10" s="516"/>
      <c r="I10" s="516"/>
      <c r="J10" s="516"/>
      <c r="K10" s="516"/>
      <c r="L10" s="516"/>
      <c r="M10" s="516"/>
      <c r="N10" s="516"/>
      <c r="O10" s="516"/>
      <c r="P10" s="516"/>
      <c r="Q10" s="516"/>
      <c r="R10" s="516"/>
      <c r="S10" s="516"/>
    </row>
    <row r="11" spans="1:27" s="517" customFormat="1" ht="36.5" thickBot="1" x14ac:dyDescent="0.5">
      <c r="A11" s="516"/>
      <c r="B11" s="527" t="s">
        <v>198</v>
      </c>
      <c r="C11" s="528" t="s">
        <v>199</v>
      </c>
      <c r="D11" s="529" t="s">
        <v>88</v>
      </c>
      <c r="E11" s="530" t="s">
        <v>85</v>
      </c>
      <c r="F11" s="530" t="s">
        <v>86</v>
      </c>
      <c r="G11" s="530" t="s">
        <v>87</v>
      </c>
      <c r="H11" s="530" t="s">
        <v>127</v>
      </c>
      <c r="I11" s="530" t="s">
        <v>128</v>
      </c>
      <c r="J11" s="530" t="s">
        <v>129</v>
      </c>
      <c r="K11" s="530" t="s">
        <v>130</v>
      </c>
      <c r="L11" s="530" t="s">
        <v>155</v>
      </c>
      <c r="M11" s="530" t="s">
        <v>156</v>
      </c>
      <c r="N11" s="530" t="s">
        <v>157</v>
      </c>
      <c r="O11" s="531" t="s">
        <v>158</v>
      </c>
      <c r="P11" s="532" t="s">
        <v>265</v>
      </c>
      <c r="Q11" s="533" t="s">
        <v>210</v>
      </c>
      <c r="R11" s="516"/>
      <c r="S11" s="534" t="s">
        <v>290</v>
      </c>
    </row>
    <row r="12" spans="1:27" s="517" customFormat="1" ht="22.5" x14ac:dyDescent="0.45">
      <c r="A12" s="516"/>
      <c r="B12" s="535" t="str">
        <f>'2-Budget JUSTIFY'!A7</f>
        <v>100 - PERSONNEL - Salary / Wage</v>
      </c>
      <c r="C12" s="536">
        <f>' 15-EXPENSE 12th Period'!O17</f>
        <v>0</v>
      </c>
      <c r="D12" s="537">
        <f>'4-EXPENSE 1st Period'!$O17</f>
        <v>0</v>
      </c>
      <c r="E12" s="538">
        <f>' 5-EXPENSE 2nd Period'!$O17</f>
        <v>0</v>
      </c>
      <c r="F12" s="538">
        <f>'6-EXPENSE 3rd Period'!$O17</f>
        <v>0</v>
      </c>
      <c r="G12" s="538">
        <f>' 7-EXPENSE 4th Period'!$O17</f>
        <v>0</v>
      </c>
      <c r="H12" s="538">
        <f>' 8-EXPENSE 5th Period'!$O17</f>
        <v>0</v>
      </c>
      <c r="I12" s="538">
        <f>' 9-EXPENSE 6th Period'!$O17</f>
        <v>0</v>
      </c>
      <c r="J12" s="538">
        <f>' 10-EXPENSE 7th Period'!$O17</f>
        <v>0</v>
      </c>
      <c r="K12" s="538">
        <f>' 11-EXPENSE 8th Period'!$O17</f>
        <v>0</v>
      </c>
      <c r="L12" s="538">
        <f>' 12-EXPENSE 9th Period'!$O17</f>
        <v>0</v>
      </c>
      <c r="M12" s="538">
        <f>' 13-EXPENSE 10th Period'!$O17</f>
        <v>0</v>
      </c>
      <c r="N12" s="538">
        <f>' 14-EXPENSE 11th Period'!$O17</f>
        <v>0</v>
      </c>
      <c r="O12" s="539">
        <f>' 15-EXPENSE 12th Period'!$P17</f>
        <v>0</v>
      </c>
      <c r="P12" s="540" t="str" cm="1">
        <f t="array" ref="P12">IFERROR(SUM(D12:O12/C12),"")</f>
        <v/>
      </c>
      <c r="Q12" s="541">
        <f>C12-SUM(D12:O12)</f>
        <v>0</v>
      </c>
      <c r="R12" s="516"/>
      <c r="S12" s="542">
        <f>SUM(D12:O12)</f>
        <v>0</v>
      </c>
    </row>
    <row r="13" spans="1:27" s="550" customFormat="1" ht="17.5" x14ac:dyDescent="0.35">
      <c r="A13" s="516"/>
      <c r="B13" s="543" t="str">
        <f>'2-Budget JUSTIFY'!A30</f>
        <v>200 - PERSONNEL - Benefits</v>
      </c>
      <c r="C13" s="544">
        <f>' 15-EXPENSE 12th Period'!O40</f>
        <v>0</v>
      </c>
      <c r="D13" s="545">
        <f>'4-EXPENSE 1st Period'!$O40</f>
        <v>0</v>
      </c>
      <c r="E13" s="546">
        <f>' 5-EXPENSE 2nd Period'!$O40</f>
        <v>0</v>
      </c>
      <c r="F13" s="546">
        <f>'6-EXPENSE 3rd Period'!$O40</f>
        <v>0</v>
      </c>
      <c r="G13" s="546">
        <f>' 7-EXPENSE 4th Period'!$O40</f>
        <v>0</v>
      </c>
      <c r="H13" s="546">
        <f>' 8-EXPENSE 5th Period'!$O40</f>
        <v>0</v>
      </c>
      <c r="I13" s="546">
        <f>' 9-EXPENSE 6th Period'!$O40</f>
        <v>0</v>
      </c>
      <c r="J13" s="546">
        <f>' 10-EXPENSE 7th Period'!$O40</f>
        <v>0</v>
      </c>
      <c r="K13" s="546">
        <f>' 11-EXPENSE 8th Period'!$O40</f>
        <v>0</v>
      </c>
      <c r="L13" s="546">
        <f>' 12-EXPENSE 9th Period'!$O40</f>
        <v>0</v>
      </c>
      <c r="M13" s="546">
        <f>' 13-EXPENSE 10th Period'!$O40</f>
        <v>0</v>
      </c>
      <c r="N13" s="546">
        <f>' 14-EXPENSE 11th Period'!$O40</f>
        <v>0</v>
      </c>
      <c r="O13" s="547">
        <f>' 15-EXPENSE 12th Period'!$P40</f>
        <v>0</v>
      </c>
      <c r="P13" s="548" t="str" cm="1">
        <f t="array" ref="P13">IFERROR(SUM(D13:O13/C13),"")</f>
        <v/>
      </c>
      <c r="Q13" s="549">
        <f t="shared" ref="Q13:Q20" si="0">C13-SUM(D13:O13)</f>
        <v>0</v>
      </c>
      <c r="R13" s="516"/>
      <c r="S13" s="542">
        <f t="shared" ref="S13:S21" si="1">SUM(D13:O13)</f>
        <v>0</v>
      </c>
    </row>
    <row r="14" spans="1:27" s="551" customFormat="1" ht="17.5" x14ac:dyDescent="0.35">
      <c r="A14" s="516"/>
      <c r="B14" s="543" t="str">
        <f>'2-Budget JUSTIFY'!A53</f>
        <v>300 - TRAVEL</v>
      </c>
      <c r="C14" s="544">
        <f>' 15-EXPENSE 12th Period'!O63</f>
        <v>0</v>
      </c>
      <c r="D14" s="545">
        <f>'4-EXPENSE 1st Period'!$O63</f>
        <v>0</v>
      </c>
      <c r="E14" s="546">
        <f>' 5-EXPENSE 2nd Period'!$O63</f>
        <v>0</v>
      </c>
      <c r="F14" s="546">
        <f>'6-EXPENSE 3rd Period'!$O63</f>
        <v>0</v>
      </c>
      <c r="G14" s="546">
        <f>' 7-EXPENSE 4th Period'!$O63</f>
        <v>0</v>
      </c>
      <c r="H14" s="546">
        <f>' 8-EXPENSE 5th Period'!$O63</f>
        <v>0</v>
      </c>
      <c r="I14" s="546">
        <f>' 9-EXPENSE 6th Period'!$O63</f>
        <v>0</v>
      </c>
      <c r="J14" s="546">
        <f>' 10-EXPENSE 7th Period'!$O63</f>
        <v>0</v>
      </c>
      <c r="K14" s="546">
        <f>' 11-EXPENSE 8th Period'!$O63</f>
        <v>0</v>
      </c>
      <c r="L14" s="546">
        <f>' 12-EXPENSE 9th Period'!$O63</f>
        <v>0</v>
      </c>
      <c r="M14" s="546">
        <f>' 13-EXPENSE 10th Period'!$O63</f>
        <v>0</v>
      </c>
      <c r="N14" s="546">
        <f>' 14-EXPENSE 11th Period'!$O63</f>
        <v>0</v>
      </c>
      <c r="O14" s="547">
        <f>' 15-EXPENSE 12th Period'!$P63</f>
        <v>0</v>
      </c>
      <c r="P14" s="548" t="str" cm="1">
        <f t="array" ref="P14">IFERROR(SUM(D14:O14/C14),"")</f>
        <v/>
      </c>
      <c r="Q14" s="549">
        <f t="shared" si="0"/>
        <v>0</v>
      </c>
      <c r="R14" s="516"/>
      <c r="S14" s="542">
        <f t="shared" si="1"/>
        <v>0</v>
      </c>
      <c r="W14" s="552"/>
      <c r="X14" s="553"/>
      <c r="Y14" s="554"/>
      <c r="AA14" s="551">
        <v>4</v>
      </c>
    </row>
    <row r="15" spans="1:27" s="551" customFormat="1" ht="17.5" x14ac:dyDescent="0.35">
      <c r="A15" s="516"/>
      <c r="B15" s="543" t="str">
        <f>'2-Budget JUSTIFY'!A64</f>
        <v>400 - SUPPLIES</v>
      </c>
      <c r="C15" s="544">
        <f>' 15-EXPENSE 12th Period'!O74</f>
        <v>0</v>
      </c>
      <c r="D15" s="545">
        <f>'4-EXPENSE 1st Period'!$O74</f>
        <v>0</v>
      </c>
      <c r="E15" s="546">
        <f>' 5-EXPENSE 2nd Period'!$O74</f>
        <v>0</v>
      </c>
      <c r="F15" s="546">
        <f>'6-EXPENSE 3rd Period'!$O74</f>
        <v>0</v>
      </c>
      <c r="G15" s="546">
        <f>' 7-EXPENSE 4th Period'!$O74</f>
        <v>0</v>
      </c>
      <c r="H15" s="546">
        <f>' 8-EXPENSE 5th Period'!$O74</f>
        <v>0</v>
      </c>
      <c r="I15" s="546">
        <f>' 9-EXPENSE 6th Period'!$O74</f>
        <v>0</v>
      </c>
      <c r="J15" s="546">
        <f>' 10-EXPENSE 7th Period'!$O74</f>
        <v>0</v>
      </c>
      <c r="K15" s="546">
        <f>' 11-EXPENSE 8th Period'!$O74</f>
        <v>0</v>
      </c>
      <c r="L15" s="546">
        <f>' 12-EXPENSE 9th Period'!$O74</f>
        <v>0</v>
      </c>
      <c r="M15" s="546">
        <f>' 13-EXPENSE 10th Period'!$O74</f>
        <v>0</v>
      </c>
      <c r="N15" s="546">
        <f>' 14-EXPENSE 11th Period'!$O74</f>
        <v>0</v>
      </c>
      <c r="O15" s="547">
        <f>' 15-EXPENSE 12th Period'!$P74</f>
        <v>0</v>
      </c>
      <c r="P15" s="548" t="str" cm="1">
        <f t="array" ref="P15">IFERROR(SUM(D15:O15/C15),"")</f>
        <v/>
      </c>
      <c r="Q15" s="549">
        <f t="shared" si="0"/>
        <v>0</v>
      </c>
      <c r="R15" s="516"/>
      <c r="S15" s="542">
        <f t="shared" si="1"/>
        <v>0</v>
      </c>
      <c r="W15" s="552"/>
      <c r="X15" s="553"/>
      <c r="Y15" s="554"/>
    </row>
    <row r="16" spans="1:27" s="551" customFormat="1" ht="17.5" x14ac:dyDescent="0.35">
      <c r="A16" s="516"/>
      <c r="B16" s="543" t="str">
        <f>'2-Budget JUSTIFY'!A75</f>
        <v>500 - EQUIPMENT</v>
      </c>
      <c r="C16" s="544">
        <f>' 15-EXPENSE 12th Period'!O85</f>
        <v>0</v>
      </c>
      <c r="D16" s="545">
        <f>'4-EXPENSE 1st Period'!$O85</f>
        <v>0</v>
      </c>
      <c r="E16" s="546">
        <f>' 5-EXPENSE 2nd Period'!$O85</f>
        <v>0</v>
      </c>
      <c r="F16" s="546">
        <f>'6-EXPENSE 3rd Period'!$O85</f>
        <v>0</v>
      </c>
      <c r="G16" s="546">
        <f>' 7-EXPENSE 4th Period'!$O85</f>
        <v>0</v>
      </c>
      <c r="H16" s="546">
        <f>' 8-EXPENSE 5th Period'!$O85</f>
        <v>0</v>
      </c>
      <c r="I16" s="546">
        <f>' 9-EXPENSE 6th Period'!$O85</f>
        <v>0</v>
      </c>
      <c r="J16" s="546">
        <f>' 10-EXPENSE 7th Period'!$O85</f>
        <v>0</v>
      </c>
      <c r="K16" s="546">
        <f>' 11-EXPENSE 8th Period'!$O85</f>
        <v>0</v>
      </c>
      <c r="L16" s="546">
        <f>' 12-EXPENSE 9th Period'!$O85</f>
        <v>0</v>
      </c>
      <c r="M16" s="546">
        <f>' 13-EXPENSE 10th Period'!$O85</f>
        <v>0</v>
      </c>
      <c r="N16" s="546">
        <f>' 14-EXPENSE 11th Period'!$O85</f>
        <v>0</v>
      </c>
      <c r="O16" s="547">
        <f>' 15-EXPENSE 12th Period'!$P85</f>
        <v>0</v>
      </c>
      <c r="P16" s="548" t="str" cm="1">
        <f t="array" ref="P16">IFERROR(SUM(D16:O16/C16),"")</f>
        <v/>
      </c>
      <c r="Q16" s="549">
        <f t="shared" si="0"/>
        <v>0</v>
      </c>
      <c r="R16" s="516"/>
      <c r="S16" s="542">
        <f t="shared" si="1"/>
        <v>0</v>
      </c>
      <c r="W16" s="555"/>
      <c r="X16" s="556"/>
      <c r="Y16" s="554"/>
      <c r="AA16" s="551">
        <v>7</v>
      </c>
    </row>
    <row r="17" spans="1:27" s="551" customFormat="1" ht="17.5" x14ac:dyDescent="0.35">
      <c r="A17" s="516"/>
      <c r="B17" s="543" t="str">
        <f>'2-Budget JUSTIFY'!A86</f>
        <v>600 - CONTRACTUAL</v>
      </c>
      <c r="C17" s="544">
        <f>' 15-EXPENSE 12th Period'!O96</f>
        <v>0</v>
      </c>
      <c r="D17" s="545">
        <f>'4-EXPENSE 1st Period'!$O96</f>
        <v>0</v>
      </c>
      <c r="E17" s="546">
        <f>' 5-EXPENSE 2nd Period'!$O96</f>
        <v>0</v>
      </c>
      <c r="F17" s="546">
        <f>'6-EXPENSE 3rd Period'!$O96</f>
        <v>0</v>
      </c>
      <c r="G17" s="546">
        <f>' 7-EXPENSE 4th Period'!$O96</f>
        <v>0</v>
      </c>
      <c r="H17" s="546">
        <f>' 8-EXPENSE 5th Period'!$O96</f>
        <v>0</v>
      </c>
      <c r="I17" s="546">
        <f>' 9-EXPENSE 6th Period'!$O96</f>
        <v>0</v>
      </c>
      <c r="J17" s="546">
        <f>' 10-EXPENSE 7th Period'!$O96</f>
        <v>0</v>
      </c>
      <c r="K17" s="546">
        <f>' 11-EXPENSE 8th Period'!$O96</f>
        <v>0</v>
      </c>
      <c r="L17" s="546">
        <f>' 12-EXPENSE 9th Period'!$O96</f>
        <v>0</v>
      </c>
      <c r="M17" s="546">
        <f>' 13-EXPENSE 10th Period'!$O96</f>
        <v>0</v>
      </c>
      <c r="N17" s="546">
        <f>' 14-EXPENSE 11th Period'!$O96</f>
        <v>0</v>
      </c>
      <c r="O17" s="547">
        <f>' 15-EXPENSE 12th Period'!$P96</f>
        <v>0</v>
      </c>
      <c r="P17" s="548" t="str" cm="1">
        <f t="array" ref="P17">IFERROR(SUM(D17:O17/C17),"")</f>
        <v/>
      </c>
      <c r="Q17" s="549">
        <f t="shared" si="0"/>
        <v>0</v>
      </c>
      <c r="R17" s="516"/>
      <c r="S17" s="542">
        <f t="shared" si="1"/>
        <v>0</v>
      </c>
      <c r="W17" s="555"/>
      <c r="X17" s="556"/>
      <c r="Y17" s="554"/>
    </row>
    <row r="18" spans="1:27" s="551" customFormat="1" ht="17.5" x14ac:dyDescent="0.35">
      <c r="A18" s="516"/>
      <c r="B18" s="543" t="str">
        <f>'2-Budget JUSTIFY'!A97</f>
        <v>700 - OPERATIONAL</v>
      </c>
      <c r="C18" s="544">
        <f>' 15-EXPENSE 12th Period'!O107</f>
        <v>0</v>
      </c>
      <c r="D18" s="545">
        <f>'4-EXPENSE 1st Period'!$O107</f>
        <v>0</v>
      </c>
      <c r="E18" s="546">
        <f>' 5-EXPENSE 2nd Period'!$O107</f>
        <v>0</v>
      </c>
      <c r="F18" s="546">
        <f>'6-EXPENSE 3rd Period'!$O107</f>
        <v>0</v>
      </c>
      <c r="G18" s="546">
        <f>' 7-EXPENSE 4th Period'!$O107</f>
        <v>0</v>
      </c>
      <c r="H18" s="546">
        <f>' 8-EXPENSE 5th Period'!$O107</f>
        <v>0</v>
      </c>
      <c r="I18" s="546">
        <f>' 9-EXPENSE 6th Period'!$O107</f>
        <v>0</v>
      </c>
      <c r="J18" s="546">
        <f>' 10-EXPENSE 7th Period'!$O107</f>
        <v>0</v>
      </c>
      <c r="K18" s="546">
        <f>' 11-EXPENSE 8th Period'!$O107</f>
        <v>0</v>
      </c>
      <c r="L18" s="546">
        <f>' 12-EXPENSE 9th Period'!$O107</f>
        <v>0</v>
      </c>
      <c r="M18" s="546">
        <f>' 13-EXPENSE 10th Period'!$O107</f>
        <v>0</v>
      </c>
      <c r="N18" s="546">
        <f>' 14-EXPENSE 11th Period'!$O107</f>
        <v>0</v>
      </c>
      <c r="O18" s="547">
        <f>' 15-EXPENSE 12th Period'!$P107</f>
        <v>0</v>
      </c>
      <c r="P18" s="548" t="str" cm="1">
        <f t="array" ref="P18">IFERROR(SUM(D18:O18/C18),"")</f>
        <v/>
      </c>
      <c r="Q18" s="549">
        <f t="shared" si="0"/>
        <v>0</v>
      </c>
      <c r="R18" s="516"/>
      <c r="S18" s="542">
        <f t="shared" si="1"/>
        <v>0</v>
      </c>
      <c r="W18" s="555"/>
      <c r="X18" s="556"/>
      <c r="Y18" s="554"/>
    </row>
    <row r="19" spans="1:27" s="551" customFormat="1" ht="17.5" x14ac:dyDescent="0.35">
      <c r="A19" s="516"/>
      <c r="B19" s="543" t="str">
        <f>'2-Budget JUSTIFY'!A108</f>
        <v>800 - (identify category)</v>
      </c>
      <c r="C19" s="544">
        <f>' 15-EXPENSE 12th Period'!O118</f>
        <v>0</v>
      </c>
      <c r="D19" s="545">
        <f>'4-EXPENSE 1st Period'!$O118</f>
        <v>0</v>
      </c>
      <c r="E19" s="546">
        <f>' 5-EXPENSE 2nd Period'!$O118</f>
        <v>0</v>
      </c>
      <c r="F19" s="546">
        <f>'6-EXPENSE 3rd Period'!$O118</f>
        <v>0</v>
      </c>
      <c r="G19" s="546">
        <f>' 7-EXPENSE 4th Period'!$O118</f>
        <v>0</v>
      </c>
      <c r="H19" s="546">
        <f>' 8-EXPENSE 5th Period'!$O118</f>
        <v>0</v>
      </c>
      <c r="I19" s="546">
        <f>' 9-EXPENSE 6th Period'!$O118</f>
        <v>0</v>
      </c>
      <c r="J19" s="546">
        <f>' 10-EXPENSE 7th Period'!$O118</f>
        <v>0</v>
      </c>
      <c r="K19" s="546">
        <f>' 11-EXPENSE 8th Period'!$O118</f>
        <v>0</v>
      </c>
      <c r="L19" s="546">
        <f>' 12-EXPENSE 9th Period'!$O118</f>
        <v>0</v>
      </c>
      <c r="M19" s="546">
        <f>' 13-EXPENSE 10th Period'!$O118</f>
        <v>0</v>
      </c>
      <c r="N19" s="546">
        <f>' 14-EXPENSE 11th Period'!$O118</f>
        <v>0</v>
      </c>
      <c r="O19" s="547">
        <f>' 15-EXPENSE 12th Period'!$P118</f>
        <v>0</v>
      </c>
      <c r="P19" s="548" t="str" cm="1">
        <f t="array" ref="P19">IFERROR(SUM(D19:O19/C19),"")</f>
        <v/>
      </c>
      <c r="Q19" s="549">
        <f t="shared" si="0"/>
        <v>0</v>
      </c>
      <c r="R19" s="516"/>
      <c r="S19" s="542">
        <f t="shared" si="1"/>
        <v>0</v>
      </c>
      <c r="W19" s="555"/>
      <c r="X19" s="556"/>
      <c r="Y19" s="554"/>
    </row>
    <row r="20" spans="1:27" s="551" customFormat="1" ht="18" thickBot="1" x14ac:dyDescent="0.4">
      <c r="A20" s="516"/>
      <c r="B20" s="557" t="str">
        <f>'2-Budget JUSTIFY'!A119</f>
        <v>900 - Indirect Costs</v>
      </c>
      <c r="C20" s="558">
        <f>' 15-EXPENSE 12th Period'!O129</f>
        <v>0</v>
      </c>
      <c r="D20" s="559">
        <f>'4-EXPENSE 1st Period'!$O129</f>
        <v>0</v>
      </c>
      <c r="E20" s="560">
        <f>' 5-EXPENSE 2nd Period'!$O129</f>
        <v>0</v>
      </c>
      <c r="F20" s="560">
        <f>'6-EXPENSE 3rd Period'!$O129</f>
        <v>0</v>
      </c>
      <c r="G20" s="560">
        <f>' 7-EXPENSE 4th Period'!$O129</f>
        <v>0</v>
      </c>
      <c r="H20" s="560">
        <f>' 8-EXPENSE 5th Period'!$O129</f>
        <v>0</v>
      </c>
      <c r="I20" s="560">
        <f>' 9-EXPENSE 6th Period'!$O129</f>
        <v>0</v>
      </c>
      <c r="J20" s="560">
        <f>' 10-EXPENSE 7th Period'!$O129</f>
        <v>0</v>
      </c>
      <c r="K20" s="560">
        <f>' 11-EXPENSE 8th Period'!$O129</f>
        <v>0</v>
      </c>
      <c r="L20" s="560">
        <f>' 12-EXPENSE 9th Period'!$O129</f>
        <v>0</v>
      </c>
      <c r="M20" s="560">
        <f>' 13-EXPENSE 10th Period'!$O129</f>
        <v>0</v>
      </c>
      <c r="N20" s="560">
        <f>' 14-EXPENSE 11th Period'!$O129</f>
        <v>0</v>
      </c>
      <c r="O20" s="561">
        <f>' 15-EXPENSE 12th Period'!$P129</f>
        <v>0</v>
      </c>
      <c r="P20" s="562" t="str">
        <f>IFERROR(SUM(D20:O20)/C20,"")</f>
        <v/>
      </c>
      <c r="Q20" s="563">
        <f t="shared" si="0"/>
        <v>0</v>
      </c>
      <c r="R20" s="516"/>
      <c r="S20" s="542">
        <f t="shared" si="1"/>
        <v>0</v>
      </c>
      <c r="W20" s="555"/>
      <c r="X20" s="556"/>
      <c r="Y20" s="554"/>
    </row>
    <row r="21" spans="1:27" s="551" customFormat="1" ht="18" x14ac:dyDescent="0.25">
      <c r="A21" s="516"/>
      <c r="B21" s="564" t="s">
        <v>211</v>
      </c>
      <c r="C21" s="565">
        <f>SUM(C12:C20)</f>
        <v>0</v>
      </c>
      <c r="D21" s="566">
        <f>SUM(D12:D20)</f>
        <v>0</v>
      </c>
      <c r="E21" s="567">
        <f t="shared" ref="E21:O21" si="2">SUM(E12:E20)</f>
        <v>0</v>
      </c>
      <c r="F21" s="567">
        <f t="shared" si="2"/>
        <v>0</v>
      </c>
      <c r="G21" s="567">
        <f t="shared" si="2"/>
        <v>0</v>
      </c>
      <c r="H21" s="567">
        <f t="shared" si="2"/>
        <v>0</v>
      </c>
      <c r="I21" s="567">
        <f t="shared" si="2"/>
        <v>0</v>
      </c>
      <c r="J21" s="567">
        <f t="shared" si="2"/>
        <v>0</v>
      </c>
      <c r="K21" s="567">
        <f t="shared" si="2"/>
        <v>0</v>
      </c>
      <c r="L21" s="567">
        <f t="shared" si="2"/>
        <v>0</v>
      </c>
      <c r="M21" s="567">
        <f t="shared" si="2"/>
        <v>0</v>
      </c>
      <c r="N21" s="567">
        <f t="shared" si="2"/>
        <v>0</v>
      </c>
      <c r="O21" s="568">
        <f t="shared" si="2"/>
        <v>0</v>
      </c>
      <c r="P21" s="569" t="str">
        <f>IFERROR(SUM(D21:O21)/C21,"")</f>
        <v/>
      </c>
      <c r="Q21" s="570">
        <f>SUM(Q12:Q20)</f>
        <v>0</v>
      </c>
      <c r="R21" s="516"/>
      <c r="S21" s="542">
        <f t="shared" si="1"/>
        <v>0</v>
      </c>
      <c r="W21" s="552"/>
      <c r="X21" s="553"/>
      <c r="Y21" s="554"/>
      <c r="AA21" s="551">
        <v>8</v>
      </c>
    </row>
    <row r="22" spans="1:27" s="551" customFormat="1" ht="18" x14ac:dyDescent="0.25">
      <c r="A22" s="516"/>
      <c r="B22" s="571"/>
      <c r="C22" s="572"/>
      <c r="D22" s="573"/>
      <c r="E22" s="573"/>
      <c r="F22" s="573"/>
      <c r="G22" s="573"/>
      <c r="H22" s="573"/>
      <c r="I22" s="573"/>
      <c r="J22" s="573"/>
      <c r="K22" s="573"/>
      <c r="L22" s="573"/>
      <c r="M22" s="573"/>
      <c r="N22" s="573"/>
      <c r="O22" s="573"/>
      <c r="P22" s="573"/>
      <c r="Q22" s="574"/>
      <c r="R22" s="516"/>
      <c r="W22" s="552"/>
      <c r="X22" s="553"/>
      <c r="Y22" s="554"/>
    </row>
    <row r="23" spans="1:27" s="551" customFormat="1" ht="20.25" customHeight="1" x14ac:dyDescent="0.3">
      <c r="A23" s="516"/>
      <c r="B23" s="575" t="s">
        <v>216</v>
      </c>
      <c r="C23" s="516"/>
      <c r="D23" s="516"/>
      <c r="E23" s="516"/>
      <c r="F23" s="516"/>
      <c r="G23" s="516"/>
      <c r="H23" s="516"/>
      <c r="I23" s="516"/>
      <c r="J23" s="516"/>
      <c r="K23" s="516"/>
      <c r="L23" s="516"/>
      <c r="M23" s="516"/>
      <c r="N23" s="516"/>
      <c r="O23" s="516"/>
      <c r="P23" s="516"/>
      <c r="Q23" s="516"/>
      <c r="R23" s="516"/>
      <c r="W23" s="555"/>
      <c r="X23" s="553"/>
      <c r="Y23" s="554"/>
      <c r="AA23" s="551">
        <v>9</v>
      </c>
    </row>
    <row r="24" spans="1:27" ht="31" x14ac:dyDescent="0.25">
      <c r="B24" s="576" t="s">
        <v>212</v>
      </c>
      <c r="C24" s="577"/>
      <c r="D24" s="578" t="s">
        <v>88</v>
      </c>
      <c r="E24" s="579" t="s">
        <v>85</v>
      </c>
      <c r="F24" s="579" t="s">
        <v>86</v>
      </c>
      <c r="G24" s="579" t="s">
        <v>87</v>
      </c>
      <c r="H24" s="579" t="s">
        <v>127</v>
      </c>
      <c r="I24" s="579" t="s">
        <v>128</v>
      </c>
      <c r="J24" s="579" t="s">
        <v>129</v>
      </c>
      <c r="K24" s="579" t="s">
        <v>130</v>
      </c>
      <c r="L24" s="579" t="s">
        <v>155</v>
      </c>
      <c r="M24" s="579" t="s">
        <v>156</v>
      </c>
      <c r="N24" s="579" t="s">
        <v>157</v>
      </c>
      <c r="O24" s="577" t="s">
        <v>158</v>
      </c>
      <c r="P24" s="580" t="s">
        <v>266</v>
      </c>
      <c r="Q24" s="581" t="s">
        <v>214</v>
      </c>
      <c r="R24" s="516"/>
      <c r="W24" s="582"/>
      <c r="X24" s="583"/>
      <c r="Y24" s="584"/>
      <c r="AA24" s="516">
        <v>25</v>
      </c>
    </row>
    <row r="25" spans="1:27" ht="17.149999999999999" customHeight="1" x14ac:dyDescent="0.35">
      <c r="B25" s="585" t="s">
        <v>213</v>
      </c>
      <c r="C25" s="586">
        <f>'20-Match Calc'!U11</f>
        <v>0</v>
      </c>
      <c r="D25" s="268"/>
      <c r="E25" s="269"/>
      <c r="F25" s="269"/>
      <c r="G25" s="269"/>
      <c r="H25" s="269"/>
      <c r="I25" s="269"/>
      <c r="J25" s="269"/>
      <c r="K25" s="269"/>
      <c r="L25" s="269"/>
      <c r="M25" s="269"/>
      <c r="N25" s="269"/>
      <c r="O25" s="270"/>
      <c r="P25" s="548" t="str" cm="1">
        <f t="array" ref="P25">IFERROR(SUM(D25:O25/C25),"N/A")</f>
        <v>N/A</v>
      </c>
      <c r="Q25" s="587" t="str">
        <f>IF(C25=0,"N/A",C25-SUM(D25:O25))</f>
        <v>N/A</v>
      </c>
      <c r="W25" s="582"/>
      <c r="X25" s="583"/>
      <c r="Y25" s="584"/>
      <c r="AA25" s="516">
        <v>26</v>
      </c>
    </row>
    <row r="26" spans="1:27" ht="16.5" customHeight="1" x14ac:dyDescent="0.25">
      <c r="W26" s="582"/>
      <c r="X26" s="583"/>
      <c r="Y26" s="584"/>
      <c r="AA26" s="516">
        <v>27</v>
      </c>
    </row>
    <row r="27" spans="1:27" ht="16.5" customHeight="1" x14ac:dyDescent="0.25">
      <c r="W27" s="582"/>
      <c r="X27" s="583"/>
      <c r="Y27" s="584"/>
    </row>
    <row r="28" spans="1:27" ht="17.149999999999999" customHeight="1" x14ac:dyDescent="0.25">
      <c r="W28" s="582"/>
      <c r="X28" s="583"/>
      <c r="Y28" s="584"/>
      <c r="AA28" s="516">
        <v>28</v>
      </c>
    </row>
    <row r="29" spans="1:27" ht="16.5" customHeight="1" x14ac:dyDescent="0.25">
      <c r="W29" s="582"/>
      <c r="X29" s="583"/>
      <c r="Y29" s="584"/>
      <c r="AA29" s="516">
        <v>29</v>
      </c>
    </row>
    <row r="30" spans="1:27" ht="17.149999999999999" customHeight="1" x14ac:dyDescent="0.25">
      <c r="W30" s="582"/>
      <c r="X30" s="583"/>
      <c r="Y30" s="584"/>
      <c r="AA30" s="516">
        <v>30</v>
      </c>
    </row>
    <row r="31" spans="1:27" ht="17.149999999999999" customHeight="1" x14ac:dyDescent="0.25">
      <c r="W31" s="582"/>
      <c r="X31" s="583"/>
      <c r="Y31" s="584"/>
      <c r="AA31" s="516">
        <v>31</v>
      </c>
    </row>
    <row r="32" spans="1:27" ht="17.149999999999999" customHeight="1" x14ac:dyDescent="0.25">
      <c r="W32" s="582"/>
      <c r="X32" s="583"/>
      <c r="Y32" s="584"/>
      <c r="AA32" s="516">
        <v>32</v>
      </c>
    </row>
    <row r="33" spans="1:27" ht="17.149999999999999" customHeight="1" x14ac:dyDescent="0.25">
      <c r="W33" s="582"/>
      <c r="X33" s="583"/>
      <c r="Y33" s="584"/>
      <c r="AA33" s="516">
        <v>33</v>
      </c>
    </row>
    <row r="34" spans="1:27" ht="17.149999999999999" customHeight="1" x14ac:dyDescent="0.25">
      <c r="W34" s="582"/>
      <c r="X34" s="583"/>
      <c r="Y34" s="584"/>
      <c r="AA34" s="516">
        <v>34</v>
      </c>
    </row>
    <row r="35" spans="1:27" ht="17.149999999999999" customHeight="1" x14ac:dyDescent="0.25">
      <c r="W35" s="582"/>
      <c r="X35" s="583"/>
      <c r="Y35" s="584"/>
      <c r="AA35" s="516">
        <v>35</v>
      </c>
    </row>
    <row r="36" spans="1:27" ht="17.149999999999999" customHeight="1" x14ac:dyDescent="0.25">
      <c r="W36" s="582"/>
      <c r="X36" s="583"/>
      <c r="Y36" s="584"/>
      <c r="AA36" s="516">
        <v>36</v>
      </c>
    </row>
    <row r="37" spans="1:27" ht="17.149999999999999" customHeight="1" x14ac:dyDescent="0.25">
      <c r="W37" s="582"/>
      <c r="X37" s="583"/>
      <c r="Y37" s="584"/>
      <c r="AA37" s="516">
        <v>37</v>
      </c>
    </row>
    <row r="38" spans="1:27" ht="17.149999999999999" customHeight="1" x14ac:dyDescent="0.25">
      <c r="W38" s="582"/>
      <c r="X38" s="583"/>
      <c r="Y38" s="584"/>
      <c r="AA38" s="516">
        <v>38</v>
      </c>
    </row>
    <row r="39" spans="1:27" ht="17.149999999999999" customHeight="1" x14ac:dyDescent="0.25">
      <c r="W39" s="582"/>
      <c r="X39" s="583"/>
      <c r="Y39" s="584"/>
      <c r="AA39" s="516">
        <v>39</v>
      </c>
    </row>
    <row r="40" spans="1:27" ht="16.25" customHeight="1" x14ac:dyDescent="0.3">
      <c r="W40" s="582"/>
      <c r="X40" s="589"/>
      <c r="Y40" s="584"/>
      <c r="AA40" s="516">
        <v>40</v>
      </c>
    </row>
    <row r="41" spans="1:27" ht="7.25" customHeight="1" x14ac:dyDescent="0.25">
      <c r="A41" s="815"/>
      <c r="B41" s="815"/>
      <c r="C41" s="815"/>
      <c r="D41" s="815"/>
      <c r="E41" s="815"/>
      <c r="F41" s="815"/>
      <c r="G41" s="815"/>
      <c r="H41" s="815"/>
      <c r="I41" s="815"/>
      <c r="J41" s="815"/>
      <c r="K41" s="815"/>
      <c r="L41" s="815"/>
      <c r="M41" s="815"/>
      <c r="N41" s="815"/>
      <c r="O41" s="815"/>
      <c r="P41" s="815"/>
      <c r="Q41" s="815"/>
      <c r="R41" s="816"/>
      <c r="S41" s="815"/>
      <c r="T41" s="815"/>
      <c r="W41" s="582"/>
      <c r="X41" s="583"/>
      <c r="Y41" s="584"/>
      <c r="AA41" s="516">
        <v>41</v>
      </c>
    </row>
    <row r="42" spans="1:27" ht="17.149999999999999" customHeight="1" x14ac:dyDescent="0.25">
      <c r="W42" s="582"/>
      <c r="X42" s="583"/>
      <c r="Y42" s="584"/>
      <c r="AA42" s="516">
        <v>42</v>
      </c>
    </row>
    <row r="43" spans="1:27" ht="17.149999999999999" customHeight="1" x14ac:dyDescent="0.25">
      <c r="W43" s="582"/>
      <c r="X43" s="583"/>
      <c r="Y43" s="584"/>
      <c r="AA43" s="516">
        <v>43</v>
      </c>
    </row>
    <row r="44" spans="1:27" ht="25" x14ac:dyDescent="0.25">
      <c r="B44" s="830" t="s">
        <v>389</v>
      </c>
      <c r="C44" s="834" t="s">
        <v>199</v>
      </c>
      <c r="D44" s="832" t="str">
        <f>D11</f>
        <v>Period 1</v>
      </c>
      <c r="E44" s="831" t="str">
        <f t="shared" ref="E44:Q44" si="3">E11</f>
        <v>Period 2</v>
      </c>
      <c r="F44" s="831" t="str">
        <f t="shared" si="3"/>
        <v>Period 3</v>
      </c>
      <c r="G44" s="831" t="str">
        <f t="shared" si="3"/>
        <v>Period 4</v>
      </c>
      <c r="H44" s="831" t="str">
        <f t="shared" si="3"/>
        <v>Period 5</v>
      </c>
      <c r="I44" s="831" t="str">
        <f t="shared" si="3"/>
        <v>Period 6</v>
      </c>
      <c r="J44" s="831" t="str">
        <f t="shared" si="3"/>
        <v>Period 7</v>
      </c>
      <c r="K44" s="831" t="str">
        <f t="shared" si="3"/>
        <v>Period 8</v>
      </c>
      <c r="L44" s="831" t="str">
        <f t="shared" si="3"/>
        <v>Period 9</v>
      </c>
      <c r="M44" s="831" t="str">
        <f t="shared" si="3"/>
        <v>Period 10</v>
      </c>
      <c r="N44" s="831" t="str">
        <f t="shared" si="3"/>
        <v>Period 11</v>
      </c>
      <c r="O44" s="834" t="str">
        <f t="shared" si="3"/>
        <v>Period 12</v>
      </c>
      <c r="P44" s="832" t="str">
        <f>P11</f>
        <v>Percent Expended</v>
      </c>
      <c r="Q44" s="831" t="str">
        <f t="shared" si="3"/>
        <v>Funding Remaining</v>
      </c>
      <c r="W44" s="582"/>
      <c r="X44" s="583"/>
      <c r="Y44" s="584"/>
      <c r="AA44" s="516">
        <v>44</v>
      </c>
    </row>
    <row r="45" spans="1:27" ht="17.149999999999999" customHeight="1" x14ac:dyDescent="0.25">
      <c r="B45" s="822" t="s">
        <v>372</v>
      </c>
      <c r="C45" s="835">
        <f>'2-Budget JUSTIFY'!D121</f>
        <v>0</v>
      </c>
      <c r="D45" s="837">
        <f>'4-EXPENSE 1st Period'!P131</f>
        <v>0</v>
      </c>
      <c r="E45" s="823">
        <f>' 5-EXPENSE 2nd Period'!P131</f>
        <v>0</v>
      </c>
      <c r="F45" s="823">
        <f xml:space="preserve"> '6-EXPENSE 3rd Period'!P131</f>
        <v>0</v>
      </c>
      <c r="G45" s="823">
        <f>' 7-EXPENSE 4th Period'!P131</f>
        <v>0</v>
      </c>
      <c r="H45" s="823">
        <f xml:space="preserve"> ' 8-EXPENSE 5th Period'!P131</f>
        <v>0</v>
      </c>
      <c r="I45" s="823">
        <f>' 9-EXPENSE 6th Period'!P131</f>
        <v>0</v>
      </c>
      <c r="J45" s="823">
        <f xml:space="preserve"> ' 10-EXPENSE 7th Period'!P131</f>
        <v>0</v>
      </c>
      <c r="K45" s="823">
        <f>' 11-EXPENSE 8th Period'!P131</f>
        <v>0</v>
      </c>
      <c r="L45" s="823">
        <f>' 12-EXPENSE 9th Period'!P131</f>
        <v>0</v>
      </c>
      <c r="M45" s="823">
        <f>' 13-EXPENSE 10th Period'!P131</f>
        <v>0</v>
      </c>
      <c r="N45" s="823">
        <f>' 14-EXPENSE 11th Period'!P131</f>
        <v>0</v>
      </c>
      <c r="O45" s="835">
        <f>' 15-EXPENSE 12th Period'!Q131</f>
        <v>0</v>
      </c>
      <c r="P45" s="833" t="str" cm="1">
        <f t="array" ref="P45">IFERROR(SUM(D45:O45/C45),"")</f>
        <v/>
      </c>
      <c r="Q45" s="823">
        <f>C45-SUM(D45:O45)</f>
        <v>0</v>
      </c>
      <c r="T45" s="534"/>
      <c r="U45" s="534"/>
      <c r="V45" s="534"/>
      <c r="W45" s="582"/>
      <c r="X45" s="583"/>
      <c r="Y45" s="584"/>
      <c r="AA45" s="516">
        <v>45</v>
      </c>
    </row>
    <row r="46" spans="1:27" ht="17.149999999999999" customHeight="1" x14ac:dyDescent="0.25">
      <c r="B46" s="822" t="s">
        <v>373</v>
      </c>
      <c r="C46" s="835">
        <f>'2-Budget JUSTIFY'!E121</f>
        <v>0</v>
      </c>
      <c r="D46" s="837">
        <f>'4-EXPENSE 1st Period'!Q131</f>
        <v>0</v>
      </c>
      <c r="E46" s="823">
        <f>' 5-EXPENSE 2nd Period'!Q131</f>
        <v>0</v>
      </c>
      <c r="F46" s="823">
        <f xml:space="preserve"> '6-EXPENSE 3rd Period'!Q131</f>
        <v>0</v>
      </c>
      <c r="G46" s="823">
        <f>' 7-EXPENSE 4th Period'!Q131</f>
        <v>0</v>
      </c>
      <c r="H46" s="823">
        <f xml:space="preserve"> ' 8-EXPENSE 5th Period'!Q131</f>
        <v>0</v>
      </c>
      <c r="I46" s="823">
        <f>' 9-EXPENSE 6th Period'!Q131</f>
        <v>0</v>
      </c>
      <c r="J46" s="823">
        <f xml:space="preserve"> ' 10-EXPENSE 7th Period'!Q131</f>
        <v>0</v>
      </c>
      <c r="K46" s="823">
        <f>' 11-EXPENSE 8th Period'!Q131</f>
        <v>0</v>
      </c>
      <c r="L46" s="823">
        <f>' 12-EXPENSE 9th Period'!Q131</f>
        <v>0</v>
      </c>
      <c r="M46" s="823">
        <f>' 13-EXPENSE 10th Period'!Q131</f>
        <v>0</v>
      </c>
      <c r="N46" s="823">
        <f>' 14-EXPENSE 11th Period'!Q131</f>
        <v>0</v>
      </c>
      <c r="O46" s="835">
        <f>' 15-EXPENSE 12th Period'!R131</f>
        <v>0</v>
      </c>
      <c r="P46" s="833" t="str" cm="1">
        <f t="array" ref="P46">IFERROR(SUM(D46:O46/C46),"")</f>
        <v/>
      </c>
      <c r="Q46" s="823">
        <f t="shared" ref="Q46:Q56" si="4">C46-SUM(D46:O46)</f>
        <v>0</v>
      </c>
      <c r="T46" s="534"/>
      <c r="U46" s="534"/>
      <c r="V46" s="534"/>
      <c r="W46" s="582"/>
      <c r="X46" s="583"/>
      <c r="Y46" s="584"/>
      <c r="AA46" s="516">
        <v>46</v>
      </c>
    </row>
    <row r="47" spans="1:27" ht="17.149999999999999" customHeight="1" x14ac:dyDescent="0.25">
      <c r="B47" s="822" t="s">
        <v>374</v>
      </c>
      <c r="C47" s="835">
        <f>'2-Budget JUSTIFY'!F121</f>
        <v>0</v>
      </c>
      <c r="D47" s="837">
        <f>'4-EXPENSE 1st Period'!R131</f>
        <v>0</v>
      </c>
      <c r="E47" s="823">
        <f>' 5-EXPENSE 2nd Period'!R131</f>
        <v>0</v>
      </c>
      <c r="F47" s="823">
        <f xml:space="preserve"> '6-EXPENSE 3rd Period'!R131</f>
        <v>0</v>
      </c>
      <c r="G47" s="823">
        <f>' 7-EXPENSE 4th Period'!R131</f>
        <v>0</v>
      </c>
      <c r="H47" s="823">
        <f xml:space="preserve"> ' 8-EXPENSE 5th Period'!R131</f>
        <v>0</v>
      </c>
      <c r="I47" s="823">
        <f>' 9-EXPENSE 6th Period'!R131</f>
        <v>0</v>
      </c>
      <c r="J47" s="823">
        <f xml:space="preserve"> ' 10-EXPENSE 7th Period'!R131</f>
        <v>0</v>
      </c>
      <c r="K47" s="823">
        <f>' 11-EXPENSE 8th Period'!R131</f>
        <v>0</v>
      </c>
      <c r="L47" s="823">
        <f>' 12-EXPENSE 9th Period'!R131</f>
        <v>0</v>
      </c>
      <c r="M47" s="823">
        <f>' 13-EXPENSE 10th Period'!R131</f>
        <v>0</v>
      </c>
      <c r="N47" s="823">
        <f>' 14-EXPENSE 11th Period'!R131</f>
        <v>0</v>
      </c>
      <c r="O47" s="835">
        <f>' 15-EXPENSE 12th Period'!S131</f>
        <v>0</v>
      </c>
      <c r="P47" s="833" t="str" cm="1">
        <f t="array" ref="P47">IFERROR(SUM(D47:O47/C47),"")</f>
        <v/>
      </c>
      <c r="Q47" s="823">
        <f t="shared" si="4"/>
        <v>0</v>
      </c>
      <c r="T47" s="534"/>
      <c r="U47" s="534"/>
      <c r="V47" s="534"/>
      <c r="W47" s="582"/>
      <c r="X47" s="583"/>
      <c r="Y47" s="584"/>
      <c r="AA47" s="516">
        <v>47</v>
      </c>
    </row>
    <row r="48" spans="1:27" ht="17.149999999999999" customHeight="1" x14ac:dyDescent="0.25">
      <c r="B48" s="822" t="s">
        <v>375</v>
      </c>
      <c r="C48" s="835">
        <f>'2-Budget JUSTIFY'!G121</f>
        <v>0</v>
      </c>
      <c r="D48" s="837">
        <f>'4-EXPENSE 1st Period'!S131</f>
        <v>0</v>
      </c>
      <c r="E48" s="823">
        <f>' 5-EXPENSE 2nd Period'!S131</f>
        <v>0</v>
      </c>
      <c r="F48" s="823">
        <f xml:space="preserve"> '6-EXPENSE 3rd Period'!S131</f>
        <v>0</v>
      </c>
      <c r="G48" s="823">
        <f>' 7-EXPENSE 4th Period'!S131</f>
        <v>0</v>
      </c>
      <c r="H48" s="823">
        <f xml:space="preserve"> ' 8-EXPENSE 5th Period'!S131</f>
        <v>0</v>
      </c>
      <c r="I48" s="823">
        <f>' 9-EXPENSE 6th Period'!S131</f>
        <v>0</v>
      </c>
      <c r="J48" s="823">
        <f xml:space="preserve"> ' 10-EXPENSE 7th Period'!S131</f>
        <v>0</v>
      </c>
      <c r="K48" s="823">
        <f>' 11-EXPENSE 8th Period'!S131</f>
        <v>0</v>
      </c>
      <c r="L48" s="823">
        <f>' 12-EXPENSE 9th Period'!S131</f>
        <v>0</v>
      </c>
      <c r="M48" s="823">
        <f>' 13-EXPENSE 10th Period'!S131</f>
        <v>0</v>
      </c>
      <c r="N48" s="823">
        <f>' 14-EXPENSE 11th Period'!S131</f>
        <v>0</v>
      </c>
      <c r="O48" s="835">
        <f>' 15-EXPENSE 12th Period'!T131</f>
        <v>0</v>
      </c>
      <c r="P48" s="833" t="str" cm="1">
        <f t="array" ref="P48">IFERROR(SUM(D48:O48/C48),"")</f>
        <v/>
      </c>
      <c r="Q48" s="823">
        <f t="shared" si="4"/>
        <v>0</v>
      </c>
      <c r="T48" s="534"/>
      <c r="U48" s="534"/>
      <c r="V48" s="534"/>
      <c r="W48" s="582"/>
      <c r="X48" s="583"/>
      <c r="Y48" s="584"/>
      <c r="AA48" s="516">
        <v>48</v>
      </c>
    </row>
    <row r="49" spans="2:27" ht="17.149999999999999" customHeight="1" x14ac:dyDescent="0.25">
      <c r="B49" s="822" t="s">
        <v>376</v>
      </c>
      <c r="C49" s="835">
        <f>'2-Budget JUSTIFY'!H121</f>
        <v>0</v>
      </c>
      <c r="D49" s="837">
        <f>'4-EXPENSE 1st Period'!T131</f>
        <v>0</v>
      </c>
      <c r="E49" s="823">
        <f>' 5-EXPENSE 2nd Period'!T131</f>
        <v>0</v>
      </c>
      <c r="F49" s="823">
        <f xml:space="preserve"> '6-EXPENSE 3rd Period'!T131</f>
        <v>0</v>
      </c>
      <c r="G49" s="823">
        <f>' 7-EXPENSE 4th Period'!T131</f>
        <v>0</v>
      </c>
      <c r="H49" s="823">
        <f xml:space="preserve"> ' 8-EXPENSE 5th Period'!T131</f>
        <v>0</v>
      </c>
      <c r="I49" s="823">
        <f>' 9-EXPENSE 6th Period'!T131</f>
        <v>0</v>
      </c>
      <c r="J49" s="823">
        <f xml:space="preserve"> ' 10-EXPENSE 7th Period'!T131</f>
        <v>0</v>
      </c>
      <c r="K49" s="823">
        <f>' 11-EXPENSE 8th Period'!T131</f>
        <v>0</v>
      </c>
      <c r="L49" s="823">
        <f>' 12-EXPENSE 9th Period'!T131</f>
        <v>0</v>
      </c>
      <c r="M49" s="823">
        <f>' 13-EXPENSE 10th Period'!T131</f>
        <v>0</v>
      </c>
      <c r="N49" s="823">
        <f>' 14-EXPENSE 11th Period'!T131</f>
        <v>0</v>
      </c>
      <c r="O49" s="835">
        <f>' 15-EXPENSE 12th Period'!U131</f>
        <v>0</v>
      </c>
      <c r="P49" s="833" t="str" cm="1">
        <f t="array" ref="P49">IFERROR(SUM(D49:O49/C49),"")</f>
        <v/>
      </c>
      <c r="Q49" s="823">
        <f t="shared" si="4"/>
        <v>0</v>
      </c>
      <c r="T49" s="534"/>
      <c r="U49" s="534"/>
      <c r="V49" s="534"/>
      <c r="W49" s="582"/>
      <c r="X49" s="583"/>
      <c r="Y49" s="584"/>
      <c r="AA49" s="516">
        <v>49</v>
      </c>
    </row>
    <row r="50" spans="2:27" ht="17.149999999999999" customHeight="1" x14ac:dyDescent="0.25">
      <c r="B50" s="822" t="s">
        <v>377</v>
      </c>
      <c r="C50" s="835">
        <f>'2-Budget JUSTIFY'!I121</f>
        <v>0</v>
      </c>
      <c r="D50" s="837">
        <f>'4-EXPENSE 1st Period'!U131</f>
        <v>0</v>
      </c>
      <c r="E50" s="823">
        <f>' 5-EXPENSE 2nd Period'!U131</f>
        <v>0</v>
      </c>
      <c r="F50" s="823">
        <f xml:space="preserve"> '6-EXPENSE 3rd Period'!U131</f>
        <v>0</v>
      </c>
      <c r="G50" s="823">
        <f>' 7-EXPENSE 4th Period'!U131</f>
        <v>0</v>
      </c>
      <c r="H50" s="823">
        <f xml:space="preserve"> ' 8-EXPENSE 5th Period'!U131</f>
        <v>0</v>
      </c>
      <c r="I50" s="823">
        <f>' 9-EXPENSE 6th Period'!U131</f>
        <v>0</v>
      </c>
      <c r="J50" s="823">
        <f xml:space="preserve"> ' 10-EXPENSE 7th Period'!U131</f>
        <v>0</v>
      </c>
      <c r="K50" s="823">
        <f>' 11-EXPENSE 8th Period'!U131</f>
        <v>0</v>
      </c>
      <c r="L50" s="823">
        <f>' 12-EXPENSE 9th Period'!U131</f>
        <v>0</v>
      </c>
      <c r="M50" s="823">
        <f>' 13-EXPENSE 10th Period'!U131</f>
        <v>0</v>
      </c>
      <c r="N50" s="823">
        <f>' 14-EXPENSE 11th Period'!U131</f>
        <v>0</v>
      </c>
      <c r="O50" s="835">
        <f>' 15-EXPENSE 12th Period'!V131</f>
        <v>0</v>
      </c>
      <c r="P50" s="833" t="str" cm="1">
        <f t="array" ref="P50">IFERROR(SUM(D50:O50/C50),"")</f>
        <v/>
      </c>
      <c r="Q50" s="823">
        <f t="shared" si="4"/>
        <v>0</v>
      </c>
      <c r="T50" s="534"/>
      <c r="U50" s="534"/>
      <c r="V50" s="534"/>
      <c r="W50" s="582"/>
      <c r="X50" s="583"/>
      <c r="Y50" s="584"/>
      <c r="AA50" s="516">
        <v>50</v>
      </c>
    </row>
    <row r="51" spans="2:27" ht="17.149999999999999" customHeight="1" x14ac:dyDescent="0.25">
      <c r="B51" s="822" t="s">
        <v>378</v>
      </c>
      <c r="C51" s="835">
        <f>'2-Budget JUSTIFY'!J121</f>
        <v>0</v>
      </c>
      <c r="D51" s="837">
        <f>'4-EXPENSE 1st Period'!V131</f>
        <v>0</v>
      </c>
      <c r="E51" s="823">
        <f>' 5-EXPENSE 2nd Period'!V131</f>
        <v>0</v>
      </c>
      <c r="F51" s="823">
        <f xml:space="preserve"> '6-EXPENSE 3rd Period'!V131</f>
        <v>0</v>
      </c>
      <c r="G51" s="823">
        <f>' 7-EXPENSE 4th Period'!V131</f>
        <v>0</v>
      </c>
      <c r="H51" s="823">
        <f xml:space="preserve"> ' 8-EXPENSE 5th Period'!V131</f>
        <v>0</v>
      </c>
      <c r="I51" s="823">
        <f>' 9-EXPENSE 6th Period'!V131</f>
        <v>0</v>
      </c>
      <c r="J51" s="823">
        <f xml:space="preserve"> ' 10-EXPENSE 7th Period'!V131</f>
        <v>0</v>
      </c>
      <c r="K51" s="823">
        <f>' 11-EXPENSE 8th Period'!V131</f>
        <v>0</v>
      </c>
      <c r="L51" s="823">
        <f>' 12-EXPENSE 9th Period'!V131</f>
        <v>0</v>
      </c>
      <c r="M51" s="823">
        <f>' 13-EXPENSE 10th Period'!V131</f>
        <v>0</v>
      </c>
      <c r="N51" s="823">
        <f>' 14-EXPENSE 11th Period'!V131</f>
        <v>0</v>
      </c>
      <c r="O51" s="835">
        <f>' 15-EXPENSE 12th Period'!W131</f>
        <v>0</v>
      </c>
      <c r="P51" s="833" t="str" cm="1">
        <f t="array" ref="P51">IFERROR(SUM(D51:O51/C51),"")</f>
        <v/>
      </c>
      <c r="Q51" s="823">
        <f t="shared" si="4"/>
        <v>0</v>
      </c>
      <c r="T51" s="534"/>
      <c r="U51" s="534"/>
      <c r="V51" s="534"/>
      <c r="W51" s="582"/>
      <c r="X51" s="583"/>
      <c r="Y51" s="584"/>
      <c r="AA51" s="516">
        <v>51</v>
      </c>
    </row>
    <row r="52" spans="2:27" ht="17.149999999999999" customHeight="1" x14ac:dyDescent="0.25">
      <c r="B52" s="822" t="s">
        <v>379</v>
      </c>
      <c r="C52" s="835">
        <f>'2-Budget JUSTIFY'!K121</f>
        <v>0</v>
      </c>
      <c r="D52" s="837">
        <f>'4-EXPENSE 1st Period'!W131</f>
        <v>0</v>
      </c>
      <c r="E52" s="823">
        <f>' 5-EXPENSE 2nd Period'!W131</f>
        <v>0</v>
      </c>
      <c r="F52" s="823">
        <f xml:space="preserve"> '6-EXPENSE 3rd Period'!W131</f>
        <v>0</v>
      </c>
      <c r="G52" s="823">
        <f>' 7-EXPENSE 4th Period'!W131</f>
        <v>0</v>
      </c>
      <c r="H52" s="823">
        <f xml:space="preserve"> ' 8-EXPENSE 5th Period'!W131</f>
        <v>0</v>
      </c>
      <c r="I52" s="823">
        <f>' 9-EXPENSE 6th Period'!W131</f>
        <v>0</v>
      </c>
      <c r="J52" s="823">
        <f xml:space="preserve"> ' 10-EXPENSE 7th Period'!W131</f>
        <v>0</v>
      </c>
      <c r="K52" s="823">
        <f>' 11-EXPENSE 8th Period'!W131</f>
        <v>0</v>
      </c>
      <c r="L52" s="823">
        <f>' 12-EXPENSE 9th Period'!W131</f>
        <v>0</v>
      </c>
      <c r="M52" s="824">
        <f>' 13-EXPENSE 10th Period'!W131</f>
        <v>0</v>
      </c>
      <c r="N52" s="823">
        <f>' 14-EXPENSE 11th Period'!W131</f>
        <v>0</v>
      </c>
      <c r="O52" s="835">
        <f>' 15-EXPENSE 12th Period'!X131</f>
        <v>0</v>
      </c>
      <c r="P52" s="833" t="str" cm="1">
        <f t="array" ref="P52">IFERROR(SUM(D52:O52/C52),"")</f>
        <v/>
      </c>
      <c r="Q52" s="823">
        <f t="shared" si="4"/>
        <v>0</v>
      </c>
      <c r="T52" s="534"/>
      <c r="U52" s="534"/>
      <c r="V52" s="534"/>
      <c r="W52" s="582"/>
      <c r="X52" s="583"/>
      <c r="Y52" s="584"/>
      <c r="AA52" s="516">
        <v>52</v>
      </c>
    </row>
    <row r="53" spans="2:27" ht="17.149999999999999" customHeight="1" x14ac:dyDescent="0.25">
      <c r="B53" s="822" t="s">
        <v>380</v>
      </c>
      <c r="C53" s="835">
        <f>'2-Budget JUSTIFY'!L121</f>
        <v>0</v>
      </c>
      <c r="D53" s="837">
        <f>'4-EXPENSE 1st Period'!X131</f>
        <v>0</v>
      </c>
      <c r="E53" s="823">
        <f>' 5-EXPENSE 2nd Period'!X131</f>
        <v>0</v>
      </c>
      <c r="F53" s="823">
        <f xml:space="preserve"> '6-EXPENSE 3rd Period'!X131</f>
        <v>0</v>
      </c>
      <c r="G53" s="823">
        <f>' 7-EXPENSE 4th Period'!X131</f>
        <v>0</v>
      </c>
      <c r="H53" s="823">
        <f xml:space="preserve"> ' 8-EXPENSE 5th Period'!X131</f>
        <v>0</v>
      </c>
      <c r="I53" s="823">
        <f>' 9-EXPENSE 6th Period'!X131</f>
        <v>0</v>
      </c>
      <c r="J53" s="823">
        <f xml:space="preserve"> ' 10-EXPENSE 7th Period'!X131</f>
        <v>0</v>
      </c>
      <c r="K53" s="823">
        <f>' 11-EXPENSE 8th Period'!X131</f>
        <v>0</v>
      </c>
      <c r="L53" s="823">
        <f>' 12-EXPENSE 9th Period'!X131</f>
        <v>0</v>
      </c>
      <c r="M53" s="823">
        <f>' 13-EXPENSE 10th Period'!X131</f>
        <v>0</v>
      </c>
      <c r="N53" s="823">
        <f>' 14-EXPENSE 11th Period'!X131</f>
        <v>0</v>
      </c>
      <c r="O53" s="835">
        <f>' 15-EXPENSE 12th Period'!Y131</f>
        <v>0</v>
      </c>
      <c r="P53" s="833" t="str" cm="1">
        <f t="array" ref="P53">IFERROR(SUM(D53:O53/C53),"")</f>
        <v/>
      </c>
      <c r="Q53" s="823">
        <f t="shared" si="4"/>
        <v>0</v>
      </c>
      <c r="T53" s="534"/>
      <c r="U53" s="534"/>
      <c r="V53" s="534"/>
      <c r="W53" s="582"/>
      <c r="X53" s="583"/>
      <c r="Y53" s="584"/>
      <c r="AA53" s="516">
        <v>53</v>
      </c>
    </row>
    <row r="54" spans="2:27" ht="17.149999999999999" customHeight="1" x14ac:dyDescent="0.25">
      <c r="B54" s="822" t="s">
        <v>386</v>
      </c>
      <c r="C54" s="835">
        <f>'2-Budget JUSTIFY'!M121</f>
        <v>0</v>
      </c>
      <c r="D54" s="837">
        <f>'4-EXPENSE 1st Period'!Y131</f>
        <v>0</v>
      </c>
      <c r="E54" s="823">
        <f>' 5-EXPENSE 2nd Period'!Y131</f>
        <v>0</v>
      </c>
      <c r="F54" s="823">
        <f xml:space="preserve"> '6-EXPENSE 3rd Period'!Y131</f>
        <v>0</v>
      </c>
      <c r="G54" s="823">
        <f>' 7-EXPENSE 4th Period'!Y131</f>
        <v>0</v>
      </c>
      <c r="H54" s="823">
        <f xml:space="preserve"> ' 8-EXPENSE 5th Period'!Y131</f>
        <v>0</v>
      </c>
      <c r="I54" s="823">
        <f>' 9-EXPENSE 6th Period'!Y131</f>
        <v>0</v>
      </c>
      <c r="J54" s="823">
        <f xml:space="preserve"> ' 10-EXPENSE 7th Period'!Y131</f>
        <v>0</v>
      </c>
      <c r="K54" s="823">
        <f>' 11-EXPENSE 8th Period'!Y131</f>
        <v>0</v>
      </c>
      <c r="L54" s="823">
        <f>' 12-EXPENSE 9th Period'!Y131</f>
        <v>0</v>
      </c>
      <c r="M54" s="823">
        <f>' 13-EXPENSE 10th Period'!Y131</f>
        <v>0</v>
      </c>
      <c r="N54" s="823">
        <f>' 14-EXPENSE 11th Period'!Y131</f>
        <v>0</v>
      </c>
      <c r="O54" s="835">
        <f>' 15-EXPENSE 12th Period'!Z131</f>
        <v>0</v>
      </c>
      <c r="P54" s="833" t="str" cm="1">
        <f t="array" ref="P54">IFERROR(SUM(D54:O54/C54),"")</f>
        <v/>
      </c>
      <c r="Q54" s="823">
        <f t="shared" si="4"/>
        <v>0</v>
      </c>
      <c r="T54" s="534"/>
      <c r="U54" s="534"/>
      <c r="V54" s="534"/>
      <c r="W54" s="582"/>
      <c r="X54" s="583"/>
      <c r="Y54" s="584"/>
      <c r="AA54" s="516">
        <v>54</v>
      </c>
    </row>
    <row r="55" spans="2:27" ht="17.149999999999999" customHeight="1" thickBot="1" x14ac:dyDescent="0.3">
      <c r="B55" s="845" t="s">
        <v>381</v>
      </c>
      <c r="C55" s="846">
        <f>'2-Budget JUSTIFY'!N121</f>
        <v>0</v>
      </c>
      <c r="D55" s="847">
        <f>'4-EXPENSE 1st Period'!Z131</f>
        <v>0</v>
      </c>
      <c r="E55" s="848">
        <f>' 5-EXPENSE 2nd Period'!Z131</f>
        <v>0</v>
      </c>
      <c r="F55" s="848">
        <f xml:space="preserve"> '6-EXPENSE 3rd Period'!Z131</f>
        <v>0</v>
      </c>
      <c r="G55" s="848">
        <f>' 7-EXPENSE 4th Period'!Z131</f>
        <v>0</v>
      </c>
      <c r="H55" s="848">
        <f xml:space="preserve"> ' 8-EXPENSE 5th Period'!Z131</f>
        <v>0</v>
      </c>
      <c r="I55" s="848">
        <f>' 9-EXPENSE 6th Period'!Z131</f>
        <v>0</v>
      </c>
      <c r="J55" s="848">
        <f xml:space="preserve"> ' 10-EXPENSE 7th Period'!Z131</f>
        <v>0</v>
      </c>
      <c r="K55" s="848">
        <f>' 11-EXPENSE 8th Period'!Z131</f>
        <v>0</v>
      </c>
      <c r="L55" s="848">
        <f>' 12-EXPENSE 9th Period'!Z131</f>
        <v>0</v>
      </c>
      <c r="M55" s="848">
        <f>' 13-EXPENSE 10th Period'!Z131</f>
        <v>0</v>
      </c>
      <c r="N55" s="848">
        <f>' 14-EXPENSE 11th Period'!Z131</f>
        <v>0</v>
      </c>
      <c r="O55" s="846">
        <f>' 15-EXPENSE 12th Period'!AA131</f>
        <v>0</v>
      </c>
      <c r="P55" s="849" t="str" cm="1">
        <f t="array" ref="P55">IFERROR(SUM(D55:O55/C55),"")</f>
        <v/>
      </c>
      <c r="Q55" s="848">
        <f t="shared" si="4"/>
        <v>0</v>
      </c>
      <c r="T55" s="534"/>
      <c r="U55" s="534"/>
      <c r="V55" s="534"/>
      <c r="W55" s="582"/>
      <c r="X55" s="583"/>
      <c r="Y55" s="584"/>
      <c r="AA55" s="516">
        <v>55</v>
      </c>
    </row>
    <row r="56" spans="2:27" ht="17.149999999999999" customHeight="1" thickTop="1" x14ac:dyDescent="0.3">
      <c r="B56" s="839" t="s">
        <v>56</v>
      </c>
      <c r="C56" s="840">
        <f>SUM(C45:C55)</f>
        <v>0</v>
      </c>
      <c r="D56" s="841">
        <f t="shared" ref="D56:O56" si="5">SUM(D45:D55)</f>
        <v>0</v>
      </c>
      <c r="E56" s="842">
        <f t="shared" si="5"/>
        <v>0</v>
      </c>
      <c r="F56" s="842">
        <f t="shared" si="5"/>
        <v>0</v>
      </c>
      <c r="G56" s="842">
        <f t="shared" si="5"/>
        <v>0</v>
      </c>
      <c r="H56" s="842">
        <f t="shared" si="5"/>
        <v>0</v>
      </c>
      <c r="I56" s="842">
        <f t="shared" si="5"/>
        <v>0</v>
      </c>
      <c r="J56" s="842">
        <f t="shared" si="5"/>
        <v>0</v>
      </c>
      <c r="K56" s="842">
        <f t="shared" si="5"/>
        <v>0</v>
      </c>
      <c r="L56" s="842">
        <f t="shared" si="5"/>
        <v>0</v>
      </c>
      <c r="M56" s="842">
        <f t="shared" si="5"/>
        <v>0</v>
      </c>
      <c r="N56" s="842">
        <f t="shared" si="5"/>
        <v>0</v>
      </c>
      <c r="O56" s="840">
        <f t="shared" si="5"/>
        <v>0</v>
      </c>
      <c r="P56" s="843" t="str" cm="1">
        <f t="array" ref="P56">IFERROR(SUM(D56:O56/C56),"")</f>
        <v/>
      </c>
      <c r="Q56" s="844">
        <f t="shared" si="4"/>
        <v>0</v>
      </c>
      <c r="T56" s="534"/>
      <c r="U56" s="534"/>
      <c r="V56" s="534"/>
      <c r="W56" s="582"/>
      <c r="X56" s="583"/>
      <c r="Y56" s="584"/>
      <c r="AA56" s="516">
        <v>56</v>
      </c>
    </row>
    <row r="57" spans="2:27" ht="17.149999999999999" customHeight="1" x14ac:dyDescent="0.3">
      <c r="B57" s="826" t="s">
        <v>391</v>
      </c>
      <c r="C57" s="828"/>
      <c r="D57" s="828"/>
      <c r="E57" s="828"/>
      <c r="F57" s="828"/>
      <c r="G57" s="828"/>
      <c r="H57" s="828"/>
      <c r="I57" s="828"/>
      <c r="J57" s="828"/>
      <c r="K57" s="828"/>
      <c r="L57" s="828"/>
      <c r="M57" s="828"/>
      <c r="N57" s="828"/>
      <c r="O57" s="828"/>
      <c r="P57" s="828"/>
      <c r="Q57" s="829"/>
      <c r="T57" s="534"/>
      <c r="U57" s="534"/>
      <c r="V57" s="534"/>
      <c r="W57" s="582"/>
      <c r="X57" s="583"/>
      <c r="Y57" s="584"/>
      <c r="AA57" s="516">
        <v>57</v>
      </c>
    </row>
    <row r="58" spans="2:27" ht="17.149999999999999" customHeight="1" x14ac:dyDescent="0.25">
      <c r="B58" s="825" t="s">
        <v>387</v>
      </c>
      <c r="C58" s="835">
        <f>'2-Budget JUSTIFY'!Q121</f>
        <v>0</v>
      </c>
      <c r="D58" s="838">
        <f>'4-EXPENSE 1st Period'!AC131</f>
        <v>0</v>
      </c>
      <c r="E58" s="827">
        <f>' 5-EXPENSE 2nd Period'!AC131</f>
        <v>0</v>
      </c>
      <c r="F58" s="827">
        <f xml:space="preserve"> '6-EXPENSE 3rd Period'!AC131</f>
        <v>0</v>
      </c>
      <c r="G58" s="827">
        <f>' 7-EXPENSE 4th Period'!AC131</f>
        <v>0</v>
      </c>
      <c r="H58" s="827">
        <f xml:space="preserve"> ' 8-EXPENSE 5th Period'!AC131</f>
        <v>0</v>
      </c>
      <c r="I58" s="827">
        <f>' 9-EXPENSE 6th Period'!AC131</f>
        <v>0</v>
      </c>
      <c r="J58" s="827">
        <f xml:space="preserve"> ' 10-EXPENSE 7th Period'!AC131</f>
        <v>0</v>
      </c>
      <c r="K58" s="827">
        <f>' 11-EXPENSE 8th Period'!AC131</f>
        <v>0</v>
      </c>
      <c r="L58" s="827">
        <f>' 12-EXPENSE 9th Period'!AC131</f>
        <v>0</v>
      </c>
      <c r="M58" s="827">
        <f>' 13-EXPENSE 10th Period'!AC131</f>
        <v>0</v>
      </c>
      <c r="N58" s="827">
        <f>' 14-EXPENSE 11th Period'!AC131</f>
        <v>0</v>
      </c>
      <c r="O58" s="835">
        <f>' 15-EXPENSE 12th Period'!AD131</f>
        <v>0</v>
      </c>
      <c r="P58" s="836" t="str" cm="1">
        <f t="array" ref="P58">IFERROR(SUM(D58:O58/C58),"")</f>
        <v/>
      </c>
      <c r="Q58" s="827">
        <f>C58-SUM(D58:O58)</f>
        <v>0</v>
      </c>
      <c r="W58" s="582"/>
      <c r="X58" s="583"/>
      <c r="Y58" s="584"/>
      <c r="AA58" s="516">
        <v>58</v>
      </c>
    </row>
    <row r="59" spans="2:27" ht="17.149999999999999" customHeight="1" x14ac:dyDescent="0.25">
      <c r="B59" s="825" t="s">
        <v>388</v>
      </c>
      <c r="C59" s="835">
        <f>'2-Budget JUSTIFY'!R121</f>
        <v>0</v>
      </c>
      <c r="D59" s="837">
        <f>'4-EXPENSE 1st Period'!AD131</f>
        <v>0</v>
      </c>
      <c r="E59" s="823">
        <f>' 5-EXPENSE 2nd Period'!AB131</f>
        <v>0</v>
      </c>
      <c r="F59" s="823">
        <f xml:space="preserve"> '6-EXPENSE 3rd Period'!AB131</f>
        <v>0</v>
      </c>
      <c r="G59" s="823">
        <f>' 7-EXPENSE 4th Period'!AB131</f>
        <v>0</v>
      </c>
      <c r="H59" s="823">
        <f xml:space="preserve"> ' 8-EXPENSE 5th Period'!AB131</f>
        <v>0</v>
      </c>
      <c r="I59" s="823">
        <f>' 9-EXPENSE 6th Period'!AB131</f>
        <v>0</v>
      </c>
      <c r="J59" s="823">
        <f xml:space="preserve"> ' 10-EXPENSE 7th Period'!AB131</f>
        <v>0</v>
      </c>
      <c r="K59" s="823">
        <f>' 11-EXPENSE 8th Period'!AB131</f>
        <v>0</v>
      </c>
      <c r="L59" s="823">
        <f>' 12-EXPENSE 9th Period'!AB131</f>
        <v>0</v>
      </c>
      <c r="M59" s="823">
        <f>' 13-EXPENSE 10th Period'!AB131</f>
        <v>0</v>
      </c>
      <c r="N59" s="823">
        <f>' 14-EXPENSE 11th Period'!AB131</f>
        <v>0</v>
      </c>
      <c r="O59" s="835">
        <f>' 15-EXPENSE 12th Period'!AE131</f>
        <v>0</v>
      </c>
      <c r="P59" s="833" t="str" cm="1">
        <f t="array" ref="P59">IFERROR(SUM(D59:O59/C59),"")</f>
        <v/>
      </c>
      <c r="Q59" s="823">
        <f>C59-SUM(D59:O59)</f>
        <v>0</v>
      </c>
      <c r="W59" s="582"/>
      <c r="X59" s="583"/>
      <c r="Y59" s="584"/>
      <c r="AA59" s="516">
        <v>59</v>
      </c>
    </row>
    <row r="60" spans="2:27" ht="17.149999999999999" customHeight="1" x14ac:dyDescent="0.25">
      <c r="F60" s="817"/>
      <c r="G60" s="817"/>
      <c r="H60" s="817"/>
      <c r="I60" s="817"/>
      <c r="J60" s="817"/>
      <c r="K60" s="817"/>
      <c r="L60" s="817"/>
      <c r="M60" s="817"/>
      <c r="N60" s="817"/>
      <c r="O60" s="817"/>
      <c r="W60" s="582"/>
      <c r="X60" s="583"/>
      <c r="Y60" s="584"/>
      <c r="AA60" s="516">
        <v>60</v>
      </c>
    </row>
    <row r="61" spans="2:27" ht="17.149999999999999" customHeight="1" x14ac:dyDescent="0.25">
      <c r="F61" s="817"/>
      <c r="W61" s="582"/>
      <c r="X61" s="583"/>
      <c r="Y61" s="584"/>
      <c r="AA61" s="516">
        <v>61</v>
      </c>
    </row>
    <row r="62" spans="2:27" ht="17.149999999999999" customHeight="1" x14ac:dyDescent="0.25">
      <c r="W62" s="582"/>
      <c r="X62" s="583"/>
      <c r="Y62" s="584"/>
      <c r="AA62" s="516">
        <v>62</v>
      </c>
    </row>
    <row r="132" spans="26:26" ht="17.149999999999999" customHeight="1" x14ac:dyDescent="0.25">
      <c r="Z132" s="590" t="s">
        <v>200</v>
      </c>
    </row>
  </sheetData>
  <sheetProtection algorithmName="SHA-512" hashValue="2hg8FiJiN8HN/m6U4x/wMJBuK77dXnfLvPtAb73ltNex05rOmolpUJ+/hV5FM+5X4tD7YHRNnnSNg5aepovnJg==" saltValue="ip238n5tuGl1uFhZ5m4mlQ==" spinCount="100000" sheet="1" formatColumns="0" formatRows="0"/>
  <mergeCells count="4">
    <mergeCell ref="D5:E5"/>
    <mergeCell ref="D3:E3"/>
    <mergeCell ref="F5:G5"/>
    <mergeCell ref="F3:G3"/>
  </mergeCells>
  <phoneticPr fontId="4" type="noConversion"/>
  <hyperlinks>
    <hyperlink ref="D11" location="'4-EXPENSE 1st Period'!A1" display="Period 1" xr:uid="{F59B9022-9161-4F18-AC4C-453889A9EBC6}"/>
    <hyperlink ref="E11" location="' 5-EXPENSE 2nd Period'!A1" display="Period 2" xr:uid="{2982D605-245A-401F-9874-9DF6930FE0B8}"/>
    <hyperlink ref="F11" location="'6-EXPENSE 3rd Period'!A1" display="Period 3" xr:uid="{FA85C53A-6CEA-493A-8428-DC67E43BD7DB}"/>
    <hyperlink ref="G11" location="' 7-EXPENSE 4th Period'!A1" display="Period 4" xr:uid="{B74A9C23-9549-4885-B93D-6C7A13A0FCFC}"/>
    <hyperlink ref="H11" location="' 8-EXPENSE 5th Period'!A1" display="Period 5" xr:uid="{08A1E378-5253-46EA-8B0A-F0148261E005}"/>
    <hyperlink ref="I11" location="' 9-EXPENSE 6th Period'!A1" display="Period 6" xr:uid="{E94907D1-321C-4295-9480-868CB238A1A1}"/>
    <hyperlink ref="J11" location="' 10-EXPENSE 7th Period'!A1" display="Period 7" xr:uid="{9FE82169-90BD-412D-A2FC-130EB94C3590}"/>
    <hyperlink ref="K11" location="' 11-EXPENSE 8th Period'!A1" display="Period 8" xr:uid="{E215D5B2-7F7E-49EB-995E-887A645E8C44}"/>
    <hyperlink ref="L11" location="' 12-EXPENSE 9th Period'!A1" display="Period 9" xr:uid="{15F3C571-C672-4B0D-A1CC-C26C2CF7D2AA}"/>
    <hyperlink ref="M11" location="' 13-EXPENSE 10th Period'!A1" display="Period 10" xr:uid="{1270DAD4-3D90-4EBB-BA51-A4BB91D3465B}"/>
    <hyperlink ref="N11" location="' 14-EXPENSE 11th Period'!A1" display="Period 11" xr:uid="{5D421047-79A4-4D6A-9876-A5F5474142DD}"/>
    <hyperlink ref="O11" location="' 15-EXPENSE 12th Period'!A1" display="Period 12" xr:uid="{F27E32C1-9EAE-439E-ACB0-5B535655953B}"/>
  </hyperlinks>
  <printOptions horizontalCentered="1"/>
  <pageMargins left="0.25" right="0.25" top="0.25" bottom="0.75" header="0.3" footer="0.3"/>
  <pageSetup scale="51" orientation="landscape" r:id="rId1"/>
  <headerFooter alignWithMargins="0">
    <oddFooter>&amp;C&amp;A&amp;R&amp;P of &amp;N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607F"/>
    <pageSetUpPr fitToPage="1"/>
  </sheetPr>
  <dimension ref="A1:T126"/>
  <sheetViews>
    <sheetView showGridLines="0" showZeros="0" zoomScale="85" zoomScaleNormal="90" zoomScalePageLayoutView="110" workbookViewId="0">
      <pane ySplit="6" topLeftCell="A7" activePane="bottomLeft" state="frozen"/>
      <selection pane="bottomLeft" activeCell="A19" sqref="A19"/>
    </sheetView>
  </sheetViews>
  <sheetFormatPr defaultColWidth="9.08984375" defaultRowHeight="12.5" x14ac:dyDescent="0.25"/>
  <cols>
    <col min="1" max="1" width="117.36328125" style="85" customWidth="1"/>
    <col min="2" max="2" width="64.6328125" style="85" customWidth="1"/>
    <col min="3" max="3" width="22.36328125" style="85" customWidth="1"/>
    <col min="4" max="14" width="12.6328125" style="17" customWidth="1"/>
    <col min="15" max="18" width="12.6328125" style="85" customWidth="1"/>
    <col min="19" max="19" width="13.54296875" style="85" customWidth="1"/>
    <col min="20" max="20" width="14.453125" style="85" customWidth="1"/>
    <col min="21" max="16384" width="9.08984375" style="85"/>
  </cols>
  <sheetData>
    <row r="1" spans="1:20" ht="12.75" customHeight="1" x14ac:dyDescent="0.25">
      <c r="A1" s="859" t="s">
        <v>75</v>
      </c>
      <c r="B1" s="861" t="s">
        <v>11</v>
      </c>
      <c r="C1" s="861"/>
    </row>
    <row r="2" spans="1:20" ht="12.75" customHeight="1" thickBot="1" x14ac:dyDescent="0.3">
      <c r="A2" s="860"/>
      <c r="B2" s="861"/>
      <c r="C2" s="861"/>
    </row>
    <row r="3" spans="1:20" ht="15" customHeight="1" x14ac:dyDescent="0.25">
      <c r="A3" s="86" t="s">
        <v>219</v>
      </c>
      <c r="B3" s="861"/>
      <c r="C3" s="861"/>
    </row>
    <row r="4" spans="1:20" ht="27" customHeight="1" thickBot="1" x14ac:dyDescent="0.3">
      <c r="A4" s="87" t="s">
        <v>364</v>
      </c>
      <c r="B4" s="862"/>
      <c r="C4" s="862"/>
      <c r="D4" s="92">
        <v>1</v>
      </c>
      <c r="E4" s="92">
        <v>2</v>
      </c>
      <c r="F4" s="92">
        <v>3</v>
      </c>
      <c r="G4" s="92">
        <v>4</v>
      </c>
      <c r="H4" s="92">
        <v>5</v>
      </c>
      <c r="I4" s="92">
        <v>6</v>
      </c>
      <c r="J4" s="92">
        <v>7</v>
      </c>
      <c r="K4" s="92">
        <v>8</v>
      </c>
      <c r="L4" s="92">
        <v>9</v>
      </c>
      <c r="M4" s="92">
        <v>10</v>
      </c>
      <c r="N4" s="92">
        <v>11</v>
      </c>
      <c r="O4" s="92">
        <v>12</v>
      </c>
      <c r="P4" s="92">
        <v>13</v>
      </c>
      <c r="Q4" s="92">
        <v>14</v>
      </c>
      <c r="R4" s="92">
        <v>15</v>
      </c>
      <c r="S4" s="17"/>
    </row>
    <row r="5" spans="1:20" ht="15.5" x14ac:dyDescent="0.3">
      <c r="A5" s="259" t="s">
        <v>362</v>
      </c>
      <c r="B5" s="863" t="s">
        <v>190</v>
      </c>
      <c r="C5" s="864"/>
      <c r="D5" s="801" t="s">
        <v>371</v>
      </c>
    </row>
    <row r="6" spans="1:20" ht="35.5" thickBot="1" x14ac:dyDescent="0.35">
      <c r="A6" s="271" t="s">
        <v>192</v>
      </c>
      <c r="B6" s="258" t="s">
        <v>189</v>
      </c>
      <c r="C6" s="260" t="s">
        <v>191</v>
      </c>
      <c r="D6" s="812" t="s">
        <v>372</v>
      </c>
      <c r="E6" s="812" t="s">
        <v>373</v>
      </c>
      <c r="F6" s="812" t="s">
        <v>374</v>
      </c>
      <c r="G6" s="812" t="s">
        <v>375</v>
      </c>
      <c r="H6" s="812" t="s">
        <v>376</v>
      </c>
      <c r="I6" s="812" t="s">
        <v>377</v>
      </c>
      <c r="J6" s="812" t="s">
        <v>378</v>
      </c>
      <c r="K6" s="812" t="s">
        <v>379</v>
      </c>
      <c r="L6" s="812" t="s">
        <v>380</v>
      </c>
      <c r="M6" s="812" t="s">
        <v>386</v>
      </c>
      <c r="N6" s="812" t="s">
        <v>381</v>
      </c>
      <c r="O6" s="812" t="s">
        <v>382</v>
      </c>
      <c r="P6" s="812" t="s">
        <v>382</v>
      </c>
      <c r="Q6" s="812" t="s">
        <v>384</v>
      </c>
      <c r="R6" s="812" t="s">
        <v>383</v>
      </c>
      <c r="S6" s="821" t="s">
        <v>390</v>
      </c>
      <c r="T6" s="764" t="s">
        <v>369</v>
      </c>
    </row>
    <row r="7" spans="1:20" ht="14.5" thickBot="1" x14ac:dyDescent="0.35">
      <c r="A7" s="272" t="s">
        <v>76</v>
      </c>
      <c r="B7" s="273" t="str">
        <f>$A$7</f>
        <v>100 - PERSONNEL - Salary / Wage</v>
      </c>
      <c r="C7" s="274">
        <f>SUM(C8:C29)</f>
        <v>0</v>
      </c>
      <c r="D7" s="759">
        <f>SUM(D8:D29)</f>
        <v>0</v>
      </c>
      <c r="E7" s="759">
        <f>SUM(E8:E29)</f>
        <v>0</v>
      </c>
      <c r="F7" s="759">
        <f t="shared" ref="F7:R7" si="0">SUM(F8:F29)</f>
        <v>0</v>
      </c>
      <c r="G7" s="759">
        <f t="shared" si="0"/>
        <v>0</v>
      </c>
      <c r="H7" s="759">
        <f t="shared" si="0"/>
        <v>0</v>
      </c>
      <c r="I7" s="759">
        <f t="shared" si="0"/>
        <v>0</v>
      </c>
      <c r="J7" s="759">
        <f t="shared" si="0"/>
        <v>0</v>
      </c>
      <c r="K7" s="759">
        <f t="shared" si="0"/>
        <v>0</v>
      </c>
      <c r="L7" s="759">
        <f t="shared" si="0"/>
        <v>0</v>
      </c>
      <c r="M7" s="759">
        <f t="shared" si="0"/>
        <v>0</v>
      </c>
      <c r="N7" s="759">
        <f t="shared" si="0"/>
        <v>0</v>
      </c>
      <c r="O7" s="759">
        <f t="shared" si="0"/>
        <v>0</v>
      </c>
      <c r="P7" s="759">
        <f t="shared" si="0"/>
        <v>0</v>
      </c>
      <c r="Q7" s="759">
        <f t="shared" si="0"/>
        <v>0</v>
      </c>
      <c r="R7" s="759">
        <f t="shared" si="0"/>
        <v>0</v>
      </c>
      <c r="S7" s="759">
        <f>SUM(D7:P7)</f>
        <v>0</v>
      </c>
      <c r="T7" s="747" t="b">
        <f>C7=S7</f>
        <v>1</v>
      </c>
    </row>
    <row r="8" spans="1:20" ht="13" x14ac:dyDescent="0.3">
      <c r="A8" s="252"/>
      <c r="B8" s="243" t="str">
        <f>IF('16-Personnel Calc'!B20="","",CONCATENATE('16-Personnel Calc'!B20,", ",'16-Personnel Calc'!C20))</f>
        <v/>
      </c>
      <c r="C8" s="88">
        <f>'16-Personnel Calc'!M20</f>
        <v>0</v>
      </c>
      <c r="D8" s="802"/>
      <c r="E8" s="802"/>
      <c r="F8" s="802"/>
      <c r="G8" s="802"/>
      <c r="H8" s="802"/>
      <c r="I8" s="802"/>
      <c r="J8" s="802"/>
      <c r="K8" s="802"/>
      <c r="L8" s="802"/>
      <c r="M8" s="802"/>
      <c r="N8" s="802"/>
      <c r="O8" s="802"/>
      <c r="P8" s="802"/>
      <c r="Q8" s="802"/>
      <c r="R8" s="802"/>
      <c r="S8" s="760">
        <f>SUM(D8:P8)</f>
        <v>0</v>
      </c>
      <c r="T8" s="747" t="b">
        <f t="shared" ref="T8:T71" si="1">C8=S8</f>
        <v>1</v>
      </c>
    </row>
    <row r="9" spans="1:20" ht="13" x14ac:dyDescent="0.3">
      <c r="A9" s="253"/>
      <c r="B9" s="243" t="str">
        <f>IF('16-Personnel Calc'!B21="","",CONCATENATE('16-Personnel Calc'!B21,", ",'16-Personnel Calc'!C21))</f>
        <v/>
      </c>
      <c r="C9" s="89">
        <f>'16-Personnel Calc'!M21</f>
        <v>0</v>
      </c>
      <c r="D9" s="803"/>
      <c r="E9" s="803"/>
      <c r="F9" s="803"/>
      <c r="G9" s="803"/>
      <c r="H9" s="803"/>
      <c r="I9" s="803"/>
      <c r="J9" s="803"/>
      <c r="K9" s="803"/>
      <c r="L9" s="803"/>
      <c r="M9" s="803"/>
      <c r="N9" s="803"/>
      <c r="O9" s="803"/>
      <c r="P9" s="803"/>
      <c r="Q9" s="803"/>
      <c r="R9" s="803"/>
      <c r="S9" s="761">
        <f>SUM(D9:P9)</f>
        <v>0</v>
      </c>
      <c r="T9" s="747" t="b">
        <f>C9=S9</f>
        <v>1</v>
      </c>
    </row>
    <row r="10" spans="1:20" ht="13" x14ac:dyDescent="0.3">
      <c r="A10" s="253"/>
      <c r="B10" s="243" t="str">
        <f>IF('16-Personnel Calc'!B22="","",CONCATENATE('16-Personnel Calc'!B22,", ",'16-Personnel Calc'!C22))</f>
        <v/>
      </c>
      <c r="C10" s="89">
        <f>'16-Personnel Calc'!M22</f>
        <v>0</v>
      </c>
      <c r="D10" s="803"/>
      <c r="E10" s="803"/>
      <c r="F10" s="803"/>
      <c r="G10" s="803"/>
      <c r="H10" s="803"/>
      <c r="I10" s="803"/>
      <c r="J10" s="803"/>
      <c r="K10" s="803"/>
      <c r="L10" s="803"/>
      <c r="M10" s="803"/>
      <c r="N10" s="803"/>
      <c r="O10" s="803"/>
      <c r="P10" s="803"/>
      <c r="Q10" s="803"/>
      <c r="R10" s="803"/>
      <c r="S10" s="761">
        <f t="shared" ref="S10:S29" si="2">SUM(D10:P10)</f>
        <v>0</v>
      </c>
      <c r="T10" s="747" t="b">
        <f t="shared" si="1"/>
        <v>1</v>
      </c>
    </row>
    <row r="11" spans="1:20" ht="13" x14ac:dyDescent="0.3">
      <c r="A11" s="253"/>
      <c r="B11" s="243" t="str">
        <f>IF('16-Personnel Calc'!B23="","",CONCATENATE('16-Personnel Calc'!B23,", ",'16-Personnel Calc'!C23))</f>
        <v/>
      </c>
      <c r="C11" s="89">
        <f>'16-Personnel Calc'!M23</f>
        <v>0</v>
      </c>
      <c r="D11" s="803"/>
      <c r="E11" s="803"/>
      <c r="F11" s="803"/>
      <c r="G11" s="803"/>
      <c r="H11" s="803"/>
      <c r="I11" s="803"/>
      <c r="J11" s="803"/>
      <c r="K11" s="803"/>
      <c r="L11" s="803"/>
      <c r="M11" s="803"/>
      <c r="N11" s="803"/>
      <c r="O11" s="803"/>
      <c r="P11" s="803"/>
      <c r="Q11" s="803"/>
      <c r="R11" s="803"/>
      <c r="S11" s="761">
        <f t="shared" si="2"/>
        <v>0</v>
      </c>
      <c r="T11" s="747" t="b">
        <f t="shared" si="1"/>
        <v>1</v>
      </c>
    </row>
    <row r="12" spans="1:20" ht="13" x14ac:dyDescent="0.3">
      <c r="A12" s="253"/>
      <c r="B12" s="243" t="str">
        <f>IF('16-Personnel Calc'!B24="","",CONCATENATE('16-Personnel Calc'!B24,", ",'16-Personnel Calc'!C24))</f>
        <v/>
      </c>
      <c r="C12" s="89">
        <f>'16-Personnel Calc'!M24</f>
        <v>0</v>
      </c>
      <c r="D12" s="803"/>
      <c r="E12" s="803"/>
      <c r="F12" s="803"/>
      <c r="G12" s="803"/>
      <c r="H12" s="803"/>
      <c r="I12" s="803"/>
      <c r="J12" s="803"/>
      <c r="K12" s="803"/>
      <c r="L12" s="803"/>
      <c r="M12" s="803"/>
      <c r="N12" s="803"/>
      <c r="O12" s="803"/>
      <c r="P12" s="803"/>
      <c r="Q12" s="803"/>
      <c r="R12" s="803"/>
      <c r="S12" s="761">
        <f t="shared" si="2"/>
        <v>0</v>
      </c>
      <c r="T12" s="747" t="b">
        <f t="shared" si="1"/>
        <v>1</v>
      </c>
    </row>
    <row r="13" spans="1:20" ht="13" x14ac:dyDescent="0.3">
      <c r="A13" s="253"/>
      <c r="B13" s="243" t="str">
        <f>IF('16-Personnel Calc'!B25="","",CONCATENATE('16-Personnel Calc'!B25,", ",'16-Personnel Calc'!C25))</f>
        <v/>
      </c>
      <c r="C13" s="89">
        <f>'16-Personnel Calc'!M25</f>
        <v>0</v>
      </c>
      <c r="D13" s="803"/>
      <c r="E13" s="803"/>
      <c r="F13" s="803"/>
      <c r="G13" s="803"/>
      <c r="H13" s="803"/>
      <c r="I13" s="803"/>
      <c r="J13" s="803"/>
      <c r="K13" s="803"/>
      <c r="L13" s="803"/>
      <c r="M13" s="803"/>
      <c r="N13" s="803"/>
      <c r="O13" s="803"/>
      <c r="P13" s="803"/>
      <c r="Q13" s="803"/>
      <c r="R13" s="803"/>
      <c r="S13" s="761">
        <f t="shared" si="2"/>
        <v>0</v>
      </c>
      <c r="T13" s="747" t="b">
        <f t="shared" si="1"/>
        <v>1</v>
      </c>
    </row>
    <row r="14" spans="1:20" ht="13" x14ac:dyDescent="0.3">
      <c r="A14" s="253"/>
      <c r="B14" s="243" t="str">
        <f>IF('16-Personnel Calc'!B26="","",CONCATENATE('16-Personnel Calc'!B26,", ",'16-Personnel Calc'!C26))</f>
        <v/>
      </c>
      <c r="C14" s="89">
        <f>'16-Personnel Calc'!M26</f>
        <v>0</v>
      </c>
      <c r="D14" s="803"/>
      <c r="E14" s="803"/>
      <c r="F14" s="803"/>
      <c r="G14" s="803"/>
      <c r="H14" s="803"/>
      <c r="I14" s="803"/>
      <c r="J14" s="803"/>
      <c r="K14" s="803"/>
      <c r="L14" s="803"/>
      <c r="M14" s="803"/>
      <c r="N14" s="803"/>
      <c r="O14" s="803"/>
      <c r="P14" s="803"/>
      <c r="Q14" s="803"/>
      <c r="R14" s="803"/>
      <c r="S14" s="761">
        <f t="shared" si="2"/>
        <v>0</v>
      </c>
      <c r="T14" s="747" t="b">
        <f t="shared" si="1"/>
        <v>1</v>
      </c>
    </row>
    <row r="15" spans="1:20" ht="13" x14ac:dyDescent="0.3">
      <c r="A15" s="253"/>
      <c r="B15" s="243" t="str">
        <f>IF('16-Personnel Calc'!B27="","",CONCATENATE('16-Personnel Calc'!B27,", ",'16-Personnel Calc'!C27))</f>
        <v/>
      </c>
      <c r="C15" s="89">
        <f>'16-Personnel Calc'!M27</f>
        <v>0</v>
      </c>
      <c r="D15" s="803"/>
      <c r="E15" s="803"/>
      <c r="F15" s="803"/>
      <c r="G15" s="803"/>
      <c r="H15" s="803"/>
      <c r="I15" s="803"/>
      <c r="J15" s="803"/>
      <c r="K15" s="803"/>
      <c r="L15" s="803"/>
      <c r="M15" s="803"/>
      <c r="N15" s="803"/>
      <c r="O15" s="803"/>
      <c r="P15" s="803"/>
      <c r="Q15" s="803"/>
      <c r="R15" s="803"/>
      <c r="S15" s="761">
        <f t="shared" si="2"/>
        <v>0</v>
      </c>
      <c r="T15" s="747" t="b">
        <f t="shared" si="1"/>
        <v>1</v>
      </c>
    </row>
    <row r="16" spans="1:20" ht="13" x14ac:dyDescent="0.3">
      <c r="A16" s="253"/>
      <c r="B16" s="243" t="str">
        <f>IF('16-Personnel Calc'!B28="","",CONCATENATE('16-Personnel Calc'!B28,", ",'16-Personnel Calc'!C28))</f>
        <v/>
      </c>
      <c r="C16" s="89">
        <f>'16-Personnel Calc'!M28</f>
        <v>0</v>
      </c>
      <c r="D16" s="803"/>
      <c r="E16" s="803"/>
      <c r="F16" s="803"/>
      <c r="G16" s="803"/>
      <c r="H16" s="803"/>
      <c r="I16" s="803"/>
      <c r="J16" s="803"/>
      <c r="K16" s="803"/>
      <c r="L16" s="803"/>
      <c r="M16" s="803"/>
      <c r="N16" s="803"/>
      <c r="O16" s="803"/>
      <c r="P16" s="803"/>
      <c r="Q16" s="803"/>
      <c r="R16" s="803"/>
      <c r="S16" s="761">
        <f t="shared" si="2"/>
        <v>0</v>
      </c>
      <c r="T16" s="747" t="b">
        <f t="shared" si="1"/>
        <v>1</v>
      </c>
    </row>
    <row r="17" spans="1:20" ht="13" x14ac:dyDescent="0.3">
      <c r="A17" s="253"/>
      <c r="B17" s="243" t="str">
        <f>IF('16-Personnel Calc'!B29="","",CONCATENATE('16-Personnel Calc'!B29,", ",'16-Personnel Calc'!C29))</f>
        <v/>
      </c>
      <c r="C17" s="89">
        <f>'16-Personnel Calc'!M29</f>
        <v>0</v>
      </c>
      <c r="D17" s="803"/>
      <c r="E17" s="803"/>
      <c r="F17" s="803"/>
      <c r="G17" s="803"/>
      <c r="H17" s="803"/>
      <c r="I17" s="803"/>
      <c r="J17" s="803"/>
      <c r="K17" s="803"/>
      <c r="L17" s="803"/>
      <c r="M17" s="803"/>
      <c r="N17" s="803"/>
      <c r="O17" s="803"/>
      <c r="P17" s="803"/>
      <c r="Q17" s="803"/>
      <c r="R17" s="803"/>
      <c r="S17" s="761">
        <f t="shared" si="2"/>
        <v>0</v>
      </c>
      <c r="T17" s="747" t="b">
        <f t="shared" si="1"/>
        <v>1</v>
      </c>
    </row>
    <row r="18" spans="1:20" ht="13" x14ac:dyDescent="0.3">
      <c r="A18" s="253"/>
      <c r="B18" s="243" t="str">
        <f>IF('16-Personnel Calc'!B30="","",CONCATENATE('16-Personnel Calc'!B30,", ",'16-Personnel Calc'!C30))</f>
        <v/>
      </c>
      <c r="C18" s="89">
        <f>'16-Personnel Calc'!M30</f>
        <v>0</v>
      </c>
      <c r="D18" s="803"/>
      <c r="E18" s="803"/>
      <c r="F18" s="803"/>
      <c r="G18" s="803"/>
      <c r="H18" s="803"/>
      <c r="I18" s="803"/>
      <c r="J18" s="803"/>
      <c r="K18" s="803"/>
      <c r="L18" s="803"/>
      <c r="M18" s="803"/>
      <c r="N18" s="803"/>
      <c r="O18" s="803"/>
      <c r="P18" s="803"/>
      <c r="Q18" s="803"/>
      <c r="R18" s="803"/>
      <c r="S18" s="761">
        <f t="shared" si="2"/>
        <v>0</v>
      </c>
      <c r="T18" s="747" t="b">
        <f t="shared" si="1"/>
        <v>1</v>
      </c>
    </row>
    <row r="19" spans="1:20" ht="13" x14ac:dyDescent="0.3">
      <c r="A19" s="253"/>
      <c r="B19" s="243" t="str">
        <f>IF('16-Personnel Calc'!B31="","",CONCATENATE('16-Personnel Calc'!B31,", ",'16-Personnel Calc'!C31))</f>
        <v/>
      </c>
      <c r="C19" s="89">
        <f>'16-Personnel Calc'!M31</f>
        <v>0</v>
      </c>
      <c r="D19" s="803"/>
      <c r="E19" s="803"/>
      <c r="F19" s="803"/>
      <c r="G19" s="803"/>
      <c r="H19" s="803"/>
      <c r="I19" s="803"/>
      <c r="J19" s="803"/>
      <c r="K19" s="803"/>
      <c r="L19" s="803"/>
      <c r="M19" s="803"/>
      <c r="N19" s="803"/>
      <c r="O19" s="803"/>
      <c r="P19" s="803"/>
      <c r="Q19" s="803"/>
      <c r="R19" s="803"/>
      <c r="S19" s="761">
        <f t="shared" si="2"/>
        <v>0</v>
      </c>
      <c r="T19" s="747" t="b">
        <f t="shared" si="1"/>
        <v>1</v>
      </c>
    </row>
    <row r="20" spans="1:20" ht="13" x14ac:dyDescent="0.3">
      <c r="A20" s="253"/>
      <c r="B20" s="243" t="str">
        <f>IF('16-Personnel Calc'!B32="","",CONCATENATE('16-Personnel Calc'!B32,", ",'16-Personnel Calc'!C32))</f>
        <v/>
      </c>
      <c r="C20" s="89">
        <f>'16-Personnel Calc'!M32</f>
        <v>0</v>
      </c>
      <c r="D20" s="803"/>
      <c r="E20" s="803"/>
      <c r="F20" s="803"/>
      <c r="G20" s="803"/>
      <c r="H20" s="803"/>
      <c r="I20" s="803"/>
      <c r="J20" s="803"/>
      <c r="K20" s="803"/>
      <c r="L20" s="803"/>
      <c r="M20" s="803"/>
      <c r="N20" s="803"/>
      <c r="O20" s="803"/>
      <c r="P20" s="803"/>
      <c r="Q20" s="803"/>
      <c r="R20" s="803"/>
      <c r="S20" s="761">
        <f t="shared" si="2"/>
        <v>0</v>
      </c>
      <c r="T20" s="747" t="b">
        <f t="shared" si="1"/>
        <v>1</v>
      </c>
    </row>
    <row r="21" spans="1:20" ht="13" x14ac:dyDescent="0.3">
      <c r="A21" s="253"/>
      <c r="B21" s="243" t="str">
        <f>IF('16-Personnel Calc'!B33="","",CONCATENATE('16-Personnel Calc'!B33,", ",'16-Personnel Calc'!C33))</f>
        <v/>
      </c>
      <c r="C21" s="89">
        <f>'16-Personnel Calc'!M33</f>
        <v>0</v>
      </c>
      <c r="D21" s="803"/>
      <c r="E21" s="803"/>
      <c r="F21" s="803"/>
      <c r="G21" s="803"/>
      <c r="H21" s="803"/>
      <c r="I21" s="803"/>
      <c r="J21" s="803"/>
      <c r="K21" s="803"/>
      <c r="L21" s="803"/>
      <c r="M21" s="803"/>
      <c r="N21" s="803"/>
      <c r="O21" s="803"/>
      <c r="P21" s="803"/>
      <c r="Q21" s="803"/>
      <c r="R21" s="803"/>
      <c r="S21" s="761">
        <f t="shared" si="2"/>
        <v>0</v>
      </c>
      <c r="T21" s="747" t="b">
        <f t="shared" si="1"/>
        <v>1</v>
      </c>
    </row>
    <row r="22" spans="1:20" ht="13" x14ac:dyDescent="0.3">
      <c r="A22" s="253"/>
      <c r="B22" s="243" t="str">
        <f>IF('16-Personnel Calc'!B34="","",CONCATENATE('16-Personnel Calc'!B34,", ",'16-Personnel Calc'!C34))</f>
        <v/>
      </c>
      <c r="C22" s="89">
        <f>'16-Personnel Calc'!M34</f>
        <v>0</v>
      </c>
      <c r="D22" s="803"/>
      <c r="E22" s="803"/>
      <c r="F22" s="803"/>
      <c r="G22" s="803"/>
      <c r="H22" s="803"/>
      <c r="I22" s="803"/>
      <c r="J22" s="803"/>
      <c r="K22" s="803"/>
      <c r="L22" s="803"/>
      <c r="M22" s="803"/>
      <c r="N22" s="803"/>
      <c r="O22" s="803"/>
      <c r="P22" s="803"/>
      <c r="Q22" s="803"/>
      <c r="R22" s="803"/>
      <c r="S22" s="761">
        <f t="shared" si="2"/>
        <v>0</v>
      </c>
      <c r="T22" s="747" t="b">
        <f t="shared" si="1"/>
        <v>1</v>
      </c>
    </row>
    <row r="23" spans="1:20" ht="13" x14ac:dyDescent="0.3">
      <c r="A23" s="253"/>
      <c r="B23" s="245"/>
      <c r="C23" s="90"/>
      <c r="D23" s="803"/>
      <c r="E23" s="803"/>
      <c r="F23" s="803"/>
      <c r="G23" s="803"/>
      <c r="H23" s="803"/>
      <c r="I23" s="803"/>
      <c r="J23" s="803"/>
      <c r="K23" s="803"/>
      <c r="L23" s="803"/>
      <c r="M23" s="803"/>
      <c r="N23" s="803"/>
      <c r="O23" s="803"/>
      <c r="P23" s="803"/>
      <c r="Q23" s="803"/>
      <c r="R23" s="803"/>
      <c r="S23" s="761">
        <f t="shared" si="2"/>
        <v>0</v>
      </c>
      <c r="T23" s="747" t="b">
        <f t="shared" si="1"/>
        <v>1</v>
      </c>
    </row>
    <row r="24" spans="1:20" ht="13" x14ac:dyDescent="0.3">
      <c r="A24" s="253"/>
      <c r="B24" s="245"/>
      <c r="C24" s="90"/>
      <c r="D24" s="803"/>
      <c r="E24" s="803"/>
      <c r="F24" s="803"/>
      <c r="G24" s="803"/>
      <c r="H24" s="803"/>
      <c r="I24" s="803"/>
      <c r="J24" s="803"/>
      <c r="K24" s="803"/>
      <c r="L24" s="803"/>
      <c r="M24" s="803"/>
      <c r="N24" s="803"/>
      <c r="O24" s="803"/>
      <c r="P24" s="803"/>
      <c r="Q24" s="803"/>
      <c r="R24" s="803"/>
      <c r="S24" s="761">
        <f t="shared" si="2"/>
        <v>0</v>
      </c>
      <c r="T24" s="747" t="b">
        <f t="shared" si="1"/>
        <v>1</v>
      </c>
    </row>
    <row r="25" spans="1:20" ht="13" x14ac:dyDescent="0.3">
      <c r="A25" s="253"/>
      <c r="B25" s="245"/>
      <c r="C25" s="90"/>
      <c r="D25" s="803"/>
      <c r="E25" s="803"/>
      <c r="F25" s="803"/>
      <c r="G25" s="803"/>
      <c r="H25" s="803"/>
      <c r="I25" s="803"/>
      <c r="J25" s="803"/>
      <c r="K25" s="803"/>
      <c r="L25" s="803"/>
      <c r="M25" s="803"/>
      <c r="N25" s="803"/>
      <c r="O25" s="803"/>
      <c r="P25" s="803"/>
      <c r="Q25" s="803"/>
      <c r="R25" s="803"/>
      <c r="S25" s="761">
        <f t="shared" si="2"/>
        <v>0</v>
      </c>
      <c r="T25" s="747" t="b">
        <f t="shared" si="1"/>
        <v>1</v>
      </c>
    </row>
    <row r="26" spans="1:20" ht="13" x14ac:dyDescent="0.3">
      <c r="A26" s="253"/>
      <c r="B26" s="245"/>
      <c r="C26" s="90"/>
      <c r="D26" s="803"/>
      <c r="E26" s="803"/>
      <c r="F26" s="803"/>
      <c r="G26" s="803"/>
      <c r="H26" s="803"/>
      <c r="I26" s="803"/>
      <c r="J26" s="803"/>
      <c r="K26" s="803"/>
      <c r="L26" s="803"/>
      <c r="M26" s="803"/>
      <c r="N26" s="803"/>
      <c r="O26" s="803"/>
      <c r="P26" s="803"/>
      <c r="Q26" s="803"/>
      <c r="R26" s="803"/>
      <c r="S26" s="761">
        <f t="shared" si="2"/>
        <v>0</v>
      </c>
      <c r="T26" s="747" t="b">
        <f t="shared" si="1"/>
        <v>1</v>
      </c>
    </row>
    <row r="27" spans="1:20" ht="13" x14ac:dyDescent="0.3">
      <c r="A27" s="253"/>
      <c r="B27" s="245"/>
      <c r="C27" s="90"/>
      <c r="D27" s="803"/>
      <c r="E27" s="803"/>
      <c r="F27" s="803"/>
      <c r="G27" s="803"/>
      <c r="H27" s="803"/>
      <c r="I27" s="803"/>
      <c r="J27" s="803"/>
      <c r="K27" s="803"/>
      <c r="L27" s="803"/>
      <c r="M27" s="803"/>
      <c r="N27" s="803"/>
      <c r="O27" s="803"/>
      <c r="P27" s="803"/>
      <c r="Q27" s="803"/>
      <c r="R27" s="803"/>
      <c r="S27" s="761">
        <f t="shared" si="2"/>
        <v>0</v>
      </c>
      <c r="T27" s="747" t="b">
        <f t="shared" si="1"/>
        <v>1</v>
      </c>
    </row>
    <row r="28" spans="1:20" ht="13" x14ac:dyDescent="0.3">
      <c r="A28" s="254"/>
      <c r="B28" s="245"/>
      <c r="C28" s="90"/>
      <c r="D28" s="803"/>
      <c r="E28" s="803"/>
      <c r="F28" s="803"/>
      <c r="G28" s="803"/>
      <c r="H28" s="803"/>
      <c r="I28" s="803"/>
      <c r="J28" s="803"/>
      <c r="K28" s="803"/>
      <c r="L28" s="803"/>
      <c r="M28" s="803"/>
      <c r="N28" s="803"/>
      <c r="O28" s="803"/>
      <c r="P28" s="803"/>
      <c r="Q28" s="803"/>
      <c r="R28" s="803"/>
      <c r="S28" s="761">
        <f t="shared" si="2"/>
        <v>0</v>
      </c>
      <c r="T28" s="747" t="b">
        <f t="shared" si="1"/>
        <v>1</v>
      </c>
    </row>
    <row r="29" spans="1:20" ht="13.5" thickBot="1" x14ac:dyDescent="0.35">
      <c r="A29" s="255"/>
      <c r="B29" s="246"/>
      <c r="C29" s="93"/>
      <c r="D29" s="804"/>
      <c r="E29" s="804"/>
      <c r="F29" s="804"/>
      <c r="G29" s="804"/>
      <c r="H29" s="804"/>
      <c r="I29" s="804"/>
      <c r="J29" s="804"/>
      <c r="K29" s="804"/>
      <c r="L29" s="804"/>
      <c r="M29" s="804"/>
      <c r="N29" s="804"/>
      <c r="O29" s="804"/>
      <c r="P29" s="804"/>
      <c r="Q29" s="804"/>
      <c r="R29" s="804"/>
      <c r="S29" s="761">
        <f t="shared" si="2"/>
        <v>0</v>
      </c>
      <c r="T29" s="747" t="b">
        <f t="shared" si="1"/>
        <v>1</v>
      </c>
    </row>
    <row r="30" spans="1:20" ht="14.5" thickBot="1" x14ac:dyDescent="0.35">
      <c r="A30" s="277" t="s">
        <v>77</v>
      </c>
      <c r="B30" s="273" t="str">
        <f>$A$30</f>
        <v>200 - PERSONNEL - Benefits</v>
      </c>
      <c r="C30" s="758">
        <f>SUM(C31:C52)</f>
        <v>0</v>
      </c>
      <c r="D30" s="759">
        <f>SUM(D31:D52)</f>
        <v>0</v>
      </c>
      <c r="E30" s="759">
        <f>SUM(E31:E52)</f>
        <v>0</v>
      </c>
      <c r="F30" s="759">
        <f t="shared" ref="F30:R30" si="3">SUM(F31:F52)</f>
        <v>0</v>
      </c>
      <c r="G30" s="759">
        <f t="shared" si="3"/>
        <v>0</v>
      </c>
      <c r="H30" s="759">
        <f t="shared" si="3"/>
        <v>0</v>
      </c>
      <c r="I30" s="759">
        <f t="shared" si="3"/>
        <v>0</v>
      </c>
      <c r="J30" s="759">
        <f t="shared" si="3"/>
        <v>0</v>
      </c>
      <c r="K30" s="759">
        <f t="shared" si="3"/>
        <v>0</v>
      </c>
      <c r="L30" s="759">
        <f t="shared" si="3"/>
        <v>0</v>
      </c>
      <c r="M30" s="759">
        <f t="shared" si="3"/>
        <v>0</v>
      </c>
      <c r="N30" s="759">
        <f t="shared" si="3"/>
        <v>0</v>
      </c>
      <c r="O30" s="759">
        <f t="shared" si="3"/>
        <v>0</v>
      </c>
      <c r="P30" s="759">
        <f t="shared" si="3"/>
        <v>0</v>
      </c>
      <c r="Q30" s="759">
        <f t="shared" si="3"/>
        <v>0</v>
      </c>
      <c r="R30" s="759">
        <f t="shared" si="3"/>
        <v>0</v>
      </c>
      <c r="S30" s="759">
        <f>SUM(D30:Q30)</f>
        <v>0</v>
      </c>
      <c r="T30" s="747" t="b">
        <f t="shared" si="1"/>
        <v>1</v>
      </c>
    </row>
    <row r="31" spans="1:20" ht="13" x14ac:dyDescent="0.3">
      <c r="A31" s="252"/>
      <c r="B31" s="247" t="str">
        <f>B8</f>
        <v/>
      </c>
      <c r="C31" s="88">
        <f>'16-Personnel Calc'!N20</f>
        <v>0</v>
      </c>
      <c r="D31" s="804"/>
      <c r="E31" s="804"/>
      <c r="F31" s="804"/>
      <c r="G31" s="804"/>
      <c r="H31" s="804"/>
      <c r="I31" s="804"/>
      <c r="J31" s="804"/>
      <c r="K31" s="804"/>
      <c r="L31" s="804"/>
      <c r="M31" s="804"/>
      <c r="N31" s="804"/>
      <c r="O31" s="804"/>
      <c r="P31" s="804"/>
      <c r="Q31" s="804"/>
      <c r="R31" s="804"/>
      <c r="S31" s="760">
        <f>SUM(D31:P31)</f>
        <v>0</v>
      </c>
      <c r="T31" s="747" t="b">
        <f t="shared" si="1"/>
        <v>1</v>
      </c>
    </row>
    <row r="32" spans="1:20" ht="13" x14ac:dyDescent="0.3">
      <c r="A32" s="253"/>
      <c r="B32" s="248" t="str">
        <f>B9</f>
        <v/>
      </c>
      <c r="C32" s="88">
        <f>'16-Personnel Calc'!N21</f>
        <v>0</v>
      </c>
      <c r="D32" s="803"/>
      <c r="E32" s="803"/>
      <c r="F32" s="803"/>
      <c r="G32" s="803"/>
      <c r="H32" s="803"/>
      <c r="I32" s="803"/>
      <c r="J32" s="803"/>
      <c r="K32" s="803"/>
      <c r="L32" s="803"/>
      <c r="M32" s="803"/>
      <c r="N32" s="803"/>
      <c r="O32" s="803"/>
      <c r="P32" s="803"/>
      <c r="Q32" s="803"/>
      <c r="R32" s="803"/>
      <c r="S32" s="761">
        <f>SUM(D32:P32)</f>
        <v>0</v>
      </c>
      <c r="T32" s="747" t="b">
        <f t="shared" si="1"/>
        <v>1</v>
      </c>
    </row>
    <row r="33" spans="1:20" ht="13" x14ac:dyDescent="0.3">
      <c r="A33" s="253"/>
      <c r="B33" s="248" t="str">
        <f>B10</f>
        <v/>
      </c>
      <c r="C33" s="88">
        <f>'16-Personnel Calc'!N22</f>
        <v>0</v>
      </c>
      <c r="D33" s="803"/>
      <c r="E33" s="803"/>
      <c r="F33" s="803"/>
      <c r="G33" s="803"/>
      <c r="H33" s="803"/>
      <c r="I33" s="803"/>
      <c r="J33" s="803"/>
      <c r="K33" s="803"/>
      <c r="L33" s="803"/>
      <c r="M33" s="803"/>
      <c r="N33" s="803"/>
      <c r="O33" s="803"/>
      <c r="P33" s="803"/>
      <c r="Q33" s="803"/>
      <c r="R33" s="803"/>
      <c r="S33" s="761">
        <f t="shared" ref="S33:S52" si="4">SUM(D33:P33)</f>
        <v>0</v>
      </c>
      <c r="T33" s="747" t="b">
        <f t="shared" si="1"/>
        <v>1</v>
      </c>
    </row>
    <row r="34" spans="1:20" ht="13" x14ac:dyDescent="0.3">
      <c r="A34" s="253"/>
      <c r="B34" s="248" t="str">
        <f>B11</f>
        <v/>
      </c>
      <c r="C34" s="88">
        <f>'16-Personnel Calc'!N23</f>
        <v>0</v>
      </c>
      <c r="D34" s="803"/>
      <c r="E34" s="803"/>
      <c r="F34" s="803"/>
      <c r="G34" s="803"/>
      <c r="H34" s="803"/>
      <c r="I34" s="803"/>
      <c r="J34" s="803"/>
      <c r="K34" s="803"/>
      <c r="L34" s="803"/>
      <c r="M34" s="803"/>
      <c r="N34" s="803"/>
      <c r="O34" s="803"/>
      <c r="P34" s="803"/>
      <c r="Q34" s="803"/>
      <c r="R34" s="803"/>
      <c r="S34" s="761">
        <f t="shared" si="4"/>
        <v>0</v>
      </c>
      <c r="T34" s="747" t="b">
        <f t="shared" si="1"/>
        <v>1</v>
      </c>
    </row>
    <row r="35" spans="1:20" ht="13" x14ac:dyDescent="0.3">
      <c r="A35" s="253"/>
      <c r="B35" s="248" t="str">
        <f>B12</f>
        <v/>
      </c>
      <c r="C35" s="88">
        <f>'16-Personnel Calc'!N24</f>
        <v>0</v>
      </c>
      <c r="D35" s="803"/>
      <c r="E35" s="803"/>
      <c r="F35" s="803"/>
      <c r="G35" s="803"/>
      <c r="H35" s="803"/>
      <c r="I35" s="803"/>
      <c r="J35" s="803"/>
      <c r="K35" s="803"/>
      <c r="L35" s="803"/>
      <c r="M35" s="803"/>
      <c r="N35" s="803"/>
      <c r="O35" s="803"/>
      <c r="P35" s="803"/>
      <c r="Q35" s="803"/>
      <c r="R35" s="803"/>
      <c r="S35" s="761">
        <f t="shared" si="4"/>
        <v>0</v>
      </c>
      <c r="T35" s="747" t="b">
        <f t="shared" si="1"/>
        <v>1</v>
      </c>
    </row>
    <row r="36" spans="1:20" ht="13" x14ac:dyDescent="0.3">
      <c r="A36" s="253"/>
      <c r="B36" s="248" t="str">
        <f t="shared" ref="B36:B45" si="5">B13</f>
        <v/>
      </c>
      <c r="C36" s="88">
        <f>'16-Personnel Calc'!N25</f>
        <v>0</v>
      </c>
      <c r="D36" s="803"/>
      <c r="E36" s="803"/>
      <c r="F36" s="803"/>
      <c r="G36" s="803"/>
      <c r="H36" s="803"/>
      <c r="I36" s="803"/>
      <c r="J36" s="803"/>
      <c r="K36" s="803"/>
      <c r="L36" s="803"/>
      <c r="M36" s="803"/>
      <c r="N36" s="803"/>
      <c r="O36" s="803"/>
      <c r="P36" s="803"/>
      <c r="Q36" s="803"/>
      <c r="R36" s="803"/>
      <c r="S36" s="761">
        <f t="shared" si="4"/>
        <v>0</v>
      </c>
      <c r="T36" s="747" t="b">
        <f t="shared" si="1"/>
        <v>1</v>
      </c>
    </row>
    <row r="37" spans="1:20" ht="13" x14ac:dyDescent="0.3">
      <c r="A37" s="253"/>
      <c r="B37" s="248" t="str">
        <f t="shared" si="5"/>
        <v/>
      </c>
      <c r="C37" s="88">
        <f>'16-Personnel Calc'!N26</f>
        <v>0</v>
      </c>
      <c r="D37" s="803"/>
      <c r="E37" s="803"/>
      <c r="F37" s="803"/>
      <c r="G37" s="803"/>
      <c r="H37" s="803"/>
      <c r="I37" s="803"/>
      <c r="J37" s="803"/>
      <c r="K37" s="803"/>
      <c r="L37" s="803"/>
      <c r="M37" s="803"/>
      <c r="N37" s="803"/>
      <c r="O37" s="803"/>
      <c r="P37" s="803"/>
      <c r="Q37" s="803"/>
      <c r="R37" s="803"/>
      <c r="S37" s="761">
        <f t="shared" si="4"/>
        <v>0</v>
      </c>
      <c r="T37" s="747" t="b">
        <f t="shared" si="1"/>
        <v>1</v>
      </c>
    </row>
    <row r="38" spans="1:20" ht="13" x14ac:dyDescent="0.3">
      <c r="A38" s="253"/>
      <c r="B38" s="248" t="str">
        <f t="shared" si="5"/>
        <v/>
      </c>
      <c r="C38" s="88">
        <f>'16-Personnel Calc'!N27</f>
        <v>0</v>
      </c>
      <c r="D38" s="803"/>
      <c r="E38" s="803"/>
      <c r="F38" s="803"/>
      <c r="G38" s="803"/>
      <c r="H38" s="803"/>
      <c r="I38" s="803"/>
      <c r="J38" s="803"/>
      <c r="K38" s="803"/>
      <c r="L38" s="803"/>
      <c r="M38" s="803"/>
      <c r="N38" s="803"/>
      <c r="O38" s="803"/>
      <c r="P38" s="803"/>
      <c r="Q38" s="803"/>
      <c r="R38" s="803"/>
      <c r="S38" s="761">
        <f t="shared" si="4"/>
        <v>0</v>
      </c>
      <c r="T38" s="747" t="b">
        <f t="shared" si="1"/>
        <v>1</v>
      </c>
    </row>
    <row r="39" spans="1:20" ht="13" x14ac:dyDescent="0.3">
      <c r="A39" s="253"/>
      <c r="B39" s="248" t="str">
        <f t="shared" si="5"/>
        <v/>
      </c>
      <c r="C39" s="88">
        <f>'16-Personnel Calc'!N28</f>
        <v>0</v>
      </c>
      <c r="D39" s="803"/>
      <c r="E39" s="803"/>
      <c r="F39" s="803"/>
      <c r="G39" s="803"/>
      <c r="H39" s="803"/>
      <c r="I39" s="803"/>
      <c r="J39" s="803"/>
      <c r="K39" s="803"/>
      <c r="L39" s="803"/>
      <c r="M39" s="803"/>
      <c r="N39" s="803"/>
      <c r="O39" s="803"/>
      <c r="P39" s="803"/>
      <c r="Q39" s="803"/>
      <c r="R39" s="803"/>
      <c r="S39" s="761">
        <f t="shared" si="4"/>
        <v>0</v>
      </c>
      <c r="T39" s="747" t="b">
        <f t="shared" si="1"/>
        <v>1</v>
      </c>
    </row>
    <row r="40" spans="1:20" ht="13" x14ac:dyDescent="0.3">
      <c r="A40" s="253"/>
      <c r="B40" s="248" t="str">
        <f t="shared" si="5"/>
        <v/>
      </c>
      <c r="C40" s="88">
        <f>'16-Personnel Calc'!N29</f>
        <v>0</v>
      </c>
      <c r="D40" s="803"/>
      <c r="E40" s="803"/>
      <c r="F40" s="803"/>
      <c r="G40" s="803"/>
      <c r="H40" s="803"/>
      <c r="I40" s="803"/>
      <c r="J40" s="803"/>
      <c r="K40" s="803"/>
      <c r="L40" s="803"/>
      <c r="M40" s="803"/>
      <c r="N40" s="803"/>
      <c r="O40" s="803"/>
      <c r="P40" s="803"/>
      <c r="Q40" s="803"/>
      <c r="R40" s="803"/>
      <c r="S40" s="761">
        <f t="shared" si="4"/>
        <v>0</v>
      </c>
      <c r="T40" s="747" t="b">
        <f t="shared" si="1"/>
        <v>1</v>
      </c>
    </row>
    <row r="41" spans="1:20" ht="13" x14ac:dyDescent="0.3">
      <c r="A41" s="253"/>
      <c r="B41" s="248" t="str">
        <f t="shared" si="5"/>
        <v/>
      </c>
      <c r="C41" s="88">
        <f>'16-Personnel Calc'!N30</f>
        <v>0</v>
      </c>
      <c r="D41" s="803"/>
      <c r="E41" s="803"/>
      <c r="F41" s="803"/>
      <c r="G41" s="803"/>
      <c r="H41" s="803"/>
      <c r="I41" s="803"/>
      <c r="J41" s="803"/>
      <c r="K41" s="803"/>
      <c r="L41" s="803"/>
      <c r="M41" s="803"/>
      <c r="N41" s="803"/>
      <c r="O41" s="803"/>
      <c r="P41" s="803"/>
      <c r="Q41" s="803"/>
      <c r="R41" s="803"/>
      <c r="S41" s="761">
        <f t="shared" si="4"/>
        <v>0</v>
      </c>
      <c r="T41" s="747" t="b">
        <f t="shared" si="1"/>
        <v>1</v>
      </c>
    </row>
    <row r="42" spans="1:20" ht="13" x14ac:dyDescent="0.3">
      <c r="A42" s="253"/>
      <c r="B42" s="248" t="str">
        <f t="shared" si="5"/>
        <v/>
      </c>
      <c r="C42" s="88">
        <f>'16-Personnel Calc'!N31</f>
        <v>0</v>
      </c>
      <c r="D42" s="803"/>
      <c r="E42" s="803"/>
      <c r="F42" s="803"/>
      <c r="G42" s="803"/>
      <c r="H42" s="803"/>
      <c r="I42" s="803"/>
      <c r="J42" s="803"/>
      <c r="K42" s="803"/>
      <c r="L42" s="803"/>
      <c r="M42" s="803"/>
      <c r="N42" s="803"/>
      <c r="O42" s="803"/>
      <c r="P42" s="803"/>
      <c r="Q42" s="803"/>
      <c r="R42" s="803"/>
      <c r="S42" s="761">
        <f t="shared" si="4"/>
        <v>0</v>
      </c>
      <c r="T42" s="747" t="b">
        <f t="shared" si="1"/>
        <v>1</v>
      </c>
    </row>
    <row r="43" spans="1:20" ht="13" x14ac:dyDescent="0.3">
      <c r="A43" s="253"/>
      <c r="B43" s="248" t="str">
        <f t="shared" si="5"/>
        <v/>
      </c>
      <c r="C43" s="88">
        <f>'16-Personnel Calc'!N32</f>
        <v>0</v>
      </c>
      <c r="D43" s="803"/>
      <c r="E43" s="803"/>
      <c r="F43" s="803"/>
      <c r="G43" s="803"/>
      <c r="H43" s="803"/>
      <c r="I43" s="803"/>
      <c r="J43" s="803"/>
      <c r="K43" s="803"/>
      <c r="L43" s="803"/>
      <c r="M43" s="803"/>
      <c r="N43" s="803"/>
      <c r="O43" s="803"/>
      <c r="P43" s="803"/>
      <c r="Q43" s="803"/>
      <c r="R43" s="803"/>
      <c r="S43" s="761">
        <f t="shared" si="4"/>
        <v>0</v>
      </c>
      <c r="T43" s="747" t="b">
        <f t="shared" si="1"/>
        <v>1</v>
      </c>
    </row>
    <row r="44" spans="1:20" ht="13" x14ac:dyDescent="0.3">
      <c r="A44" s="253"/>
      <c r="B44" s="248" t="str">
        <f t="shared" si="5"/>
        <v/>
      </c>
      <c r="C44" s="88">
        <f>'16-Personnel Calc'!N33</f>
        <v>0</v>
      </c>
      <c r="D44" s="803"/>
      <c r="E44" s="803"/>
      <c r="F44" s="803"/>
      <c r="G44" s="803"/>
      <c r="H44" s="803"/>
      <c r="I44" s="803"/>
      <c r="J44" s="803"/>
      <c r="K44" s="803"/>
      <c r="L44" s="803"/>
      <c r="M44" s="803"/>
      <c r="N44" s="803"/>
      <c r="O44" s="803"/>
      <c r="P44" s="803"/>
      <c r="Q44" s="803"/>
      <c r="R44" s="803"/>
      <c r="S44" s="761">
        <f t="shared" si="4"/>
        <v>0</v>
      </c>
      <c r="T44" s="747" t="b">
        <f t="shared" si="1"/>
        <v>1</v>
      </c>
    </row>
    <row r="45" spans="1:20" ht="13" x14ac:dyDescent="0.3">
      <c r="A45" s="253"/>
      <c r="B45" s="248" t="str">
        <f t="shared" si="5"/>
        <v/>
      </c>
      <c r="C45" s="88">
        <f>'16-Personnel Calc'!N34</f>
        <v>0</v>
      </c>
      <c r="D45" s="803"/>
      <c r="E45" s="803"/>
      <c r="F45" s="803"/>
      <c r="G45" s="803"/>
      <c r="H45" s="803"/>
      <c r="I45" s="803"/>
      <c r="J45" s="803"/>
      <c r="K45" s="803"/>
      <c r="L45" s="803"/>
      <c r="M45" s="803"/>
      <c r="N45" s="803"/>
      <c r="O45" s="803"/>
      <c r="P45" s="803"/>
      <c r="Q45" s="803"/>
      <c r="R45" s="803"/>
      <c r="S45" s="761">
        <f t="shared" si="4"/>
        <v>0</v>
      </c>
      <c r="T45" s="747" t="b">
        <f t="shared" si="1"/>
        <v>1</v>
      </c>
    </row>
    <row r="46" spans="1:20" ht="13" x14ac:dyDescent="0.3">
      <c r="A46" s="253"/>
      <c r="B46" s="244">
        <f t="shared" ref="B46:B49" si="6">B23</f>
        <v>0</v>
      </c>
      <c r="C46" s="91"/>
      <c r="D46" s="803"/>
      <c r="E46" s="803"/>
      <c r="F46" s="803"/>
      <c r="G46" s="803"/>
      <c r="H46" s="803"/>
      <c r="I46" s="803"/>
      <c r="J46" s="803"/>
      <c r="K46" s="803"/>
      <c r="L46" s="803"/>
      <c r="M46" s="803"/>
      <c r="N46" s="803"/>
      <c r="O46" s="803"/>
      <c r="P46" s="803"/>
      <c r="Q46" s="803"/>
      <c r="R46" s="803"/>
      <c r="S46" s="761">
        <f t="shared" si="4"/>
        <v>0</v>
      </c>
      <c r="T46" s="747" t="b">
        <f t="shared" si="1"/>
        <v>1</v>
      </c>
    </row>
    <row r="47" spans="1:20" ht="13" x14ac:dyDescent="0.3">
      <c r="A47" s="253"/>
      <c r="B47" s="244">
        <f t="shared" si="6"/>
        <v>0</v>
      </c>
      <c r="C47" s="91"/>
      <c r="D47" s="803"/>
      <c r="E47" s="803"/>
      <c r="F47" s="803"/>
      <c r="G47" s="803"/>
      <c r="H47" s="803"/>
      <c r="I47" s="803"/>
      <c r="J47" s="803"/>
      <c r="K47" s="803"/>
      <c r="L47" s="803"/>
      <c r="M47" s="803"/>
      <c r="N47" s="803"/>
      <c r="O47" s="803"/>
      <c r="P47" s="803"/>
      <c r="Q47" s="803"/>
      <c r="R47" s="803"/>
      <c r="S47" s="761">
        <f t="shared" si="4"/>
        <v>0</v>
      </c>
      <c r="T47" s="747" t="b">
        <f t="shared" si="1"/>
        <v>1</v>
      </c>
    </row>
    <row r="48" spans="1:20" ht="13" x14ac:dyDescent="0.3">
      <c r="A48" s="253"/>
      <c r="B48" s="244">
        <f t="shared" si="6"/>
        <v>0</v>
      </c>
      <c r="C48" s="91"/>
      <c r="D48" s="803"/>
      <c r="E48" s="803"/>
      <c r="F48" s="803"/>
      <c r="G48" s="803"/>
      <c r="H48" s="803"/>
      <c r="I48" s="803"/>
      <c r="J48" s="803"/>
      <c r="K48" s="803"/>
      <c r="L48" s="803"/>
      <c r="M48" s="803"/>
      <c r="N48" s="803"/>
      <c r="O48" s="803"/>
      <c r="P48" s="803"/>
      <c r="Q48" s="803"/>
      <c r="R48" s="803"/>
      <c r="S48" s="761">
        <f t="shared" si="4"/>
        <v>0</v>
      </c>
      <c r="T48" s="747" t="b">
        <f t="shared" si="1"/>
        <v>1</v>
      </c>
    </row>
    <row r="49" spans="1:20" ht="13" x14ac:dyDescent="0.3">
      <c r="A49" s="253"/>
      <c r="B49" s="244">
        <f t="shared" si="6"/>
        <v>0</v>
      </c>
      <c r="C49" s="91"/>
      <c r="D49" s="803"/>
      <c r="E49" s="803"/>
      <c r="F49" s="803"/>
      <c r="G49" s="803"/>
      <c r="H49" s="803"/>
      <c r="I49" s="803"/>
      <c r="J49" s="803"/>
      <c r="K49" s="803"/>
      <c r="L49" s="803"/>
      <c r="M49" s="803"/>
      <c r="N49" s="803"/>
      <c r="O49" s="803"/>
      <c r="P49" s="803"/>
      <c r="Q49" s="803"/>
      <c r="R49" s="803"/>
      <c r="S49" s="761">
        <f t="shared" si="4"/>
        <v>0</v>
      </c>
      <c r="T49" s="747" t="b">
        <f t="shared" si="1"/>
        <v>1</v>
      </c>
    </row>
    <row r="50" spans="1:20" ht="13" x14ac:dyDescent="0.3">
      <c r="A50" s="253"/>
      <c r="B50" s="244">
        <f>B27</f>
        <v>0</v>
      </c>
      <c r="C50" s="91"/>
      <c r="D50" s="803"/>
      <c r="E50" s="803"/>
      <c r="F50" s="803"/>
      <c r="G50" s="803"/>
      <c r="H50" s="803"/>
      <c r="I50" s="803"/>
      <c r="J50" s="803"/>
      <c r="K50" s="803"/>
      <c r="L50" s="803"/>
      <c r="M50" s="803"/>
      <c r="N50" s="803"/>
      <c r="O50" s="803"/>
      <c r="P50" s="803"/>
      <c r="Q50" s="803"/>
      <c r="R50" s="803"/>
      <c r="S50" s="761">
        <f t="shared" si="4"/>
        <v>0</v>
      </c>
      <c r="T50" s="747" t="b">
        <f t="shared" si="1"/>
        <v>1</v>
      </c>
    </row>
    <row r="51" spans="1:20" ht="13" x14ac:dyDescent="0.3">
      <c r="A51" s="254"/>
      <c r="B51" s="244">
        <f t="shared" ref="B51" si="7">B28</f>
        <v>0</v>
      </c>
      <c r="C51" s="91"/>
      <c r="D51" s="803"/>
      <c r="E51" s="803"/>
      <c r="F51" s="803"/>
      <c r="G51" s="803"/>
      <c r="H51" s="803"/>
      <c r="I51" s="803"/>
      <c r="J51" s="803"/>
      <c r="K51" s="803"/>
      <c r="L51" s="803"/>
      <c r="M51" s="803"/>
      <c r="N51" s="803"/>
      <c r="O51" s="803"/>
      <c r="P51" s="803"/>
      <c r="Q51" s="803"/>
      <c r="R51" s="803"/>
      <c r="S51" s="761">
        <f t="shared" si="4"/>
        <v>0</v>
      </c>
      <c r="T51" s="747" t="b">
        <f t="shared" si="1"/>
        <v>1</v>
      </c>
    </row>
    <row r="52" spans="1:20" ht="13.5" thickBot="1" x14ac:dyDescent="0.35">
      <c r="A52" s="255"/>
      <c r="B52" s="249">
        <f>B29</f>
        <v>0</v>
      </c>
      <c r="C52" s="275"/>
      <c r="D52" s="804"/>
      <c r="E52" s="804"/>
      <c r="F52" s="804"/>
      <c r="G52" s="804"/>
      <c r="H52" s="804"/>
      <c r="I52" s="804"/>
      <c r="J52" s="804"/>
      <c r="K52" s="804"/>
      <c r="L52" s="804"/>
      <c r="M52" s="804"/>
      <c r="N52" s="804"/>
      <c r="O52" s="804"/>
      <c r="P52" s="804"/>
      <c r="Q52" s="804"/>
      <c r="R52" s="804"/>
      <c r="S52" s="761">
        <f t="shared" si="4"/>
        <v>0</v>
      </c>
      <c r="T52" s="747" t="b">
        <f t="shared" si="1"/>
        <v>1</v>
      </c>
    </row>
    <row r="53" spans="1:20" ht="14.5" thickBot="1" x14ac:dyDescent="0.35">
      <c r="A53" s="272" t="s">
        <v>78</v>
      </c>
      <c r="B53" s="279" t="str">
        <f>$A$53</f>
        <v>300 - TRAVEL</v>
      </c>
      <c r="C53" s="758">
        <f>SUM(C54:C63)</f>
        <v>0</v>
      </c>
      <c r="D53" s="759">
        <f>SUM(D54:D63)</f>
        <v>0</v>
      </c>
      <c r="E53" s="759">
        <f>SUM(E54:E63)</f>
        <v>0</v>
      </c>
      <c r="F53" s="759">
        <f t="shared" ref="F53:R53" si="8">SUM(F54:F63)</f>
        <v>0</v>
      </c>
      <c r="G53" s="759">
        <f t="shared" si="8"/>
        <v>0</v>
      </c>
      <c r="H53" s="759">
        <f t="shared" si="8"/>
        <v>0</v>
      </c>
      <c r="I53" s="759">
        <f t="shared" si="8"/>
        <v>0</v>
      </c>
      <c r="J53" s="759">
        <f t="shared" si="8"/>
        <v>0</v>
      </c>
      <c r="K53" s="759">
        <f t="shared" si="8"/>
        <v>0</v>
      </c>
      <c r="L53" s="759">
        <f t="shared" si="8"/>
        <v>0</v>
      </c>
      <c r="M53" s="759">
        <f t="shared" si="8"/>
        <v>0</v>
      </c>
      <c r="N53" s="759">
        <f t="shared" si="8"/>
        <v>0</v>
      </c>
      <c r="O53" s="759">
        <f t="shared" si="8"/>
        <v>0</v>
      </c>
      <c r="P53" s="759">
        <f t="shared" si="8"/>
        <v>0</v>
      </c>
      <c r="Q53" s="759">
        <f t="shared" si="8"/>
        <v>0</v>
      </c>
      <c r="R53" s="759">
        <f t="shared" si="8"/>
        <v>0</v>
      </c>
      <c r="S53" s="759">
        <f>SUM(D53:P53)</f>
        <v>0</v>
      </c>
      <c r="T53" s="747" t="b">
        <f t="shared" si="1"/>
        <v>1</v>
      </c>
    </row>
    <row r="54" spans="1:20" ht="13" x14ac:dyDescent="0.3">
      <c r="A54" s="591" t="str">
        <f>IF('17-Travel Calc'!Q24="","",'17-Travel Calc'!Q24)</f>
        <v/>
      </c>
      <c r="B54" s="243">
        <f>'17-Travel Calc'!B24</f>
        <v>0</v>
      </c>
      <c r="C54" s="88">
        <f>'17-Travel Calc'!P24</f>
        <v>0</v>
      </c>
      <c r="D54" s="804"/>
      <c r="E54" s="804"/>
      <c r="F54" s="804"/>
      <c r="G54" s="804"/>
      <c r="H54" s="804"/>
      <c r="I54" s="804"/>
      <c r="J54" s="804"/>
      <c r="K54" s="804"/>
      <c r="L54" s="804"/>
      <c r="M54" s="804"/>
      <c r="N54" s="804"/>
      <c r="O54" s="804"/>
      <c r="P54" s="804"/>
      <c r="Q54" s="804"/>
      <c r="R54" s="804"/>
      <c r="S54" s="760">
        <f>SUM(D54:P54)</f>
        <v>0</v>
      </c>
      <c r="T54" s="747" t="b">
        <f t="shared" si="1"/>
        <v>1</v>
      </c>
    </row>
    <row r="55" spans="1:20" ht="13" x14ac:dyDescent="0.3">
      <c r="A55" s="591" t="str">
        <f>IF('17-Travel Calc'!Q25="","",'17-Travel Calc'!Q25)</f>
        <v/>
      </c>
      <c r="B55" s="243">
        <f>'17-Travel Calc'!B25</f>
        <v>0</v>
      </c>
      <c r="C55" s="89">
        <f>'17-Travel Calc'!P25</f>
        <v>0</v>
      </c>
      <c r="D55" s="803"/>
      <c r="E55" s="803"/>
      <c r="F55" s="803"/>
      <c r="G55" s="803"/>
      <c r="H55" s="803"/>
      <c r="I55" s="803"/>
      <c r="J55" s="803"/>
      <c r="K55" s="803"/>
      <c r="L55" s="803"/>
      <c r="M55" s="803"/>
      <c r="N55" s="803"/>
      <c r="O55" s="803"/>
      <c r="P55" s="803"/>
      <c r="Q55" s="803"/>
      <c r="R55" s="803"/>
      <c r="S55" s="761">
        <f>SUM(D55:P55)</f>
        <v>0</v>
      </c>
      <c r="T55" s="747" t="b">
        <f t="shared" si="1"/>
        <v>1</v>
      </c>
    </row>
    <row r="56" spans="1:20" ht="13" x14ac:dyDescent="0.3">
      <c r="A56" s="591" t="str">
        <f>IF('17-Travel Calc'!Q26="","",'17-Travel Calc'!Q26)</f>
        <v/>
      </c>
      <c r="B56" s="243">
        <f>'17-Travel Calc'!B26</f>
        <v>0</v>
      </c>
      <c r="C56" s="89">
        <f>'17-Travel Calc'!P26</f>
        <v>0</v>
      </c>
      <c r="D56" s="803"/>
      <c r="E56" s="803"/>
      <c r="F56" s="803"/>
      <c r="G56" s="803"/>
      <c r="H56" s="803"/>
      <c r="I56" s="803"/>
      <c r="J56" s="803"/>
      <c r="K56" s="803"/>
      <c r="L56" s="803"/>
      <c r="M56" s="803"/>
      <c r="N56" s="803"/>
      <c r="O56" s="803"/>
      <c r="P56" s="803"/>
      <c r="Q56" s="803"/>
      <c r="R56" s="803"/>
      <c r="S56" s="761">
        <f t="shared" ref="S56:S63" si="9">SUM(D56:P56)</f>
        <v>0</v>
      </c>
      <c r="T56" s="747" t="b">
        <f t="shared" si="1"/>
        <v>1</v>
      </c>
    </row>
    <row r="57" spans="1:20" ht="13" x14ac:dyDescent="0.3">
      <c r="A57" s="591" t="str">
        <f>IF('17-Travel Calc'!Q27="","",'17-Travel Calc'!Q27)</f>
        <v/>
      </c>
      <c r="B57" s="243">
        <f>'17-Travel Calc'!B27</f>
        <v>0</v>
      </c>
      <c r="C57" s="89">
        <f>'17-Travel Calc'!P27</f>
        <v>0</v>
      </c>
      <c r="D57" s="803"/>
      <c r="E57" s="803"/>
      <c r="F57" s="803"/>
      <c r="G57" s="803"/>
      <c r="H57" s="803"/>
      <c r="I57" s="803"/>
      <c r="J57" s="803"/>
      <c r="K57" s="803"/>
      <c r="L57" s="803"/>
      <c r="M57" s="803"/>
      <c r="N57" s="803"/>
      <c r="O57" s="803"/>
      <c r="P57" s="803"/>
      <c r="Q57" s="803"/>
      <c r="R57" s="803"/>
      <c r="S57" s="761">
        <f t="shared" si="9"/>
        <v>0</v>
      </c>
      <c r="T57" s="747" t="b">
        <f t="shared" si="1"/>
        <v>1</v>
      </c>
    </row>
    <row r="58" spans="1:20" ht="13" x14ac:dyDescent="0.3">
      <c r="A58" s="591" t="str">
        <f>IF('17-Travel Calc'!Q28="","",'17-Travel Calc'!Q28)</f>
        <v/>
      </c>
      <c r="B58" s="243">
        <f>'17-Travel Calc'!B28</f>
        <v>0</v>
      </c>
      <c r="C58" s="89">
        <f>'17-Travel Calc'!P28</f>
        <v>0</v>
      </c>
      <c r="D58" s="803"/>
      <c r="E58" s="803"/>
      <c r="F58" s="803"/>
      <c r="G58" s="803"/>
      <c r="H58" s="803"/>
      <c r="I58" s="803"/>
      <c r="J58" s="803"/>
      <c r="K58" s="803"/>
      <c r="L58" s="803"/>
      <c r="M58" s="803"/>
      <c r="N58" s="803"/>
      <c r="O58" s="803"/>
      <c r="P58" s="803"/>
      <c r="Q58" s="803"/>
      <c r="R58" s="803"/>
      <c r="S58" s="761">
        <f t="shared" si="9"/>
        <v>0</v>
      </c>
      <c r="T58" s="747" t="b">
        <f t="shared" si="1"/>
        <v>1</v>
      </c>
    </row>
    <row r="59" spans="1:20" ht="13" x14ac:dyDescent="0.3">
      <c r="A59" s="591" t="str">
        <f>IF('17-Travel Calc'!Q29="","",'17-Travel Calc'!Q29)</f>
        <v/>
      </c>
      <c r="B59" s="243">
        <f>'17-Travel Calc'!B29</f>
        <v>0</v>
      </c>
      <c r="C59" s="89">
        <f>'17-Travel Calc'!P29</f>
        <v>0</v>
      </c>
      <c r="D59" s="803"/>
      <c r="E59" s="803"/>
      <c r="F59" s="803"/>
      <c r="G59" s="803"/>
      <c r="H59" s="803"/>
      <c r="I59" s="803"/>
      <c r="J59" s="803"/>
      <c r="K59" s="803"/>
      <c r="L59" s="803"/>
      <c r="M59" s="803"/>
      <c r="N59" s="803"/>
      <c r="O59" s="803"/>
      <c r="P59" s="803"/>
      <c r="Q59" s="803"/>
      <c r="R59" s="803"/>
      <c r="S59" s="761">
        <f t="shared" si="9"/>
        <v>0</v>
      </c>
      <c r="T59" s="747" t="b">
        <f t="shared" si="1"/>
        <v>1</v>
      </c>
    </row>
    <row r="60" spans="1:20" ht="13" x14ac:dyDescent="0.3">
      <c r="A60" s="591" t="str">
        <f>IF('17-Travel Calc'!Q30="","",'17-Travel Calc'!Q30)</f>
        <v/>
      </c>
      <c r="B60" s="243">
        <f>'17-Travel Calc'!B30</f>
        <v>0</v>
      </c>
      <c r="C60" s="89">
        <f>'17-Travel Calc'!P30</f>
        <v>0</v>
      </c>
      <c r="D60" s="803"/>
      <c r="E60" s="803"/>
      <c r="F60" s="803"/>
      <c r="G60" s="803"/>
      <c r="H60" s="803"/>
      <c r="I60" s="803"/>
      <c r="J60" s="803"/>
      <c r="K60" s="803"/>
      <c r="L60" s="803"/>
      <c r="M60" s="803"/>
      <c r="N60" s="803"/>
      <c r="O60" s="803"/>
      <c r="P60" s="803"/>
      <c r="Q60" s="803"/>
      <c r="R60" s="803"/>
      <c r="S60" s="761">
        <f t="shared" si="9"/>
        <v>0</v>
      </c>
      <c r="T60" s="747" t="b">
        <f t="shared" si="1"/>
        <v>1</v>
      </c>
    </row>
    <row r="61" spans="1:20" ht="13" x14ac:dyDescent="0.3">
      <c r="A61" s="591" t="str">
        <f>IF('17-Travel Calc'!Q31="","",'17-Travel Calc'!Q31)</f>
        <v/>
      </c>
      <c r="B61" s="243">
        <f>'17-Travel Calc'!B31</f>
        <v>0</v>
      </c>
      <c r="C61" s="89">
        <f>'17-Travel Calc'!P31</f>
        <v>0</v>
      </c>
      <c r="D61" s="803"/>
      <c r="E61" s="803"/>
      <c r="F61" s="803"/>
      <c r="G61" s="803"/>
      <c r="H61" s="803"/>
      <c r="I61" s="803"/>
      <c r="J61" s="803"/>
      <c r="K61" s="803"/>
      <c r="L61" s="803"/>
      <c r="M61" s="803"/>
      <c r="N61" s="803"/>
      <c r="O61" s="803"/>
      <c r="P61" s="803"/>
      <c r="Q61" s="803"/>
      <c r="R61" s="803"/>
      <c r="S61" s="761">
        <f t="shared" si="9"/>
        <v>0</v>
      </c>
      <c r="T61" s="747" t="b">
        <f t="shared" si="1"/>
        <v>1</v>
      </c>
    </row>
    <row r="62" spans="1:20" ht="13" x14ac:dyDescent="0.3">
      <c r="A62" s="591" t="str">
        <f>IF('17-Travel Calc'!Q32="","",'17-Travel Calc'!Q32)</f>
        <v/>
      </c>
      <c r="B62" s="243">
        <f>'17-Travel Calc'!B32</f>
        <v>0</v>
      </c>
      <c r="C62" s="89">
        <f>'17-Travel Calc'!P32</f>
        <v>0</v>
      </c>
      <c r="D62" s="803"/>
      <c r="E62" s="803"/>
      <c r="F62" s="803"/>
      <c r="G62" s="803"/>
      <c r="H62" s="803"/>
      <c r="I62" s="803"/>
      <c r="J62" s="803"/>
      <c r="K62" s="803"/>
      <c r="L62" s="803"/>
      <c r="M62" s="803"/>
      <c r="N62" s="803"/>
      <c r="O62" s="803"/>
      <c r="P62" s="803"/>
      <c r="Q62" s="803"/>
      <c r="R62" s="803"/>
      <c r="S62" s="761">
        <f t="shared" si="9"/>
        <v>0</v>
      </c>
      <c r="T62" s="747" t="b">
        <f t="shared" si="1"/>
        <v>1</v>
      </c>
    </row>
    <row r="63" spans="1:20" ht="13.5" thickBot="1" x14ac:dyDescent="0.35">
      <c r="A63" s="591" t="str">
        <f>IF('17-Travel Calc'!Q33="","",'17-Travel Calc'!Q33)</f>
        <v/>
      </c>
      <c r="B63" s="592">
        <f>'17-Travel Calc'!B33</f>
        <v>0</v>
      </c>
      <c r="C63" s="593">
        <f>'17-Travel Calc'!P33</f>
        <v>0</v>
      </c>
      <c r="D63" s="804"/>
      <c r="E63" s="804"/>
      <c r="F63" s="804"/>
      <c r="G63" s="804"/>
      <c r="H63" s="804"/>
      <c r="I63" s="804"/>
      <c r="J63" s="804"/>
      <c r="K63" s="804"/>
      <c r="L63" s="804"/>
      <c r="M63" s="804"/>
      <c r="N63" s="804"/>
      <c r="O63" s="804"/>
      <c r="P63" s="804"/>
      <c r="Q63" s="804"/>
      <c r="R63" s="804"/>
      <c r="S63" s="761">
        <f t="shared" si="9"/>
        <v>0</v>
      </c>
      <c r="T63" s="747" t="b">
        <f t="shared" si="1"/>
        <v>1</v>
      </c>
    </row>
    <row r="64" spans="1:20" ht="14.5" thickBot="1" x14ac:dyDescent="0.35">
      <c r="A64" s="272" t="s">
        <v>79</v>
      </c>
      <c r="B64" s="279" t="str">
        <f>$A$64</f>
        <v>400 - SUPPLIES</v>
      </c>
      <c r="C64" s="278">
        <f>SUM(C65:C74)</f>
        <v>0</v>
      </c>
      <c r="D64" s="759">
        <f>SUM(D65:D74)</f>
        <v>0</v>
      </c>
      <c r="E64" s="759">
        <f>SUM(E65:E74)</f>
        <v>0</v>
      </c>
      <c r="F64" s="759">
        <f t="shared" ref="F64:R64" si="10">SUM(F65:F74)</f>
        <v>0</v>
      </c>
      <c r="G64" s="759">
        <f t="shared" si="10"/>
        <v>0</v>
      </c>
      <c r="H64" s="759">
        <f t="shared" si="10"/>
        <v>0</v>
      </c>
      <c r="I64" s="759">
        <f t="shared" si="10"/>
        <v>0</v>
      </c>
      <c r="J64" s="759">
        <f t="shared" si="10"/>
        <v>0</v>
      </c>
      <c r="K64" s="759">
        <f t="shared" si="10"/>
        <v>0</v>
      </c>
      <c r="L64" s="759">
        <f t="shared" si="10"/>
        <v>0</v>
      </c>
      <c r="M64" s="759">
        <f t="shared" si="10"/>
        <v>0</v>
      </c>
      <c r="N64" s="759">
        <f t="shared" si="10"/>
        <v>0</v>
      </c>
      <c r="O64" s="759">
        <f t="shared" si="10"/>
        <v>0</v>
      </c>
      <c r="P64" s="759">
        <f t="shared" si="10"/>
        <v>0</v>
      </c>
      <c r="Q64" s="759">
        <f t="shared" si="10"/>
        <v>0</v>
      </c>
      <c r="R64" s="759">
        <f t="shared" si="10"/>
        <v>0</v>
      </c>
      <c r="S64" s="759">
        <f>SUM(D64:P64)</f>
        <v>0</v>
      </c>
      <c r="T64" s="747" t="b">
        <f t="shared" si="1"/>
        <v>1</v>
      </c>
    </row>
    <row r="65" spans="1:20" ht="13" x14ac:dyDescent="0.3">
      <c r="A65" s="594" t="str">
        <f>IF('18-Supply Calc'!E6="","",'18-Supply Calc'!E6)</f>
        <v/>
      </c>
      <c r="B65" s="243">
        <f>'18-Supply Calc'!A6</f>
        <v>0</v>
      </c>
      <c r="C65" s="88">
        <f>'18-Supply Calc'!D6</f>
        <v>0</v>
      </c>
      <c r="D65" s="804"/>
      <c r="E65" s="804"/>
      <c r="F65" s="804"/>
      <c r="G65" s="804"/>
      <c r="H65" s="804"/>
      <c r="I65" s="804"/>
      <c r="J65" s="804"/>
      <c r="K65" s="804"/>
      <c r="L65" s="804"/>
      <c r="M65" s="804"/>
      <c r="N65" s="804"/>
      <c r="O65" s="804"/>
      <c r="P65" s="804"/>
      <c r="Q65" s="804"/>
      <c r="R65" s="804"/>
      <c r="S65" s="760">
        <f>SUM(D65:P65)</f>
        <v>0</v>
      </c>
      <c r="T65" s="747" t="b">
        <f t="shared" si="1"/>
        <v>1</v>
      </c>
    </row>
    <row r="66" spans="1:20" ht="13" x14ac:dyDescent="0.3">
      <c r="A66" s="805" t="str">
        <f>IF('18-Supply Calc'!E7="","",'18-Supply Calc'!E7)</f>
        <v/>
      </c>
      <c r="B66" s="243">
        <f>'18-Supply Calc'!A7</f>
        <v>0</v>
      </c>
      <c r="C66" s="89">
        <f>'18-Supply Calc'!D7</f>
        <v>0</v>
      </c>
      <c r="D66" s="803"/>
      <c r="E66" s="803"/>
      <c r="F66" s="803"/>
      <c r="G66" s="803"/>
      <c r="H66" s="803"/>
      <c r="I66" s="803"/>
      <c r="J66" s="803"/>
      <c r="K66" s="803"/>
      <c r="L66" s="803"/>
      <c r="M66" s="803"/>
      <c r="N66" s="803"/>
      <c r="O66" s="803"/>
      <c r="P66" s="803"/>
      <c r="Q66" s="803"/>
      <c r="R66" s="803"/>
      <c r="S66" s="761">
        <f>SUM(D66:P66)</f>
        <v>0</v>
      </c>
      <c r="T66" s="747" t="b">
        <f t="shared" si="1"/>
        <v>1</v>
      </c>
    </row>
    <row r="67" spans="1:20" ht="13" x14ac:dyDescent="0.3">
      <c r="A67" s="805" t="str">
        <f>IF('18-Supply Calc'!E8="","",'18-Supply Calc'!E8)</f>
        <v/>
      </c>
      <c r="B67" s="243">
        <f>'18-Supply Calc'!A8</f>
        <v>0</v>
      </c>
      <c r="C67" s="89">
        <f>'18-Supply Calc'!D8</f>
        <v>0</v>
      </c>
      <c r="D67" s="803"/>
      <c r="E67" s="803"/>
      <c r="F67" s="803"/>
      <c r="G67" s="803"/>
      <c r="H67" s="803"/>
      <c r="I67" s="803"/>
      <c r="J67" s="803"/>
      <c r="K67" s="803"/>
      <c r="L67" s="803"/>
      <c r="M67" s="803"/>
      <c r="N67" s="803"/>
      <c r="O67" s="803"/>
      <c r="P67" s="803"/>
      <c r="Q67" s="803"/>
      <c r="R67" s="803"/>
      <c r="S67" s="761">
        <f t="shared" ref="S67:S74" si="11">SUM(D67:P67)</f>
        <v>0</v>
      </c>
      <c r="T67" s="747" t="b">
        <f t="shared" si="1"/>
        <v>1</v>
      </c>
    </row>
    <row r="68" spans="1:20" ht="13" x14ac:dyDescent="0.3">
      <c r="A68" s="805" t="str">
        <f>IF('18-Supply Calc'!E9="","",'18-Supply Calc'!E9)</f>
        <v/>
      </c>
      <c r="B68" s="243">
        <f>'18-Supply Calc'!A9</f>
        <v>0</v>
      </c>
      <c r="C68" s="89">
        <f>'18-Supply Calc'!D9</f>
        <v>0</v>
      </c>
      <c r="D68" s="803"/>
      <c r="E68" s="803"/>
      <c r="F68" s="803"/>
      <c r="G68" s="803"/>
      <c r="H68" s="803"/>
      <c r="I68" s="803"/>
      <c r="J68" s="803"/>
      <c r="K68" s="803"/>
      <c r="L68" s="803"/>
      <c r="M68" s="803"/>
      <c r="N68" s="803"/>
      <c r="O68" s="803"/>
      <c r="P68" s="803"/>
      <c r="Q68" s="803"/>
      <c r="R68" s="803"/>
      <c r="S68" s="761">
        <f t="shared" si="11"/>
        <v>0</v>
      </c>
      <c r="T68" s="747" t="b">
        <f t="shared" si="1"/>
        <v>1</v>
      </c>
    </row>
    <row r="69" spans="1:20" ht="13" x14ac:dyDescent="0.3">
      <c r="A69" s="805" t="str">
        <f>IF('18-Supply Calc'!E10="","",'18-Supply Calc'!E10)</f>
        <v/>
      </c>
      <c r="B69" s="243">
        <f>'18-Supply Calc'!A10</f>
        <v>0</v>
      </c>
      <c r="C69" s="89">
        <f>'18-Supply Calc'!D10</f>
        <v>0</v>
      </c>
      <c r="D69" s="803"/>
      <c r="E69" s="803"/>
      <c r="F69" s="803"/>
      <c r="G69" s="803"/>
      <c r="H69" s="803"/>
      <c r="I69" s="803"/>
      <c r="J69" s="803"/>
      <c r="K69" s="803"/>
      <c r="L69" s="803"/>
      <c r="M69" s="803"/>
      <c r="N69" s="803"/>
      <c r="O69" s="803"/>
      <c r="P69" s="803"/>
      <c r="Q69" s="803"/>
      <c r="R69" s="803"/>
      <c r="S69" s="761">
        <f t="shared" si="11"/>
        <v>0</v>
      </c>
      <c r="T69" s="747" t="b">
        <f t="shared" si="1"/>
        <v>1</v>
      </c>
    </row>
    <row r="70" spans="1:20" ht="13" x14ac:dyDescent="0.3">
      <c r="A70" s="805" t="str">
        <f>IF('18-Supply Calc'!E11="","",'18-Supply Calc'!E11)</f>
        <v/>
      </c>
      <c r="B70" s="243">
        <f>'18-Supply Calc'!A11</f>
        <v>0</v>
      </c>
      <c r="C70" s="89">
        <f>'18-Supply Calc'!D11</f>
        <v>0</v>
      </c>
      <c r="D70" s="803"/>
      <c r="E70" s="803"/>
      <c r="F70" s="803"/>
      <c r="G70" s="803"/>
      <c r="H70" s="803"/>
      <c r="I70" s="803"/>
      <c r="J70" s="803"/>
      <c r="K70" s="803"/>
      <c r="L70" s="803"/>
      <c r="M70" s="803"/>
      <c r="N70" s="803"/>
      <c r="O70" s="803"/>
      <c r="P70" s="803"/>
      <c r="Q70" s="803"/>
      <c r="R70" s="803"/>
      <c r="S70" s="761">
        <f t="shared" si="11"/>
        <v>0</v>
      </c>
      <c r="T70" s="747" t="b">
        <f t="shared" si="1"/>
        <v>1</v>
      </c>
    </row>
    <row r="71" spans="1:20" ht="13" x14ac:dyDescent="0.3">
      <c r="A71" s="805" t="str">
        <f>IF('18-Supply Calc'!E12="","",'18-Supply Calc'!E12)</f>
        <v/>
      </c>
      <c r="B71" s="243">
        <f>'18-Supply Calc'!A12</f>
        <v>0</v>
      </c>
      <c r="C71" s="89">
        <f>'18-Supply Calc'!D12</f>
        <v>0</v>
      </c>
      <c r="D71" s="803"/>
      <c r="E71" s="803"/>
      <c r="F71" s="803"/>
      <c r="G71" s="803"/>
      <c r="H71" s="803"/>
      <c r="I71" s="803"/>
      <c r="J71" s="803"/>
      <c r="K71" s="803"/>
      <c r="L71" s="803"/>
      <c r="M71" s="803"/>
      <c r="N71" s="803"/>
      <c r="O71" s="803"/>
      <c r="P71" s="803"/>
      <c r="Q71" s="803"/>
      <c r="R71" s="803"/>
      <c r="S71" s="761">
        <f t="shared" si="11"/>
        <v>0</v>
      </c>
      <c r="T71" s="747" t="b">
        <f t="shared" si="1"/>
        <v>1</v>
      </c>
    </row>
    <row r="72" spans="1:20" ht="13" x14ac:dyDescent="0.3">
      <c r="A72" s="805" t="str">
        <f>IF('18-Supply Calc'!E13="","",'18-Supply Calc'!E13)</f>
        <v/>
      </c>
      <c r="B72" s="243">
        <f>'18-Supply Calc'!A13</f>
        <v>0</v>
      </c>
      <c r="C72" s="89">
        <f>'18-Supply Calc'!D13</f>
        <v>0</v>
      </c>
      <c r="D72" s="803"/>
      <c r="E72" s="803"/>
      <c r="F72" s="803"/>
      <c r="G72" s="803"/>
      <c r="H72" s="803"/>
      <c r="I72" s="803"/>
      <c r="J72" s="803"/>
      <c r="K72" s="803"/>
      <c r="L72" s="803"/>
      <c r="M72" s="803"/>
      <c r="N72" s="803"/>
      <c r="O72" s="803"/>
      <c r="P72" s="803"/>
      <c r="Q72" s="803"/>
      <c r="R72" s="803"/>
      <c r="S72" s="761">
        <f t="shared" si="11"/>
        <v>0</v>
      </c>
      <c r="T72" s="747" t="b">
        <f t="shared" ref="T72:T121" si="12">C72=S72</f>
        <v>1</v>
      </c>
    </row>
    <row r="73" spans="1:20" ht="13" x14ac:dyDescent="0.3">
      <c r="A73" s="805" t="str">
        <f>IF('18-Supply Calc'!E14="","",'18-Supply Calc'!E14)</f>
        <v/>
      </c>
      <c r="B73" s="243">
        <f>'18-Supply Calc'!A14</f>
        <v>0</v>
      </c>
      <c r="C73" s="89">
        <f>'18-Supply Calc'!D14</f>
        <v>0</v>
      </c>
      <c r="D73" s="803"/>
      <c r="E73" s="803"/>
      <c r="F73" s="803"/>
      <c r="G73" s="803"/>
      <c r="H73" s="803"/>
      <c r="I73" s="803"/>
      <c r="J73" s="803"/>
      <c r="K73" s="803"/>
      <c r="L73" s="803"/>
      <c r="M73" s="803"/>
      <c r="N73" s="803"/>
      <c r="O73" s="803"/>
      <c r="P73" s="803"/>
      <c r="Q73" s="803"/>
      <c r="R73" s="803"/>
      <c r="S73" s="761">
        <f t="shared" si="11"/>
        <v>0</v>
      </c>
      <c r="T73" s="747" t="b">
        <f t="shared" si="12"/>
        <v>1</v>
      </c>
    </row>
    <row r="74" spans="1:20" ht="13.5" thickBot="1" x14ac:dyDescent="0.35">
      <c r="A74" s="594" t="str">
        <f>IF('18-Supply Calc'!E15="","",'18-Supply Calc'!E15)</f>
        <v/>
      </c>
      <c r="B74" s="592">
        <f>'18-Supply Calc'!A15</f>
        <v>0</v>
      </c>
      <c r="C74" s="593">
        <f>'18-Supply Calc'!D15</f>
        <v>0</v>
      </c>
      <c r="D74" s="804"/>
      <c r="E74" s="804"/>
      <c r="F74" s="804"/>
      <c r="G74" s="804"/>
      <c r="H74" s="804"/>
      <c r="I74" s="804"/>
      <c r="J74" s="804"/>
      <c r="K74" s="804"/>
      <c r="L74" s="804"/>
      <c r="M74" s="804"/>
      <c r="N74" s="804"/>
      <c r="O74" s="804"/>
      <c r="P74" s="804"/>
      <c r="Q74" s="804"/>
      <c r="R74" s="804"/>
      <c r="S74" s="761">
        <f t="shared" si="11"/>
        <v>0</v>
      </c>
      <c r="T74" s="747" t="b">
        <f t="shared" si="12"/>
        <v>1</v>
      </c>
    </row>
    <row r="75" spans="1:20" ht="14.5" thickBot="1" x14ac:dyDescent="0.35">
      <c r="A75" s="511" t="s">
        <v>80</v>
      </c>
      <c r="B75" s="279" t="str">
        <f>$A$75</f>
        <v>500 - EQUIPMENT</v>
      </c>
      <c r="C75" s="278">
        <f>SUM(C76:C85)</f>
        <v>0</v>
      </c>
      <c r="D75" s="759">
        <f>SUM(D76:D85)</f>
        <v>0</v>
      </c>
      <c r="E75" s="759">
        <f>SUM(E76:E85)</f>
        <v>0</v>
      </c>
      <c r="F75" s="759">
        <f t="shared" ref="F75:R75" si="13">SUM(F76:F85)</f>
        <v>0</v>
      </c>
      <c r="G75" s="759">
        <f t="shared" si="13"/>
        <v>0</v>
      </c>
      <c r="H75" s="759">
        <f t="shared" si="13"/>
        <v>0</v>
      </c>
      <c r="I75" s="759">
        <f t="shared" si="13"/>
        <v>0</v>
      </c>
      <c r="J75" s="759">
        <f t="shared" si="13"/>
        <v>0</v>
      </c>
      <c r="K75" s="759">
        <f t="shared" si="13"/>
        <v>0</v>
      </c>
      <c r="L75" s="759">
        <f t="shared" si="13"/>
        <v>0</v>
      </c>
      <c r="M75" s="759">
        <f t="shared" si="13"/>
        <v>0</v>
      </c>
      <c r="N75" s="759">
        <f t="shared" si="13"/>
        <v>0</v>
      </c>
      <c r="O75" s="759">
        <f t="shared" si="13"/>
        <v>0</v>
      </c>
      <c r="P75" s="759">
        <f t="shared" si="13"/>
        <v>0</v>
      </c>
      <c r="Q75" s="759">
        <f t="shared" si="13"/>
        <v>0</v>
      </c>
      <c r="R75" s="759">
        <f t="shared" si="13"/>
        <v>0</v>
      </c>
      <c r="S75" s="759">
        <f>SUM(D75:P75)</f>
        <v>0</v>
      </c>
      <c r="T75" s="747" t="b">
        <f t="shared" si="12"/>
        <v>1</v>
      </c>
    </row>
    <row r="76" spans="1:20" ht="13" x14ac:dyDescent="0.3">
      <c r="A76" s="255"/>
      <c r="B76" s="250"/>
      <c r="C76" s="91"/>
      <c r="D76" s="804"/>
      <c r="E76" s="804"/>
      <c r="F76" s="804"/>
      <c r="G76" s="804"/>
      <c r="H76" s="804"/>
      <c r="I76" s="804"/>
      <c r="J76" s="804"/>
      <c r="K76" s="804"/>
      <c r="L76" s="804"/>
      <c r="M76" s="804"/>
      <c r="N76" s="804"/>
      <c r="O76" s="804"/>
      <c r="P76" s="804"/>
      <c r="Q76" s="804"/>
      <c r="R76" s="804"/>
      <c r="S76" s="760">
        <f>SUM(D76:P76)</f>
        <v>0</v>
      </c>
      <c r="T76" s="747" t="b">
        <f t="shared" si="12"/>
        <v>1</v>
      </c>
    </row>
    <row r="77" spans="1:20" ht="13" x14ac:dyDescent="0.3">
      <c r="A77" s="254"/>
      <c r="B77" s="250"/>
      <c r="C77" s="90"/>
      <c r="D77" s="803"/>
      <c r="E77" s="803"/>
      <c r="F77" s="803"/>
      <c r="G77" s="803"/>
      <c r="H77" s="803"/>
      <c r="I77" s="803"/>
      <c r="J77" s="803"/>
      <c r="K77" s="803"/>
      <c r="L77" s="803"/>
      <c r="M77" s="803"/>
      <c r="N77" s="803"/>
      <c r="O77" s="803"/>
      <c r="P77" s="803"/>
      <c r="Q77" s="803"/>
      <c r="R77" s="803"/>
      <c r="S77" s="761">
        <f>SUM(D77:P77)</f>
        <v>0</v>
      </c>
      <c r="T77" s="747" t="b">
        <f t="shared" si="12"/>
        <v>1</v>
      </c>
    </row>
    <row r="78" spans="1:20" ht="13" x14ac:dyDescent="0.3">
      <c r="A78" s="254"/>
      <c r="B78" s="250"/>
      <c r="C78" s="90"/>
      <c r="D78" s="803"/>
      <c r="E78" s="803"/>
      <c r="F78" s="803"/>
      <c r="G78" s="803"/>
      <c r="H78" s="803"/>
      <c r="I78" s="803"/>
      <c r="J78" s="803"/>
      <c r="K78" s="803"/>
      <c r="L78" s="803"/>
      <c r="M78" s="803"/>
      <c r="N78" s="803"/>
      <c r="O78" s="803"/>
      <c r="P78" s="803"/>
      <c r="Q78" s="803"/>
      <c r="R78" s="803"/>
      <c r="S78" s="761">
        <f t="shared" ref="S78:S85" si="14">SUM(D78:P78)</f>
        <v>0</v>
      </c>
      <c r="T78" s="747" t="b">
        <f t="shared" si="12"/>
        <v>1</v>
      </c>
    </row>
    <row r="79" spans="1:20" ht="13" x14ac:dyDescent="0.3">
      <c r="A79" s="253"/>
      <c r="B79" s="250"/>
      <c r="C79" s="90"/>
      <c r="D79" s="803"/>
      <c r="E79" s="803"/>
      <c r="F79" s="803"/>
      <c r="G79" s="803"/>
      <c r="H79" s="803"/>
      <c r="I79" s="803"/>
      <c r="J79" s="803"/>
      <c r="K79" s="803"/>
      <c r="L79" s="803"/>
      <c r="M79" s="803"/>
      <c r="N79" s="803"/>
      <c r="O79" s="803"/>
      <c r="P79" s="803"/>
      <c r="Q79" s="803"/>
      <c r="R79" s="803"/>
      <c r="S79" s="761">
        <f t="shared" si="14"/>
        <v>0</v>
      </c>
      <c r="T79" s="747" t="b">
        <f t="shared" si="12"/>
        <v>1</v>
      </c>
    </row>
    <row r="80" spans="1:20" ht="13" x14ac:dyDescent="0.3">
      <c r="A80" s="254"/>
      <c r="B80" s="250"/>
      <c r="C80" s="90"/>
      <c r="D80" s="803"/>
      <c r="E80" s="803"/>
      <c r="F80" s="803"/>
      <c r="G80" s="803"/>
      <c r="H80" s="803"/>
      <c r="I80" s="803"/>
      <c r="J80" s="803"/>
      <c r="K80" s="803"/>
      <c r="L80" s="803"/>
      <c r="M80" s="803"/>
      <c r="N80" s="803"/>
      <c r="O80" s="803"/>
      <c r="P80" s="803"/>
      <c r="Q80" s="803"/>
      <c r="R80" s="803"/>
      <c r="S80" s="761">
        <f t="shared" si="14"/>
        <v>0</v>
      </c>
      <c r="T80" s="747" t="b">
        <f t="shared" si="12"/>
        <v>1</v>
      </c>
    </row>
    <row r="81" spans="1:20" ht="13" x14ac:dyDescent="0.3">
      <c r="A81" s="255"/>
      <c r="B81" s="250"/>
      <c r="C81" s="90"/>
      <c r="D81" s="803"/>
      <c r="E81" s="803"/>
      <c r="F81" s="803"/>
      <c r="G81" s="803"/>
      <c r="H81" s="803"/>
      <c r="I81" s="803"/>
      <c r="J81" s="803"/>
      <c r="K81" s="803"/>
      <c r="L81" s="803"/>
      <c r="M81" s="803"/>
      <c r="N81" s="803"/>
      <c r="O81" s="803"/>
      <c r="P81" s="803"/>
      <c r="Q81" s="803"/>
      <c r="R81" s="803"/>
      <c r="S81" s="761">
        <f t="shared" si="14"/>
        <v>0</v>
      </c>
      <c r="T81" s="747" t="b">
        <f t="shared" si="12"/>
        <v>1</v>
      </c>
    </row>
    <row r="82" spans="1:20" ht="13" x14ac:dyDescent="0.3">
      <c r="A82" s="254"/>
      <c r="B82" s="250"/>
      <c r="C82" s="90"/>
      <c r="D82" s="803"/>
      <c r="E82" s="803"/>
      <c r="F82" s="803"/>
      <c r="G82" s="803"/>
      <c r="H82" s="803"/>
      <c r="I82" s="803"/>
      <c r="J82" s="803"/>
      <c r="K82" s="803"/>
      <c r="L82" s="803"/>
      <c r="M82" s="803"/>
      <c r="N82" s="803"/>
      <c r="O82" s="803"/>
      <c r="P82" s="803"/>
      <c r="Q82" s="803"/>
      <c r="R82" s="803"/>
      <c r="S82" s="761">
        <f t="shared" si="14"/>
        <v>0</v>
      </c>
      <c r="T82" s="747" t="b">
        <f t="shared" si="12"/>
        <v>1</v>
      </c>
    </row>
    <row r="83" spans="1:20" ht="13" x14ac:dyDescent="0.3">
      <c r="A83" s="255"/>
      <c r="B83" s="250"/>
      <c r="C83" s="90"/>
      <c r="D83" s="803"/>
      <c r="E83" s="803"/>
      <c r="F83" s="803"/>
      <c r="G83" s="803"/>
      <c r="H83" s="803"/>
      <c r="I83" s="803"/>
      <c r="J83" s="803"/>
      <c r="K83" s="803"/>
      <c r="L83" s="803"/>
      <c r="M83" s="803"/>
      <c r="N83" s="803"/>
      <c r="O83" s="803"/>
      <c r="P83" s="803"/>
      <c r="Q83" s="803"/>
      <c r="R83" s="803"/>
      <c r="S83" s="761">
        <f t="shared" si="14"/>
        <v>0</v>
      </c>
      <c r="T83" s="747" t="b">
        <f t="shared" si="12"/>
        <v>1</v>
      </c>
    </row>
    <row r="84" spans="1:20" ht="13" x14ac:dyDescent="0.3">
      <c r="A84" s="254"/>
      <c r="B84" s="250"/>
      <c r="C84" s="90"/>
      <c r="D84" s="803"/>
      <c r="E84" s="803"/>
      <c r="F84" s="803"/>
      <c r="G84" s="803"/>
      <c r="H84" s="803"/>
      <c r="I84" s="803"/>
      <c r="J84" s="803"/>
      <c r="K84" s="803"/>
      <c r="L84" s="803"/>
      <c r="M84" s="803"/>
      <c r="N84" s="803"/>
      <c r="O84" s="803"/>
      <c r="P84" s="803"/>
      <c r="Q84" s="803"/>
      <c r="R84" s="803"/>
      <c r="S84" s="761">
        <f t="shared" si="14"/>
        <v>0</v>
      </c>
      <c r="T84" s="747" t="b">
        <f t="shared" si="12"/>
        <v>1</v>
      </c>
    </row>
    <row r="85" spans="1:20" ht="13.5" thickBot="1" x14ac:dyDescent="0.35">
      <c r="A85" s="255"/>
      <c r="B85" s="276"/>
      <c r="C85" s="93"/>
      <c r="D85" s="804"/>
      <c r="E85" s="804"/>
      <c r="F85" s="804"/>
      <c r="G85" s="804"/>
      <c r="H85" s="804"/>
      <c r="I85" s="804"/>
      <c r="J85" s="804"/>
      <c r="K85" s="804"/>
      <c r="L85" s="804"/>
      <c r="M85" s="804"/>
      <c r="N85" s="804"/>
      <c r="O85" s="804"/>
      <c r="P85" s="804"/>
      <c r="Q85" s="804"/>
      <c r="R85" s="804"/>
      <c r="S85" s="761">
        <f t="shared" si="14"/>
        <v>0</v>
      </c>
      <c r="T85" s="747" t="b">
        <f t="shared" si="12"/>
        <v>1</v>
      </c>
    </row>
    <row r="86" spans="1:20" ht="14.5" thickBot="1" x14ac:dyDescent="0.35">
      <c r="A86" s="511" t="s">
        <v>81</v>
      </c>
      <c r="B86" s="279" t="str">
        <f>$A$86</f>
        <v>600 - CONTRACTUAL</v>
      </c>
      <c r="C86" s="278">
        <f>SUM(C87:C96)</f>
        <v>0</v>
      </c>
      <c r="D86" s="759">
        <f>SUM(D87:D96)</f>
        <v>0</v>
      </c>
      <c r="E86" s="759">
        <f>SUM(E87:E96)</f>
        <v>0</v>
      </c>
      <c r="F86" s="759">
        <f t="shared" ref="F86:R86" si="15">SUM(F87:F96)</f>
        <v>0</v>
      </c>
      <c r="G86" s="759">
        <f t="shared" si="15"/>
        <v>0</v>
      </c>
      <c r="H86" s="759">
        <f t="shared" si="15"/>
        <v>0</v>
      </c>
      <c r="I86" s="759">
        <f t="shared" si="15"/>
        <v>0</v>
      </c>
      <c r="J86" s="759">
        <f t="shared" si="15"/>
        <v>0</v>
      </c>
      <c r="K86" s="759">
        <f t="shared" si="15"/>
        <v>0</v>
      </c>
      <c r="L86" s="759">
        <f t="shared" si="15"/>
        <v>0</v>
      </c>
      <c r="M86" s="759">
        <f t="shared" si="15"/>
        <v>0</v>
      </c>
      <c r="N86" s="759">
        <f t="shared" si="15"/>
        <v>0</v>
      </c>
      <c r="O86" s="759">
        <f t="shared" si="15"/>
        <v>0</v>
      </c>
      <c r="P86" s="759">
        <f t="shared" si="15"/>
        <v>0</v>
      </c>
      <c r="Q86" s="759">
        <f t="shared" si="15"/>
        <v>0</v>
      </c>
      <c r="R86" s="759">
        <f t="shared" si="15"/>
        <v>0</v>
      </c>
      <c r="S86" s="759">
        <f>SUM(D86:P86)</f>
        <v>0</v>
      </c>
      <c r="T86" s="747" t="b">
        <f t="shared" si="12"/>
        <v>1</v>
      </c>
    </row>
    <row r="87" spans="1:20" ht="13" x14ac:dyDescent="0.3">
      <c r="A87" s="255"/>
      <c r="B87" s="250"/>
      <c r="C87" s="91"/>
      <c r="D87" s="804"/>
      <c r="E87" s="804"/>
      <c r="F87" s="804"/>
      <c r="G87" s="804"/>
      <c r="H87" s="804"/>
      <c r="I87" s="804"/>
      <c r="J87" s="804"/>
      <c r="K87" s="804"/>
      <c r="L87" s="804"/>
      <c r="M87" s="804"/>
      <c r="N87" s="804"/>
      <c r="O87" s="804"/>
      <c r="P87" s="804"/>
      <c r="Q87" s="804"/>
      <c r="R87" s="804"/>
      <c r="S87" s="760">
        <f>SUM(D87:P87)</f>
        <v>0</v>
      </c>
      <c r="T87" s="747" t="b">
        <f t="shared" si="12"/>
        <v>1</v>
      </c>
    </row>
    <row r="88" spans="1:20" ht="13" x14ac:dyDescent="0.3">
      <c r="A88" s="254"/>
      <c r="B88" s="250"/>
      <c r="C88" s="90"/>
      <c r="D88" s="803"/>
      <c r="E88" s="803"/>
      <c r="F88" s="803"/>
      <c r="G88" s="803"/>
      <c r="H88" s="803"/>
      <c r="I88" s="803"/>
      <c r="J88" s="803"/>
      <c r="K88" s="803"/>
      <c r="L88" s="803"/>
      <c r="M88" s="803"/>
      <c r="N88" s="803"/>
      <c r="O88" s="803"/>
      <c r="P88" s="803"/>
      <c r="Q88" s="803"/>
      <c r="R88" s="803"/>
      <c r="S88" s="761">
        <f>SUM(D88:P88)</f>
        <v>0</v>
      </c>
      <c r="T88" s="747" t="b">
        <f t="shared" si="12"/>
        <v>1</v>
      </c>
    </row>
    <row r="89" spans="1:20" ht="13" x14ac:dyDescent="0.3">
      <c r="A89" s="254"/>
      <c r="B89" s="250"/>
      <c r="C89" s="90"/>
      <c r="D89" s="803"/>
      <c r="E89" s="803"/>
      <c r="F89" s="803"/>
      <c r="G89" s="803"/>
      <c r="H89" s="803"/>
      <c r="I89" s="803"/>
      <c r="J89" s="803"/>
      <c r="K89" s="803"/>
      <c r="L89" s="803"/>
      <c r="M89" s="803"/>
      <c r="N89" s="803"/>
      <c r="O89" s="803"/>
      <c r="P89" s="803"/>
      <c r="Q89" s="803"/>
      <c r="R89" s="803"/>
      <c r="S89" s="761">
        <f t="shared" ref="S89:S96" si="16">SUM(D89:P89)</f>
        <v>0</v>
      </c>
      <c r="T89" s="747" t="b">
        <f t="shared" si="12"/>
        <v>1</v>
      </c>
    </row>
    <row r="90" spans="1:20" ht="13" x14ac:dyDescent="0.3">
      <c r="A90" s="254"/>
      <c r="B90" s="250"/>
      <c r="C90" s="90"/>
      <c r="D90" s="803"/>
      <c r="E90" s="803"/>
      <c r="F90" s="803"/>
      <c r="G90" s="803"/>
      <c r="H90" s="803"/>
      <c r="I90" s="803"/>
      <c r="J90" s="803"/>
      <c r="K90" s="803"/>
      <c r="L90" s="803"/>
      <c r="M90" s="803"/>
      <c r="N90" s="803"/>
      <c r="O90" s="803"/>
      <c r="P90" s="803"/>
      <c r="Q90" s="803"/>
      <c r="R90" s="803"/>
      <c r="S90" s="761">
        <f t="shared" si="16"/>
        <v>0</v>
      </c>
      <c r="T90" s="747" t="b">
        <f t="shared" si="12"/>
        <v>1</v>
      </c>
    </row>
    <row r="91" spans="1:20" ht="13" x14ac:dyDescent="0.3">
      <c r="A91" s="255"/>
      <c r="B91" s="250"/>
      <c r="C91" s="90"/>
      <c r="D91" s="803"/>
      <c r="E91" s="803"/>
      <c r="F91" s="803"/>
      <c r="G91" s="803"/>
      <c r="H91" s="803"/>
      <c r="I91" s="803"/>
      <c r="J91" s="803"/>
      <c r="K91" s="803"/>
      <c r="L91" s="803"/>
      <c r="M91" s="803"/>
      <c r="N91" s="803"/>
      <c r="O91" s="803"/>
      <c r="P91" s="803"/>
      <c r="Q91" s="803"/>
      <c r="R91" s="803"/>
      <c r="S91" s="761">
        <f t="shared" si="16"/>
        <v>0</v>
      </c>
      <c r="T91" s="747" t="b">
        <f t="shared" si="12"/>
        <v>1</v>
      </c>
    </row>
    <row r="92" spans="1:20" ht="13" x14ac:dyDescent="0.3">
      <c r="A92" s="254"/>
      <c r="B92" s="250"/>
      <c r="C92" s="90"/>
      <c r="D92" s="803"/>
      <c r="E92" s="803"/>
      <c r="F92" s="803"/>
      <c r="G92" s="803"/>
      <c r="H92" s="803"/>
      <c r="I92" s="803"/>
      <c r="J92" s="803"/>
      <c r="K92" s="803"/>
      <c r="L92" s="803"/>
      <c r="M92" s="803"/>
      <c r="N92" s="803"/>
      <c r="O92" s="803"/>
      <c r="P92" s="803"/>
      <c r="Q92" s="803"/>
      <c r="R92" s="803"/>
      <c r="S92" s="761">
        <f t="shared" si="16"/>
        <v>0</v>
      </c>
      <c r="T92" s="747" t="b">
        <f t="shared" si="12"/>
        <v>1</v>
      </c>
    </row>
    <row r="93" spans="1:20" ht="13" x14ac:dyDescent="0.3">
      <c r="A93" s="254"/>
      <c r="B93" s="250"/>
      <c r="C93" s="90"/>
      <c r="D93" s="803"/>
      <c r="E93" s="803"/>
      <c r="F93" s="803"/>
      <c r="G93" s="803"/>
      <c r="H93" s="803"/>
      <c r="I93" s="803"/>
      <c r="J93" s="803"/>
      <c r="K93" s="803"/>
      <c r="L93" s="803"/>
      <c r="M93" s="803"/>
      <c r="N93" s="803"/>
      <c r="O93" s="803"/>
      <c r="P93" s="803"/>
      <c r="Q93" s="803"/>
      <c r="R93" s="803"/>
      <c r="S93" s="761">
        <f t="shared" si="16"/>
        <v>0</v>
      </c>
      <c r="T93" s="747" t="b">
        <f t="shared" si="12"/>
        <v>1</v>
      </c>
    </row>
    <row r="94" spans="1:20" ht="13" x14ac:dyDescent="0.3">
      <c r="A94" s="255"/>
      <c r="B94" s="250"/>
      <c r="C94" s="90"/>
      <c r="D94" s="803"/>
      <c r="E94" s="803"/>
      <c r="F94" s="803"/>
      <c r="G94" s="803"/>
      <c r="H94" s="803"/>
      <c r="I94" s="803"/>
      <c r="J94" s="803"/>
      <c r="K94" s="803"/>
      <c r="L94" s="803"/>
      <c r="M94" s="803"/>
      <c r="N94" s="803"/>
      <c r="O94" s="803"/>
      <c r="P94" s="803"/>
      <c r="Q94" s="803"/>
      <c r="R94" s="803"/>
      <c r="S94" s="761">
        <f t="shared" si="16"/>
        <v>0</v>
      </c>
      <c r="T94" s="747" t="b">
        <f t="shared" si="12"/>
        <v>1</v>
      </c>
    </row>
    <row r="95" spans="1:20" ht="13" x14ac:dyDescent="0.3">
      <c r="A95" s="253"/>
      <c r="B95" s="250"/>
      <c r="C95" s="90"/>
      <c r="D95" s="803"/>
      <c r="E95" s="803"/>
      <c r="F95" s="803"/>
      <c r="G95" s="803"/>
      <c r="H95" s="803"/>
      <c r="I95" s="803"/>
      <c r="J95" s="803"/>
      <c r="K95" s="803"/>
      <c r="L95" s="803"/>
      <c r="M95" s="803"/>
      <c r="N95" s="803"/>
      <c r="O95" s="803"/>
      <c r="P95" s="803"/>
      <c r="Q95" s="803"/>
      <c r="R95" s="803"/>
      <c r="S95" s="761">
        <f t="shared" si="16"/>
        <v>0</v>
      </c>
      <c r="T95" s="747" t="b">
        <f t="shared" si="12"/>
        <v>1</v>
      </c>
    </row>
    <row r="96" spans="1:20" ht="13.5" thickBot="1" x14ac:dyDescent="0.35">
      <c r="A96" s="253"/>
      <c r="B96" s="276"/>
      <c r="C96" s="93"/>
      <c r="D96" s="804"/>
      <c r="E96" s="804"/>
      <c r="F96" s="804"/>
      <c r="G96" s="804"/>
      <c r="H96" s="804"/>
      <c r="I96" s="804"/>
      <c r="J96" s="804"/>
      <c r="K96" s="804"/>
      <c r="L96" s="804"/>
      <c r="M96" s="804"/>
      <c r="N96" s="804"/>
      <c r="O96" s="804"/>
      <c r="P96" s="804"/>
      <c r="Q96" s="804"/>
      <c r="R96" s="804"/>
      <c r="S96" s="761">
        <f t="shared" si="16"/>
        <v>0</v>
      </c>
      <c r="T96" s="747" t="b">
        <f t="shared" si="12"/>
        <v>1</v>
      </c>
    </row>
    <row r="97" spans="1:20" ht="14.5" thickBot="1" x14ac:dyDescent="0.35">
      <c r="A97" s="511" t="s">
        <v>114</v>
      </c>
      <c r="B97" s="279" t="str">
        <f>$A$97</f>
        <v>700 - OPERATIONAL</v>
      </c>
      <c r="C97" s="280">
        <f>SUM(C98:C107)</f>
        <v>0</v>
      </c>
      <c r="D97" s="759">
        <f>SUM(D98:D107)</f>
        <v>0</v>
      </c>
      <c r="E97" s="759">
        <f>SUM(E98:E107)</f>
        <v>0</v>
      </c>
      <c r="F97" s="759">
        <f t="shared" ref="F97:R97" si="17">SUM(F98:F107)</f>
        <v>0</v>
      </c>
      <c r="G97" s="759">
        <f t="shared" si="17"/>
        <v>0</v>
      </c>
      <c r="H97" s="759">
        <f t="shared" si="17"/>
        <v>0</v>
      </c>
      <c r="I97" s="759">
        <f t="shared" si="17"/>
        <v>0</v>
      </c>
      <c r="J97" s="759">
        <f t="shared" si="17"/>
        <v>0</v>
      </c>
      <c r="K97" s="759">
        <f t="shared" si="17"/>
        <v>0</v>
      </c>
      <c r="L97" s="759">
        <f t="shared" si="17"/>
        <v>0</v>
      </c>
      <c r="M97" s="759">
        <f t="shared" si="17"/>
        <v>0</v>
      </c>
      <c r="N97" s="759">
        <f t="shared" si="17"/>
        <v>0</v>
      </c>
      <c r="O97" s="759">
        <f t="shared" si="17"/>
        <v>0</v>
      </c>
      <c r="P97" s="759">
        <f t="shared" si="17"/>
        <v>0</v>
      </c>
      <c r="Q97" s="759">
        <f t="shared" si="17"/>
        <v>0</v>
      </c>
      <c r="R97" s="759">
        <f t="shared" si="17"/>
        <v>0</v>
      </c>
      <c r="S97" s="759">
        <f>SUM(D97:P97)</f>
        <v>0</v>
      </c>
      <c r="T97" s="747" t="b">
        <f t="shared" si="12"/>
        <v>1</v>
      </c>
    </row>
    <row r="98" spans="1:20" ht="13" x14ac:dyDescent="0.3">
      <c r="A98" s="255"/>
      <c r="B98" s="250"/>
      <c r="C98" s="91"/>
      <c r="D98" s="804"/>
      <c r="E98" s="804"/>
      <c r="F98" s="804"/>
      <c r="G98" s="804"/>
      <c r="H98" s="804"/>
      <c r="I98" s="804"/>
      <c r="J98" s="804"/>
      <c r="K98" s="804"/>
      <c r="L98" s="804"/>
      <c r="M98" s="804"/>
      <c r="N98" s="804"/>
      <c r="O98" s="804"/>
      <c r="P98" s="804"/>
      <c r="Q98" s="804"/>
      <c r="R98" s="804"/>
      <c r="S98" s="760">
        <f>SUM(D98:P98)</f>
        <v>0</v>
      </c>
      <c r="T98" s="747" t="b">
        <f t="shared" si="12"/>
        <v>1</v>
      </c>
    </row>
    <row r="99" spans="1:20" ht="13" x14ac:dyDescent="0.3">
      <c r="A99" s="253"/>
      <c r="B99" s="250"/>
      <c r="C99" s="90"/>
      <c r="D99" s="803"/>
      <c r="E99" s="803"/>
      <c r="F99" s="803"/>
      <c r="G99" s="803"/>
      <c r="H99" s="803"/>
      <c r="I99" s="803"/>
      <c r="J99" s="803"/>
      <c r="K99" s="803"/>
      <c r="L99" s="803"/>
      <c r="M99" s="803"/>
      <c r="N99" s="803"/>
      <c r="O99" s="803"/>
      <c r="P99" s="803"/>
      <c r="Q99" s="803"/>
      <c r="R99" s="803"/>
      <c r="S99" s="761">
        <f>SUM(D99:P99)</f>
        <v>0</v>
      </c>
      <c r="T99" s="747" t="b">
        <f t="shared" si="12"/>
        <v>1</v>
      </c>
    </row>
    <row r="100" spans="1:20" ht="13" x14ac:dyDescent="0.3">
      <c r="A100" s="253"/>
      <c r="B100" s="250"/>
      <c r="C100" s="90"/>
      <c r="D100" s="803"/>
      <c r="E100" s="803"/>
      <c r="F100" s="803"/>
      <c r="G100" s="803"/>
      <c r="H100" s="803"/>
      <c r="I100" s="803"/>
      <c r="J100" s="803"/>
      <c r="K100" s="803"/>
      <c r="L100" s="803"/>
      <c r="M100" s="803"/>
      <c r="N100" s="803"/>
      <c r="O100" s="803"/>
      <c r="P100" s="803"/>
      <c r="Q100" s="803"/>
      <c r="R100" s="803"/>
      <c r="S100" s="761">
        <f t="shared" ref="S100:S120" si="18">SUM(D100:P100)</f>
        <v>0</v>
      </c>
      <c r="T100" s="747" t="b">
        <f t="shared" si="12"/>
        <v>1</v>
      </c>
    </row>
    <row r="101" spans="1:20" ht="13" x14ac:dyDescent="0.3">
      <c r="A101" s="254"/>
      <c r="B101" s="250"/>
      <c r="C101" s="90"/>
      <c r="D101" s="803"/>
      <c r="E101" s="803"/>
      <c r="F101" s="803"/>
      <c r="G101" s="803"/>
      <c r="H101" s="803"/>
      <c r="I101" s="803"/>
      <c r="J101" s="803"/>
      <c r="K101" s="803"/>
      <c r="L101" s="803"/>
      <c r="M101" s="803"/>
      <c r="N101" s="803"/>
      <c r="O101" s="803"/>
      <c r="P101" s="803"/>
      <c r="Q101" s="803"/>
      <c r="R101" s="803"/>
      <c r="S101" s="761">
        <f t="shared" si="18"/>
        <v>0</v>
      </c>
      <c r="T101" s="747" t="b">
        <f t="shared" si="12"/>
        <v>1</v>
      </c>
    </row>
    <row r="102" spans="1:20" ht="13" x14ac:dyDescent="0.3">
      <c r="A102" s="253"/>
      <c r="B102" s="250"/>
      <c r="C102" s="90"/>
      <c r="D102" s="803"/>
      <c r="E102" s="803"/>
      <c r="F102" s="803"/>
      <c r="G102" s="803"/>
      <c r="H102" s="803"/>
      <c r="I102" s="803"/>
      <c r="J102" s="803"/>
      <c r="K102" s="803"/>
      <c r="L102" s="803"/>
      <c r="M102" s="803"/>
      <c r="N102" s="803"/>
      <c r="O102" s="803"/>
      <c r="P102" s="803"/>
      <c r="Q102" s="803"/>
      <c r="R102" s="803"/>
      <c r="S102" s="761">
        <f t="shared" si="18"/>
        <v>0</v>
      </c>
      <c r="T102" s="747" t="b">
        <f t="shared" si="12"/>
        <v>1</v>
      </c>
    </row>
    <row r="103" spans="1:20" ht="13" x14ac:dyDescent="0.3">
      <c r="A103" s="253"/>
      <c r="B103" s="250"/>
      <c r="C103" s="90"/>
      <c r="D103" s="803"/>
      <c r="E103" s="803"/>
      <c r="F103" s="803"/>
      <c r="G103" s="803"/>
      <c r="H103" s="803"/>
      <c r="I103" s="803"/>
      <c r="J103" s="803"/>
      <c r="K103" s="803"/>
      <c r="L103" s="803"/>
      <c r="M103" s="803"/>
      <c r="N103" s="803"/>
      <c r="O103" s="803"/>
      <c r="P103" s="803"/>
      <c r="Q103" s="803"/>
      <c r="R103" s="803"/>
      <c r="S103" s="761">
        <f t="shared" si="18"/>
        <v>0</v>
      </c>
      <c r="T103" s="747" t="b">
        <f t="shared" si="12"/>
        <v>1</v>
      </c>
    </row>
    <row r="104" spans="1:20" ht="13" x14ac:dyDescent="0.3">
      <c r="A104" s="253"/>
      <c r="B104" s="250"/>
      <c r="C104" s="90"/>
      <c r="D104" s="803"/>
      <c r="E104" s="803"/>
      <c r="F104" s="803"/>
      <c r="G104" s="803"/>
      <c r="H104" s="803"/>
      <c r="I104" s="803"/>
      <c r="J104" s="803"/>
      <c r="K104" s="803"/>
      <c r="L104" s="803"/>
      <c r="M104" s="803"/>
      <c r="N104" s="803"/>
      <c r="O104" s="803"/>
      <c r="P104" s="803"/>
      <c r="Q104" s="803"/>
      <c r="R104" s="803"/>
      <c r="S104" s="761">
        <f t="shared" si="18"/>
        <v>0</v>
      </c>
      <c r="T104" s="747" t="b">
        <f t="shared" si="12"/>
        <v>1</v>
      </c>
    </row>
    <row r="105" spans="1:20" ht="13" x14ac:dyDescent="0.3">
      <c r="A105" s="253"/>
      <c r="B105" s="250"/>
      <c r="C105" s="90"/>
      <c r="D105" s="803"/>
      <c r="E105" s="803"/>
      <c r="F105" s="803"/>
      <c r="G105" s="803"/>
      <c r="H105" s="803"/>
      <c r="I105" s="803"/>
      <c r="J105" s="803"/>
      <c r="K105" s="803"/>
      <c r="L105" s="803"/>
      <c r="M105" s="803"/>
      <c r="N105" s="803"/>
      <c r="O105" s="803"/>
      <c r="P105" s="803"/>
      <c r="Q105" s="803"/>
      <c r="R105" s="803"/>
      <c r="S105" s="761">
        <f t="shared" si="18"/>
        <v>0</v>
      </c>
      <c r="T105" s="747" t="b">
        <f t="shared" si="12"/>
        <v>1</v>
      </c>
    </row>
    <row r="106" spans="1:20" ht="13" x14ac:dyDescent="0.3">
      <c r="A106" s="254"/>
      <c r="B106" s="250"/>
      <c r="C106" s="90"/>
      <c r="D106" s="803"/>
      <c r="E106" s="803"/>
      <c r="F106" s="803"/>
      <c r="G106" s="803"/>
      <c r="H106" s="803"/>
      <c r="I106" s="803"/>
      <c r="J106" s="803"/>
      <c r="K106" s="803"/>
      <c r="L106" s="803"/>
      <c r="M106" s="803"/>
      <c r="N106" s="803"/>
      <c r="O106" s="803"/>
      <c r="P106" s="803"/>
      <c r="Q106" s="803"/>
      <c r="R106" s="803"/>
      <c r="S106" s="761">
        <f t="shared" si="18"/>
        <v>0</v>
      </c>
      <c r="T106" s="747" t="b">
        <f t="shared" si="12"/>
        <v>1</v>
      </c>
    </row>
    <row r="107" spans="1:20" ht="13.5" thickBot="1" x14ac:dyDescent="0.35">
      <c r="A107" s="255"/>
      <c r="B107" s="276"/>
      <c r="C107" s="93"/>
      <c r="D107" s="804"/>
      <c r="E107" s="804"/>
      <c r="F107" s="804"/>
      <c r="G107" s="804"/>
      <c r="H107" s="804"/>
      <c r="I107" s="804"/>
      <c r="J107" s="804"/>
      <c r="K107" s="804"/>
      <c r="L107" s="804"/>
      <c r="M107" s="804"/>
      <c r="N107" s="804"/>
      <c r="O107" s="804"/>
      <c r="P107" s="804"/>
      <c r="Q107" s="804"/>
      <c r="R107" s="804"/>
      <c r="S107" s="761">
        <f t="shared" si="18"/>
        <v>0</v>
      </c>
      <c r="T107" s="747" t="b">
        <f t="shared" si="12"/>
        <v>1</v>
      </c>
    </row>
    <row r="108" spans="1:20" ht="14.5" thickBot="1" x14ac:dyDescent="0.35">
      <c r="A108" s="511" t="s">
        <v>82</v>
      </c>
      <c r="B108" s="279" t="str">
        <f>$A$108</f>
        <v>800 - (identify category)</v>
      </c>
      <c r="C108" s="281">
        <f>SUM(C109:C118)</f>
        <v>0</v>
      </c>
      <c r="D108" s="759">
        <f>SUM(D109:D118)</f>
        <v>0</v>
      </c>
      <c r="E108" s="759">
        <f>SUM(E109:E118)</f>
        <v>0</v>
      </c>
      <c r="F108" s="759">
        <f t="shared" ref="F108:R108" si="19">SUM(F109:F118)</f>
        <v>0</v>
      </c>
      <c r="G108" s="759">
        <f t="shared" si="19"/>
        <v>0</v>
      </c>
      <c r="H108" s="759">
        <f t="shared" si="19"/>
        <v>0</v>
      </c>
      <c r="I108" s="759">
        <f t="shared" si="19"/>
        <v>0</v>
      </c>
      <c r="J108" s="759">
        <f t="shared" si="19"/>
        <v>0</v>
      </c>
      <c r="K108" s="759">
        <f t="shared" si="19"/>
        <v>0</v>
      </c>
      <c r="L108" s="759">
        <f t="shared" si="19"/>
        <v>0</v>
      </c>
      <c r="M108" s="759">
        <f t="shared" si="19"/>
        <v>0</v>
      </c>
      <c r="N108" s="759">
        <f t="shared" si="19"/>
        <v>0</v>
      </c>
      <c r="O108" s="759">
        <f t="shared" si="19"/>
        <v>0</v>
      </c>
      <c r="P108" s="759">
        <f t="shared" si="19"/>
        <v>0</v>
      </c>
      <c r="Q108" s="759">
        <f t="shared" si="19"/>
        <v>0</v>
      </c>
      <c r="R108" s="759">
        <f t="shared" si="19"/>
        <v>0</v>
      </c>
      <c r="S108" s="759">
        <f t="shared" si="18"/>
        <v>0</v>
      </c>
      <c r="T108" s="747" t="b">
        <f t="shared" si="12"/>
        <v>1</v>
      </c>
    </row>
    <row r="109" spans="1:20" ht="13" x14ac:dyDescent="0.3">
      <c r="A109" s="252"/>
      <c r="B109" s="250"/>
      <c r="C109" s="91"/>
      <c r="D109" s="804"/>
      <c r="E109" s="804"/>
      <c r="F109" s="804"/>
      <c r="G109" s="804"/>
      <c r="H109" s="804"/>
      <c r="I109" s="804"/>
      <c r="J109" s="804"/>
      <c r="K109" s="804"/>
      <c r="L109" s="804"/>
      <c r="M109" s="804"/>
      <c r="N109" s="804"/>
      <c r="O109" s="804"/>
      <c r="P109" s="804"/>
      <c r="Q109" s="804"/>
      <c r="R109" s="804"/>
      <c r="S109" s="760">
        <f t="shared" si="18"/>
        <v>0</v>
      </c>
      <c r="T109" s="747" t="b">
        <f t="shared" si="12"/>
        <v>1</v>
      </c>
    </row>
    <row r="110" spans="1:20" ht="13" x14ac:dyDescent="0.3">
      <c r="A110" s="254"/>
      <c r="B110" s="250"/>
      <c r="C110" s="90"/>
      <c r="D110" s="803"/>
      <c r="E110" s="803"/>
      <c r="F110" s="803"/>
      <c r="G110" s="803"/>
      <c r="H110" s="803"/>
      <c r="I110" s="803"/>
      <c r="J110" s="803"/>
      <c r="K110" s="803"/>
      <c r="L110" s="803"/>
      <c r="M110" s="803"/>
      <c r="N110" s="803"/>
      <c r="O110" s="803"/>
      <c r="P110" s="803"/>
      <c r="Q110" s="803"/>
      <c r="R110" s="803"/>
      <c r="S110" s="761">
        <f t="shared" si="18"/>
        <v>0</v>
      </c>
      <c r="T110" s="747" t="b">
        <f t="shared" si="12"/>
        <v>1</v>
      </c>
    </row>
    <row r="111" spans="1:20" ht="13" x14ac:dyDescent="0.3">
      <c r="A111" s="254"/>
      <c r="B111" s="250"/>
      <c r="C111" s="90"/>
      <c r="D111" s="803"/>
      <c r="E111" s="803"/>
      <c r="F111" s="803"/>
      <c r="G111" s="803"/>
      <c r="H111" s="803"/>
      <c r="I111" s="803"/>
      <c r="J111" s="803"/>
      <c r="K111" s="803"/>
      <c r="L111" s="803"/>
      <c r="M111" s="803"/>
      <c r="N111" s="803"/>
      <c r="O111" s="803"/>
      <c r="P111" s="803"/>
      <c r="Q111" s="803"/>
      <c r="R111" s="803"/>
      <c r="S111" s="761">
        <f t="shared" si="18"/>
        <v>0</v>
      </c>
      <c r="T111" s="747" t="b">
        <f t="shared" si="12"/>
        <v>1</v>
      </c>
    </row>
    <row r="112" spans="1:20" ht="13" x14ac:dyDescent="0.3">
      <c r="A112" s="254"/>
      <c r="B112" s="250"/>
      <c r="C112" s="90"/>
      <c r="D112" s="803"/>
      <c r="E112" s="803"/>
      <c r="F112" s="803"/>
      <c r="G112" s="803"/>
      <c r="H112" s="803"/>
      <c r="I112" s="803"/>
      <c r="J112" s="803"/>
      <c r="K112" s="803"/>
      <c r="L112" s="803"/>
      <c r="M112" s="803"/>
      <c r="N112" s="803"/>
      <c r="O112" s="803"/>
      <c r="P112" s="803"/>
      <c r="Q112" s="803"/>
      <c r="R112" s="803"/>
      <c r="S112" s="761">
        <f t="shared" si="18"/>
        <v>0</v>
      </c>
      <c r="T112" s="747" t="b">
        <f t="shared" si="12"/>
        <v>1</v>
      </c>
    </row>
    <row r="113" spans="1:20" ht="13" x14ac:dyDescent="0.3">
      <c r="A113" s="255"/>
      <c r="B113" s="250"/>
      <c r="C113" s="90"/>
      <c r="D113" s="803"/>
      <c r="E113" s="803"/>
      <c r="F113" s="803"/>
      <c r="G113" s="803"/>
      <c r="H113" s="803"/>
      <c r="I113" s="803"/>
      <c r="J113" s="803"/>
      <c r="K113" s="803"/>
      <c r="L113" s="803"/>
      <c r="M113" s="803"/>
      <c r="N113" s="803"/>
      <c r="O113" s="803"/>
      <c r="P113" s="803"/>
      <c r="Q113" s="803"/>
      <c r="R113" s="803"/>
      <c r="S113" s="761">
        <f t="shared" si="18"/>
        <v>0</v>
      </c>
      <c r="T113" s="747" t="b">
        <f t="shared" si="12"/>
        <v>1</v>
      </c>
    </row>
    <row r="114" spans="1:20" ht="13" x14ac:dyDescent="0.3">
      <c r="A114" s="253"/>
      <c r="B114" s="250"/>
      <c r="C114" s="90"/>
      <c r="D114" s="803"/>
      <c r="E114" s="803"/>
      <c r="F114" s="803"/>
      <c r="G114" s="803"/>
      <c r="H114" s="803"/>
      <c r="I114" s="803"/>
      <c r="J114" s="803"/>
      <c r="K114" s="803"/>
      <c r="L114" s="803"/>
      <c r="M114" s="803"/>
      <c r="N114" s="803"/>
      <c r="O114" s="803"/>
      <c r="P114" s="803"/>
      <c r="Q114" s="803"/>
      <c r="R114" s="803"/>
      <c r="S114" s="761">
        <f t="shared" si="18"/>
        <v>0</v>
      </c>
      <c r="T114" s="747" t="b">
        <f t="shared" si="12"/>
        <v>1</v>
      </c>
    </row>
    <row r="115" spans="1:20" ht="13" x14ac:dyDescent="0.3">
      <c r="A115" s="253"/>
      <c r="B115" s="250"/>
      <c r="C115" s="90"/>
      <c r="D115" s="803"/>
      <c r="E115" s="803"/>
      <c r="F115" s="803"/>
      <c r="G115" s="803"/>
      <c r="H115" s="803"/>
      <c r="I115" s="803"/>
      <c r="J115" s="803"/>
      <c r="K115" s="803"/>
      <c r="L115" s="803"/>
      <c r="M115" s="803"/>
      <c r="N115" s="803"/>
      <c r="O115" s="803"/>
      <c r="P115" s="803"/>
      <c r="Q115" s="803"/>
      <c r="R115" s="803"/>
      <c r="S115" s="761">
        <f t="shared" si="18"/>
        <v>0</v>
      </c>
      <c r="T115" s="747" t="b">
        <f t="shared" si="12"/>
        <v>1</v>
      </c>
    </row>
    <row r="116" spans="1:20" ht="13" x14ac:dyDescent="0.3">
      <c r="A116" s="254"/>
      <c r="B116" s="250"/>
      <c r="C116" s="90"/>
      <c r="D116" s="803"/>
      <c r="E116" s="803"/>
      <c r="F116" s="803"/>
      <c r="G116" s="803"/>
      <c r="H116" s="803"/>
      <c r="I116" s="803"/>
      <c r="J116" s="803"/>
      <c r="K116" s="803"/>
      <c r="L116" s="803"/>
      <c r="M116" s="803"/>
      <c r="N116" s="803"/>
      <c r="O116" s="803"/>
      <c r="P116" s="803"/>
      <c r="Q116" s="803"/>
      <c r="R116" s="803"/>
      <c r="S116" s="761">
        <f t="shared" si="18"/>
        <v>0</v>
      </c>
      <c r="T116" s="747" t="b">
        <f t="shared" si="12"/>
        <v>1</v>
      </c>
    </row>
    <row r="117" spans="1:20" ht="13" x14ac:dyDescent="0.3">
      <c r="A117" s="255"/>
      <c r="B117" s="250"/>
      <c r="C117" s="90"/>
      <c r="D117" s="803"/>
      <c r="E117" s="803"/>
      <c r="F117" s="803"/>
      <c r="G117" s="803"/>
      <c r="H117" s="803"/>
      <c r="I117" s="803"/>
      <c r="J117" s="803"/>
      <c r="K117" s="803"/>
      <c r="L117" s="803"/>
      <c r="M117" s="803"/>
      <c r="N117" s="803"/>
      <c r="O117" s="803"/>
      <c r="P117" s="803"/>
      <c r="Q117" s="803"/>
      <c r="R117" s="803"/>
      <c r="S117" s="761">
        <f t="shared" si="18"/>
        <v>0</v>
      </c>
      <c r="T117" s="747" t="b">
        <f t="shared" si="12"/>
        <v>1</v>
      </c>
    </row>
    <row r="118" spans="1:20" ht="13.5" thickBot="1" x14ac:dyDescent="0.35">
      <c r="A118" s="253"/>
      <c r="B118" s="276"/>
      <c r="C118" s="93"/>
      <c r="D118" s="804"/>
      <c r="E118" s="804"/>
      <c r="F118" s="804"/>
      <c r="G118" s="804"/>
      <c r="H118" s="804"/>
      <c r="I118" s="804"/>
      <c r="J118" s="804"/>
      <c r="K118" s="804"/>
      <c r="L118" s="804"/>
      <c r="M118" s="804"/>
      <c r="N118" s="804"/>
      <c r="O118" s="804"/>
      <c r="P118" s="804"/>
      <c r="Q118" s="804"/>
      <c r="R118" s="804"/>
      <c r="S118" s="761">
        <f t="shared" si="18"/>
        <v>0</v>
      </c>
      <c r="T118" s="747" t="b">
        <f t="shared" si="12"/>
        <v>1</v>
      </c>
    </row>
    <row r="119" spans="1:20" ht="14.5" thickBot="1" x14ac:dyDescent="0.35">
      <c r="A119" s="277" t="s">
        <v>83</v>
      </c>
      <c r="B119" s="279" t="str">
        <f>$A$119</f>
        <v>900 - Indirect Costs</v>
      </c>
      <c r="C119" s="278">
        <f>SUM(C120)</f>
        <v>0</v>
      </c>
      <c r="D119" s="759">
        <f>D120</f>
        <v>0</v>
      </c>
      <c r="E119" s="759">
        <f>E120</f>
        <v>0</v>
      </c>
      <c r="F119" s="759">
        <f t="shared" ref="F119:R119" si="20">F120</f>
        <v>0</v>
      </c>
      <c r="G119" s="759">
        <f t="shared" si="20"/>
        <v>0</v>
      </c>
      <c r="H119" s="759">
        <f t="shared" si="20"/>
        <v>0</v>
      </c>
      <c r="I119" s="759">
        <f t="shared" si="20"/>
        <v>0</v>
      </c>
      <c r="J119" s="759">
        <f t="shared" si="20"/>
        <v>0</v>
      </c>
      <c r="K119" s="759">
        <f t="shared" si="20"/>
        <v>0</v>
      </c>
      <c r="L119" s="759">
        <f t="shared" si="20"/>
        <v>0</v>
      </c>
      <c r="M119" s="759">
        <f t="shared" si="20"/>
        <v>0</v>
      </c>
      <c r="N119" s="759">
        <f t="shared" si="20"/>
        <v>0</v>
      </c>
      <c r="O119" s="759">
        <f t="shared" si="20"/>
        <v>0</v>
      </c>
      <c r="P119" s="759">
        <f t="shared" si="20"/>
        <v>0</v>
      </c>
      <c r="Q119" s="759">
        <f t="shared" si="20"/>
        <v>0</v>
      </c>
      <c r="R119" s="759">
        <f t="shared" si="20"/>
        <v>0</v>
      </c>
      <c r="S119" s="759">
        <f t="shared" si="18"/>
        <v>0</v>
      </c>
      <c r="T119" s="747" t="b">
        <f t="shared" si="12"/>
        <v>1</v>
      </c>
    </row>
    <row r="120" spans="1:20" ht="13" x14ac:dyDescent="0.3">
      <c r="A120" s="256"/>
      <c r="B120" s="251" t="s">
        <v>172</v>
      </c>
      <c r="C120" s="94">
        <f>IF('19-Indirect Calc'!L18="No",'19-Indirect Calc'!E26,'19-Indirect Calc'!L19)</f>
        <v>0</v>
      </c>
      <c r="D120" s="428"/>
      <c r="E120" s="428"/>
      <c r="F120" s="428"/>
      <c r="G120" s="428"/>
      <c r="H120" s="428"/>
      <c r="I120" s="428"/>
      <c r="J120" s="428"/>
      <c r="K120" s="428"/>
      <c r="L120" s="428"/>
      <c r="M120" s="428"/>
      <c r="N120" s="428"/>
      <c r="O120" s="428"/>
      <c r="P120" s="428"/>
      <c r="Q120" s="428"/>
      <c r="R120" s="428"/>
      <c r="S120" s="762">
        <f t="shared" si="18"/>
        <v>0</v>
      </c>
      <c r="T120" s="747" t="b">
        <f t="shared" si="12"/>
        <v>1</v>
      </c>
    </row>
    <row r="121" spans="1:20" ht="14" x14ac:dyDescent="0.3">
      <c r="A121" s="95"/>
      <c r="B121" s="257" t="s">
        <v>68</v>
      </c>
      <c r="C121" s="96">
        <f>C7+C30+C53+C64+C75+C86+C97+C108+C119</f>
        <v>0</v>
      </c>
      <c r="D121" s="818">
        <f>D7+D30+D53+D64+D75+D86+D97+D108+D119</f>
        <v>0</v>
      </c>
      <c r="E121" s="819">
        <f t="shared" ref="E121:R121" si="21">E7+E30+E53+E64+E75+E86+E97+E108+E119</f>
        <v>0</v>
      </c>
      <c r="F121" s="819">
        <f t="shared" si="21"/>
        <v>0</v>
      </c>
      <c r="G121" s="819">
        <f t="shared" si="21"/>
        <v>0</v>
      </c>
      <c r="H121" s="819">
        <f t="shared" si="21"/>
        <v>0</v>
      </c>
      <c r="I121" s="819">
        <f t="shared" si="21"/>
        <v>0</v>
      </c>
      <c r="J121" s="819">
        <f t="shared" si="21"/>
        <v>0</v>
      </c>
      <c r="K121" s="819">
        <f t="shared" si="21"/>
        <v>0</v>
      </c>
      <c r="L121" s="819">
        <f t="shared" si="21"/>
        <v>0</v>
      </c>
      <c r="M121" s="819">
        <f t="shared" si="21"/>
        <v>0</v>
      </c>
      <c r="N121" s="819">
        <f t="shared" si="21"/>
        <v>0</v>
      </c>
      <c r="O121" s="819">
        <f t="shared" si="21"/>
        <v>0</v>
      </c>
      <c r="P121" s="819">
        <f t="shared" si="21"/>
        <v>0</v>
      </c>
      <c r="Q121" s="819">
        <f t="shared" si="21"/>
        <v>0</v>
      </c>
      <c r="R121" s="820">
        <f t="shared" si="21"/>
        <v>0</v>
      </c>
      <c r="S121" s="763">
        <f>SUM(D121:P121)</f>
        <v>0</v>
      </c>
      <c r="T121" s="747" t="b">
        <f t="shared" si="12"/>
        <v>1</v>
      </c>
    </row>
    <row r="122" spans="1:20" x14ac:dyDescent="0.25">
      <c r="B122" s="97"/>
      <c r="C122" s="97"/>
    </row>
    <row r="123" spans="1:20" x14ac:dyDescent="0.25">
      <c r="B123" s="8" t="s">
        <v>117</v>
      </c>
      <c r="C123" s="7">
        <f>C125-C121</f>
        <v>69800</v>
      </c>
    </row>
    <row r="124" spans="1:20" ht="13" thickBot="1" x14ac:dyDescent="0.3">
      <c r="B124" s="97"/>
      <c r="C124" s="97"/>
    </row>
    <row r="125" spans="1:20" ht="13.5" thickBot="1" x14ac:dyDescent="0.35">
      <c r="B125" s="9" t="s">
        <v>139</v>
      </c>
      <c r="C125" s="98">
        <v>69800</v>
      </c>
    </row>
    <row r="126" spans="1:20" ht="13.5" thickBot="1" x14ac:dyDescent="0.35">
      <c r="B126" s="9" t="s">
        <v>208</v>
      </c>
      <c r="C126" s="726">
        <f>'20-Match Calc'!U11</f>
        <v>0</v>
      </c>
    </row>
  </sheetData>
  <sheetProtection algorithmName="SHA-512" hashValue="mRpyRANycpDfdzfZ0/24HbfuRE0LIp/6O3zJ1aJ9c+7GRerd8K1UOhRfzdAq7rnNF/6W6jAqyIwfnFXySPugCA==" saltValue="Lcjk8f8b8q/c2l2MhtzcIA==" spinCount="100000" sheet="1" formatRows="0"/>
  <protectedRanges>
    <protectedRange algorithmName="SHA-512" hashValue="2S0bQCwuS5GggTY7iCHTYljWp9aPIJqp35V+GSew/dNnkkEJBV28C+j3wjvWqg6nSiqmdwtIozgk/VPlbsRneg==" saltValue="FjuCULugqJqvl61/DODLYw==" spinCount="100000" sqref="A3:A4 B23:C29 A31:A52 A108 C125 C46:C52 A87:C96 A8:A29 A76:C85 A98:C107 A109:C118 A54:C63 A65:C74" name="Budget Tab"/>
  </protectedRanges>
  <mergeCells count="3">
    <mergeCell ref="A1:A2"/>
    <mergeCell ref="B1:C4"/>
    <mergeCell ref="B5:C5"/>
  </mergeCells>
  <phoneticPr fontId="4" type="noConversion"/>
  <printOptions horizontalCentered="1"/>
  <pageMargins left="0.25" right="0.25" top="0.75" bottom="0.75" header="0.3" footer="0.3"/>
  <pageSetup paperSize="5" scale="41" fitToHeight="0" orientation="landscape" r:id="rId1"/>
  <headerFooter>
    <oddFooter>&amp;C&amp;A&amp;R&amp;P of &amp;N</oddFooter>
    <firstHeader xml:space="preserve">&amp;R&amp;P
</firstHeader>
  </headerFooter>
  <rowBreaks count="1" manualBreakCount="1">
    <brk id="85" max="19"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00607F"/>
    <pageSetUpPr fitToPage="1"/>
  </sheetPr>
  <dimension ref="A1:BC140"/>
  <sheetViews>
    <sheetView showGridLines="0" showZeros="0" tabSelected="1" topLeftCell="B1" zoomScale="90" zoomScaleNormal="90" workbookViewId="0">
      <pane ySplit="7" topLeftCell="A8" activePane="bottomLeft" state="frozen"/>
      <selection pane="bottomLeft" activeCell="J12" sqref="J12"/>
    </sheetView>
  </sheetViews>
  <sheetFormatPr defaultColWidth="9.08984375" defaultRowHeight="12.5" x14ac:dyDescent="0.25"/>
  <cols>
    <col min="1" max="1" width="2.36328125" style="19" customWidth="1"/>
    <col min="2" max="2" width="60.6328125" style="21" customWidth="1"/>
    <col min="3" max="3" width="20.08984375" style="20" customWidth="1"/>
    <col min="4" max="7" width="18.36328125" style="20" customWidth="1"/>
    <col min="8" max="15" width="18.36328125" style="20" hidden="1" customWidth="1"/>
    <col min="16" max="16" width="9.08984375" style="19"/>
    <col min="17" max="17" width="4.453125" style="99" hidden="1" customWidth="1"/>
    <col min="18" max="19" width="4.453125" style="69" hidden="1" customWidth="1"/>
    <col min="20" max="20" width="2.6328125" style="99" hidden="1" customWidth="1"/>
    <col min="21" max="22" width="2.6328125" style="69" hidden="1" customWidth="1"/>
    <col min="23" max="23" width="2.6328125" style="99" hidden="1" customWidth="1"/>
    <col min="24" max="25" width="2.6328125" style="69" hidden="1" customWidth="1"/>
    <col min="26" max="26" width="2.6328125" style="99" hidden="1" customWidth="1"/>
    <col min="27" max="28" width="2.6328125" style="69" hidden="1" customWidth="1"/>
    <col min="29" max="29" width="2.6328125" style="99" hidden="1" customWidth="1"/>
    <col min="30" max="31" width="2.6328125" style="69" hidden="1" customWidth="1"/>
    <col min="32" max="43" width="2.6328125" style="19" hidden="1" customWidth="1"/>
    <col min="44" max="44" width="4.54296875" style="19" hidden="1" customWidth="1"/>
    <col min="45" max="45" width="6.453125" style="19" hidden="1" customWidth="1"/>
    <col min="46" max="46" width="2.08984375" style="19" hidden="1" customWidth="1"/>
    <col min="47" max="47" width="0" style="19" hidden="1" customWidth="1"/>
    <col min="48" max="48" width="4" style="19" hidden="1" customWidth="1"/>
    <col min="49" max="50" width="3.54296875" style="19" hidden="1" customWidth="1"/>
    <col min="51" max="51" width="5" style="19" hidden="1" customWidth="1"/>
    <col min="52" max="52" width="4.54296875" style="19" hidden="1" customWidth="1"/>
    <col min="53" max="53" width="3" style="19" hidden="1" customWidth="1"/>
    <col min="54" max="54" width="5.08984375" style="19" hidden="1" customWidth="1"/>
    <col min="55" max="55" width="6.54296875" style="19" hidden="1" customWidth="1"/>
    <col min="56" max="16384" width="9.08984375" style="19"/>
  </cols>
  <sheetData>
    <row r="1" spans="1:55" ht="24" customHeight="1" x14ac:dyDescent="0.25">
      <c r="A1" s="305"/>
      <c r="B1" s="505" t="s">
        <v>193</v>
      </c>
      <c r="C1" s="261"/>
    </row>
    <row r="2" spans="1:55" ht="18" customHeight="1" x14ac:dyDescent="0.25">
      <c r="A2" s="23"/>
      <c r="B2" s="261"/>
      <c r="C2" s="261"/>
      <c r="D2" s="100"/>
      <c r="E2" s="100"/>
      <c r="F2" s="100"/>
      <c r="G2" s="100"/>
      <c r="H2" s="100"/>
      <c r="I2" s="100"/>
      <c r="J2" s="100"/>
      <c r="K2" s="100"/>
      <c r="L2" s="100"/>
      <c r="M2" s="100"/>
      <c r="N2" s="100"/>
      <c r="O2" s="100"/>
    </row>
    <row r="3" spans="1:55" ht="14" customHeight="1" x14ac:dyDescent="0.25">
      <c r="A3" s="23"/>
      <c r="B3" s="101" t="str">
        <f>'2-Budget JUSTIFY'!A3</f>
        <v>Project Name</v>
      </c>
      <c r="C3" s="102"/>
      <c r="D3" s="865" t="s">
        <v>365</v>
      </c>
      <c r="E3" s="866"/>
      <c r="F3" s="866"/>
      <c r="G3" s="866"/>
      <c r="H3" s="866"/>
      <c r="I3" s="866"/>
      <c r="J3" s="866"/>
      <c r="K3" s="866"/>
      <c r="L3" s="866"/>
      <c r="M3" s="866"/>
      <c r="N3" s="866"/>
      <c r="O3" s="867"/>
    </row>
    <row r="4" spans="1:55" ht="14" customHeight="1" x14ac:dyDescent="0.25">
      <c r="A4" s="23"/>
      <c r="B4" s="103"/>
      <c r="C4" s="102"/>
      <c r="D4" s="889" t="s">
        <v>357</v>
      </c>
      <c r="E4" s="890"/>
      <c r="F4" s="890"/>
      <c r="G4" s="890"/>
      <c r="H4" s="890"/>
      <c r="I4" s="890"/>
      <c r="J4" s="890"/>
      <c r="K4" s="890"/>
      <c r="L4" s="890"/>
      <c r="M4" s="890"/>
      <c r="N4" s="890"/>
      <c r="O4" s="891"/>
    </row>
    <row r="5" spans="1:55" ht="20" customHeight="1" x14ac:dyDescent="0.25">
      <c r="A5" s="23"/>
      <c r="B5" s="104" t="str">
        <f>'2-Budget JUSTIFY'!$A$4</f>
        <v>Organization Name</v>
      </c>
      <c r="D5" s="882" t="s">
        <v>358</v>
      </c>
      <c r="E5" s="883"/>
      <c r="F5" s="883"/>
      <c r="G5" s="883"/>
      <c r="H5" s="883"/>
      <c r="I5" s="883"/>
      <c r="J5" s="883"/>
      <c r="K5" s="883"/>
      <c r="L5" s="883"/>
      <c r="M5" s="883"/>
      <c r="N5" s="883"/>
      <c r="O5" s="884"/>
    </row>
    <row r="6" spans="1:55" ht="15" customHeight="1" x14ac:dyDescent="0.25">
      <c r="B6" s="879" t="s">
        <v>67</v>
      </c>
      <c r="C6" s="885" t="s">
        <v>63</v>
      </c>
      <c r="D6" s="881" t="s">
        <v>84</v>
      </c>
      <c r="E6" s="881" t="s">
        <v>64</v>
      </c>
      <c r="F6" s="881" t="s">
        <v>65</v>
      </c>
      <c r="G6" s="881" t="s">
        <v>66</v>
      </c>
      <c r="H6" s="881" t="s">
        <v>118</v>
      </c>
      <c r="I6" s="881" t="s">
        <v>119</v>
      </c>
      <c r="J6" s="881" t="s">
        <v>120</v>
      </c>
      <c r="K6" s="881" t="s">
        <v>121</v>
      </c>
      <c r="L6" s="881" t="s">
        <v>151</v>
      </c>
      <c r="M6" s="881" t="s">
        <v>152</v>
      </c>
      <c r="N6" s="881" t="s">
        <v>153</v>
      </c>
      <c r="O6" s="881" t="s">
        <v>154</v>
      </c>
    </row>
    <row r="7" spans="1:55" s="38" customFormat="1" ht="13.5" customHeight="1" thickBot="1" x14ac:dyDescent="0.3">
      <c r="B7" s="880"/>
      <c r="C7" s="886"/>
      <c r="D7" s="881"/>
      <c r="E7" s="881"/>
      <c r="F7" s="881"/>
      <c r="G7" s="881"/>
      <c r="H7" s="881"/>
      <c r="I7" s="881"/>
      <c r="J7" s="881"/>
      <c r="K7" s="881"/>
      <c r="L7" s="881"/>
      <c r="M7" s="881"/>
      <c r="N7" s="881"/>
      <c r="O7" s="881"/>
      <c r="Q7" s="887" t="s">
        <v>89</v>
      </c>
      <c r="R7" s="888"/>
      <c r="S7" s="888"/>
      <c r="T7" s="887" t="s">
        <v>88</v>
      </c>
      <c r="U7" s="888"/>
      <c r="V7" s="888"/>
      <c r="W7" s="887" t="s">
        <v>85</v>
      </c>
      <c r="X7" s="888"/>
      <c r="Y7" s="888"/>
      <c r="Z7" s="887" t="s">
        <v>86</v>
      </c>
      <c r="AA7" s="888"/>
      <c r="AB7" s="888"/>
      <c r="AC7" s="887" t="s">
        <v>87</v>
      </c>
      <c r="AD7" s="888"/>
      <c r="AE7" s="888"/>
      <c r="AF7" s="887" t="s">
        <v>127</v>
      </c>
      <c r="AG7" s="888"/>
      <c r="AH7" s="888"/>
      <c r="AI7" s="887" t="s">
        <v>128</v>
      </c>
      <c r="AJ7" s="888"/>
      <c r="AK7" s="888"/>
      <c r="AL7" s="887" t="s">
        <v>129</v>
      </c>
      <c r="AM7" s="888"/>
      <c r="AN7" s="888"/>
      <c r="AO7" s="887" t="s">
        <v>130</v>
      </c>
      <c r="AP7" s="888"/>
      <c r="AQ7" s="888"/>
      <c r="AR7" s="887" t="s">
        <v>155</v>
      </c>
      <c r="AS7" s="888"/>
      <c r="AT7" s="888"/>
      <c r="AU7" s="887" t="s">
        <v>156</v>
      </c>
      <c r="AV7" s="888"/>
      <c r="AW7" s="888"/>
      <c r="AX7" s="887" t="s">
        <v>157</v>
      </c>
      <c r="AY7" s="888"/>
      <c r="AZ7" s="888"/>
      <c r="BA7" s="887" t="s">
        <v>158</v>
      </c>
      <c r="BB7" s="888"/>
      <c r="BC7" s="888"/>
    </row>
    <row r="8" spans="1:55" s="44" customFormat="1" ht="12.75" customHeight="1" x14ac:dyDescent="0.3">
      <c r="B8" s="201" t="str">
        <f>'2-Budget JUSTIFY'!B7</f>
        <v>100 - PERSONNEL - Salary / Wage</v>
      </c>
      <c r="C8" s="202">
        <f>SUM(C9:C30)</f>
        <v>0</v>
      </c>
      <c r="D8" s="203">
        <f>SUM(D9:D30)</f>
        <v>0</v>
      </c>
      <c r="E8" s="203">
        <f>SUM(E9:E30)</f>
        <v>0</v>
      </c>
      <c r="F8" s="203">
        <f t="shared" ref="F8" si="0">SUM(F9:F30)</f>
        <v>0</v>
      </c>
      <c r="G8" s="203">
        <f>SUM(G9:G30)</f>
        <v>0</v>
      </c>
      <c r="H8" s="203">
        <f>SUM(H9:H30)</f>
        <v>0</v>
      </c>
      <c r="I8" s="203">
        <f t="shared" ref="I8:K8" si="1">SUM(I9:I30)</f>
        <v>0</v>
      </c>
      <c r="J8" s="203">
        <f t="shared" si="1"/>
        <v>0</v>
      </c>
      <c r="K8" s="203">
        <f t="shared" si="1"/>
        <v>0</v>
      </c>
      <c r="L8" s="203">
        <f t="shared" ref="L8:O8" si="2">SUM(L9:L30)</f>
        <v>0</v>
      </c>
      <c r="M8" s="203">
        <f t="shared" si="2"/>
        <v>0</v>
      </c>
      <c r="N8" s="203">
        <f t="shared" si="2"/>
        <v>0</v>
      </c>
      <c r="O8" s="203">
        <f t="shared" si="2"/>
        <v>0</v>
      </c>
      <c r="Q8" s="105">
        <f>IF(C122&lt;&gt;0,1,0)</f>
        <v>0</v>
      </c>
      <c r="R8" s="106">
        <f t="shared" ref="R8:R95" si="3">Q8</f>
        <v>0</v>
      </c>
      <c r="S8" s="106">
        <f t="shared" ref="S8:S95" si="4">R8</f>
        <v>0</v>
      </c>
      <c r="T8" s="105">
        <f>IF(D122&lt;&gt;0,1,0)</f>
        <v>0</v>
      </c>
      <c r="U8" s="106">
        <f t="shared" ref="U8:U95" si="5">T8</f>
        <v>0</v>
      </c>
      <c r="V8" s="106">
        <f t="shared" ref="V8:V95" si="6">U8</f>
        <v>0</v>
      </c>
      <c r="W8" s="105">
        <f>IF(E122&lt;&gt;0,1,0)</f>
        <v>0</v>
      </c>
      <c r="X8" s="106">
        <f t="shared" ref="X8:Y16" si="7">W8</f>
        <v>0</v>
      </c>
      <c r="Y8" s="106">
        <f t="shared" si="7"/>
        <v>0</v>
      </c>
      <c r="Z8" s="105">
        <f>IF(F122&lt;&gt;0,1,0)</f>
        <v>0</v>
      </c>
      <c r="AA8" s="106">
        <f t="shared" ref="AA8:AB16" si="8">Z8</f>
        <v>0</v>
      </c>
      <c r="AB8" s="106">
        <f t="shared" si="8"/>
        <v>0</v>
      </c>
      <c r="AC8" s="105">
        <f>IF(G122&lt;&gt;0,1,0)</f>
        <v>0</v>
      </c>
      <c r="AD8" s="106">
        <f t="shared" ref="AD8:AE16" si="9">AC8</f>
        <v>0</v>
      </c>
      <c r="AE8" s="106">
        <f t="shared" si="9"/>
        <v>0</v>
      </c>
      <c r="AF8" s="105">
        <f>IF(H122&lt;&gt;0,1,0)</f>
        <v>0</v>
      </c>
      <c r="AG8" s="106">
        <f>AF8</f>
        <v>0</v>
      </c>
      <c r="AH8" s="106">
        <f>AF8</f>
        <v>0</v>
      </c>
      <c r="AI8" s="105">
        <f>IF(I122&lt;&gt;0,1,0)</f>
        <v>0</v>
      </c>
      <c r="AJ8" s="106">
        <f>AI8</f>
        <v>0</v>
      </c>
      <c r="AK8" s="106">
        <f>AJ8</f>
        <v>0</v>
      </c>
      <c r="AL8" s="105">
        <f>IF(J122&lt;&gt;0,1,0)</f>
        <v>0</v>
      </c>
      <c r="AM8" s="106">
        <f>AL8</f>
        <v>0</v>
      </c>
      <c r="AN8" s="106">
        <f>AM8</f>
        <v>0</v>
      </c>
      <c r="AO8" s="105">
        <f>IF(K122&lt;&gt;0,1,0)</f>
        <v>0</v>
      </c>
      <c r="AP8" s="106">
        <f t="shared" ref="AP8:AQ8" si="10">AO8</f>
        <v>0</v>
      </c>
      <c r="AQ8" s="106">
        <f t="shared" si="10"/>
        <v>0</v>
      </c>
      <c r="AR8" s="105">
        <f>IF(L122&lt;&gt;0,1,0)</f>
        <v>0</v>
      </c>
      <c r="AS8" s="106">
        <f t="shared" ref="AS8:AT8" si="11">AR8</f>
        <v>0</v>
      </c>
      <c r="AT8" s="106">
        <f t="shared" si="11"/>
        <v>0</v>
      </c>
      <c r="AU8" s="105">
        <f>IF(M122&lt;&gt;0,1,0)</f>
        <v>0</v>
      </c>
      <c r="AV8" s="106">
        <f t="shared" ref="AV8:AW8" si="12">AU8</f>
        <v>0</v>
      </c>
      <c r="AW8" s="106">
        <f t="shared" si="12"/>
        <v>0</v>
      </c>
      <c r="AX8" s="105">
        <f>IF(N122&lt;&gt;0,1,0)</f>
        <v>0</v>
      </c>
      <c r="AY8" s="106">
        <f t="shared" ref="AY8:AZ8" si="13">AX8</f>
        <v>0</v>
      </c>
      <c r="AZ8" s="106">
        <f t="shared" si="13"/>
        <v>0</v>
      </c>
      <c r="BA8" s="105">
        <f>IF(O122&lt;&gt;0,1,0)</f>
        <v>0</v>
      </c>
      <c r="BB8" s="106">
        <f t="shared" ref="BB8:BC8" si="14">BA8</f>
        <v>0</v>
      </c>
      <c r="BC8" s="106">
        <f t="shared" si="14"/>
        <v>0</v>
      </c>
    </row>
    <row r="9" spans="1:55" s="38" customFormat="1" x14ac:dyDescent="0.25">
      <c r="B9" s="235" t="str">
        <f>'2-Budget JUSTIFY'!B8</f>
        <v/>
      </c>
      <c r="C9" s="108">
        <f>'2-Budget JUSTIFY'!C8</f>
        <v>0</v>
      </c>
      <c r="D9" s="109"/>
      <c r="E9" s="109"/>
      <c r="F9" s="109"/>
      <c r="G9" s="110"/>
      <c r="H9" s="110"/>
      <c r="I9" s="110"/>
      <c r="J9" s="110"/>
      <c r="K9" s="110"/>
      <c r="L9" s="110"/>
      <c r="M9" s="110"/>
      <c r="N9" s="110"/>
      <c r="O9" s="110"/>
      <c r="Q9" s="111">
        <f>Q8</f>
        <v>0</v>
      </c>
      <c r="R9" s="106">
        <f t="shared" si="3"/>
        <v>0</v>
      </c>
      <c r="S9" s="106">
        <f t="shared" si="4"/>
        <v>0</v>
      </c>
      <c r="T9" s="111">
        <f>T8</f>
        <v>0</v>
      </c>
      <c r="U9" s="106">
        <f t="shared" si="5"/>
        <v>0</v>
      </c>
      <c r="V9" s="106">
        <f t="shared" si="6"/>
        <v>0</v>
      </c>
      <c r="W9" s="111">
        <f>W8</f>
        <v>0</v>
      </c>
      <c r="X9" s="106">
        <f t="shared" si="7"/>
        <v>0</v>
      </c>
      <c r="Y9" s="106">
        <f t="shared" si="7"/>
        <v>0</v>
      </c>
      <c r="Z9" s="111">
        <f>Z8</f>
        <v>0</v>
      </c>
      <c r="AA9" s="106">
        <f>Z9</f>
        <v>0</v>
      </c>
      <c r="AB9" s="106">
        <f>AA9</f>
        <v>0</v>
      </c>
      <c r="AC9" s="111">
        <f>AC8</f>
        <v>0</v>
      </c>
      <c r="AD9" s="106">
        <f t="shared" si="9"/>
        <v>0</v>
      </c>
      <c r="AE9" s="106">
        <f t="shared" si="9"/>
        <v>0</v>
      </c>
      <c r="AF9" s="38">
        <f>AF8</f>
        <v>0</v>
      </c>
      <c r="AG9" s="38">
        <f>AF9</f>
        <v>0</v>
      </c>
      <c r="AH9" s="38">
        <f>AG9</f>
        <v>0</v>
      </c>
      <c r="AI9" s="38">
        <f>AI8</f>
        <v>0</v>
      </c>
      <c r="AJ9" s="38">
        <f>AI9</f>
        <v>0</v>
      </c>
      <c r="AK9" s="38">
        <f>AJ9</f>
        <v>0</v>
      </c>
      <c r="AL9" s="38">
        <f>AL8</f>
        <v>0</v>
      </c>
      <c r="AM9" s="38">
        <f>AL9</f>
        <v>0</v>
      </c>
      <c r="AN9" s="38">
        <f>AM9</f>
        <v>0</v>
      </c>
      <c r="AO9" s="38">
        <f t="shared" ref="AO9:BA24" si="15">AO8</f>
        <v>0</v>
      </c>
      <c r="AP9" s="38">
        <f t="shared" ref="AP9:AQ24" si="16">AO9</f>
        <v>0</v>
      </c>
      <c r="AQ9" s="38">
        <f t="shared" si="16"/>
        <v>0</v>
      </c>
      <c r="AR9" s="38">
        <f t="shared" ref="AR9" si="17">AR8</f>
        <v>0</v>
      </c>
      <c r="AS9" s="38">
        <f t="shared" ref="AS9:AT24" si="18">AR9</f>
        <v>0</v>
      </c>
      <c r="AT9" s="38">
        <f t="shared" si="18"/>
        <v>0</v>
      </c>
      <c r="AU9" s="38">
        <f t="shared" ref="AU9" si="19">AU8</f>
        <v>0</v>
      </c>
      <c r="AV9" s="38">
        <f t="shared" ref="AV9:AW24" si="20">AU9</f>
        <v>0</v>
      </c>
      <c r="AW9" s="38">
        <f t="shared" si="20"/>
        <v>0</v>
      </c>
      <c r="AX9" s="38">
        <f t="shared" ref="AX9" si="21">AX8</f>
        <v>0</v>
      </c>
      <c r="AY9" s="38">
        <f t="shared" ref="AY9:AZ24" si="22">AX9</f>
        <v>0</v>
      </c>
      <c r="AZ9" s="38">
        <f t="shared" si="22"/>
        <v>0</v>
      </c>
      <c r="BA9" s="38">
        <f t="shared" ref="BA9" si="23">BA8</f>
        <v>0</v>
      </c>
      <c r="BB9" s="38">
        <f t="shared" ref="BB9:BC24" si="24">BA9</f>
        <v>0</v>
      </c>
      <c r="BC9" s="38">
        <f t="shared" si="24"/>
        <v>0</v>
      </c>
    </row>
    <row r="10" spans="1:55" s="38" customFormat="1" x14ac:dyDescent="0.25">
      <c r="B10" s="236" t="str">
        <f>'2-Budget JUSTIFY'!B9</f>
        <v/>
      </c>
      <c r="C10" s="112">
        <f>'2-Budget JUSTIFY'!C9</f>
        <v>0</v>
      </c>
      <c r="D10" s="113"/>
      <c r="E10" s="113"/>
      <c r="F10" s="113"/>
      <c r="G10" s="114"/>
      <c r="H10" s="114"/>
      <c r="I10" s="114"/>
      <c r="J10" s="114"/>
      <c r="K10" s="114"/>
      <c r="L10" s="114"/>
      <c r="M10" s="114"/>
      <c r="N10" s="114"/>
      <c r="O10" s="114"/>
      <c r="Q10" s="111">
        <f t="shared" ref="Q10:Q97" si="25">Q9</f>
        <v>0</v>
      </c>
      <c r="R10" s="106">
        <f t="shared" si="3"/>
        <v>0</v>
      </c>
      <c r="S10" s="106">
        <f t="shared" si="4"/>
        <v>0</v>
      </c>
      <c r="T10" s="111">
        <f t="shared" ref="T10:T97" si="26">T9</f>
        <v>0</v>
      </c>
      <c r="U10" s="106">
        <f t="shared" si="5"/>
        <v>0</v>
      </c>
      <c r="V10" s="106">
        <f t="shared" si="6"/>
        <v>0</v>
      </c>
      <c r="W10" s="111">
        <f t="shared" ref="W10:W97" si="27">W9</f>
        <v>0</v>
      </c>
      <c r="X10" s="106">
        <f t="shared" si="7"/>
        <v>0</v>
      </c>
      <c r="Y10" s="106">
        <f t="shared" si="7"/>
        <v>0</v>
      </c>
      <c r="Z10" s="111">
        <f t="shared" ref="Z10:Z97" si="28">Z9</f>
        <v>0</v>
      </c>
      <c r="AA10" s="106">
        <f t="shared" si="8"/>
        <v>0</v>
      </c>
      <c r="AB10" s="106">
        <f t="shared" si="8"/>
        <v>0</v>
      </c>
      <c r="AC10" s="111">
        <f>AC9</f>
        <v>0</v>
      </c>
      <c r="AD10" s="106">
        <f t="shared" si="9"/>
        <v>0</v>
      </c>
      <c r="AE10" s="106">
        <f t="shared" si="9"/>
        <v>0</v>
      </c>
      <c r="AF10" s="38">
        <f>AF9</f>
        <v>0</v>
      </c>
      <c r="AG10" s="38">
        <f>AF10</f>
        <v>0</v>
      </c>
      <c r="AH10" s="38">
        <f>AG10</f>
        <v>0</v>
      </c>
      <c r="AI10" s="38">
        <f t="shared" ref="AI10:AI97" si="29">AI9</f>
        <v>0</v>
      </c>
      <c r="AJ10" s="38">
        <f t="shared" ref="AJ10:AK10" si="30">AI10</f>
        <v>0</v>
      </c>
      <c r="AK10" s="38">
        <f t="shared" si="30"/>
        <v>0</v>
      </c>
      <c r="AL10" s="38">
        <f t="shared" ref="AL10:AL97" si="31">AL9</f>
        <v>0</v>
      </c>
      <c r="AM10" s="38">
        <f t="shared" ref="AM10:AN10" si="32">AL10</f>
        <v>0</v>
      </c>
      <c r="AN10" s="38">
        <f t="shared" si="32"/>
        <v>0</v>
      </c>
      <c r="AO10" s="38">
        <f t="shared" si="15"/>
        <v>0</v>
      </c>
      <c r="AP10" s="38">
        <f t="shared" si="16"/>
        <v>0</v>
      </c>
      <c r="AQ10" s="38">
        <f t="shared" si="16"/>
        <v>0</v>
      </c>
      <c r="AR10" s="38">
        <f t="shared" si="15"/>
        <v>0</v>
      </c>
      <c r="AS10" s="38">
        <f t="shared" si="18"/>
        <v>0</v>
      </c>
      <c r="AT10" s="38">
        <f t="shared" si="18"/>
        <v>0</v>
      </c>
      <c r="AU10" s="38">
        <f t="shared" si="15"/>
        <v>0</v>
      </c>
      <c r="AV10" s="38">
        <f t="shared" si="20"/>
        <v>0</v>
      </c>
      <c r="AW10" s="38">
        <f t="shared" si="20"/>
        <v>0</v>
      </c>
      <c r="AX10" s="38">
        <f t="shared" si="15"/>
        <v>0</v>
      </c>
      <c r="AY10" s="38">
        <f t="shared" si="22"/>
        <v>0</v>
      </c>
      <c r="AZ10" s="38">
        <f t="shared" si="22"/>
        <v>0</v>
      </c>
      <c r="BA10" s="38">
        <f t="shared" si="15"/>
        <v>0</v>
      </c>
      <c r="BB10" s="38">
        <f t="shared" si="24"/>
        <v>0</v>
      </c>
      <c r="BC10" s="38">
        <f t="shared" si="24"/>
        <v>0</v>
      </c>
    </row>
    <row r="11" spans="1:55" s="38" customFormat="1" x14ac:dyDescent="0.25">
      <c r="B11" s="236" t="str">
        <f>'2-Budget JUSTIFY'!B10</f>
        <v/>
      </c>
      <c r="C11" s="112">
        <f>'2-Budget JUSTIFY'!C10</f>
        <v>0</v>
      </c>
      <c r="D11" s="113"/>
      <c r="E11" s="113"/>
      <c r="F11" s="113"/>
      <c r="G11" s="114"/>
      <c r="H11" s="114"/>
      <c r="I11" s="114"/>
      <c r="J11" s="114"/>
      <c r="K11" s="114"/>
      <c r="L11" s="114"/>
      <c r="M11" s="114"/>
      <c r="N11" s="114"/>
      <c r="O11" s="114"/>
      <c r="Q11" s="111">
        <f t="shared" si="25"/>
        <v>0</v>
      </c>
      <c r="R11" s="106">
        <f t="shared" si="3"/>
        <v>0</v>
      </c>
      <c r="S11" s="106">
        <f t="shared" si="4"/>
        <v>0</v>
      </c>
      <c r="T11" s="111">
        <f t="shared" si="26"/>
        <v>0</v>
      </c>
      <c r="U11" s="106">
        <f t="shared" si="5"/>
        <v>0</v>
      </c>
      <c r="V11" s="106">
        <f t="shared" si="6"/>
        <v>0</v>
      </c>
      <c r="W11" s="111">
        <f t="shared" si="27"/>
        <v>0</v>
      </c>
      <c r="X11" s="106">
        <f t="shared" si="7"/>
        <v>0</v>
      </c>
      <c r="Y11" s="106">
        <f t="shared" si="7"/>
        <v>0</v>
      </c>
      <c r="Z11" s="111">
        <f t="shared" si="28"/>
        <v>0</v>
      </c>
      <c r="AA11" s="106">
        <f t="shared" si="8"/>
        <v>0</v>
      </c>
      <c r="AB11" s="106">
        <f t="shared" si="8"/>
        <v>0</v>
      </c>
      <c r="AC11" s="111">
        <f t="shared" ref="AC11:AC97" si="33">AC10</f>
        <v>0</v>
      </c>
      <c r="AD11" s="106">
        <f t="shared" si="9"/>
        <v>0</v>
      </c>
      <c r="AE11" s="106">
        <f t="shared" si="9"/>
        <v>0</v>
      </c>
      <c r="AF11" s="38">
        <f t="shared" ref="AF11:AF98" si="34">AF10</f>
        <v>0</v>
      </c>
      <c r="AG11" s="38">
        <f t="shared" ref="AG11:AH11" si="35">AF11</f>
        <v>0</v>
      </c>
      <c r="AH11" s="38">
        <f t="shared" si="35"/>
        <v>0</v>
      </c>
      <c r="AI11" s="38">
        <f t="shared" si="29"/>
        <v>0</v>
      </c>
      <c r="AJ11" s="38">
        <f t="shared" ref="AJ11:AK11" si="36">AI11</f>
        <v>0</v>
      </c>
      <c r="AK11" s="38">
        <f t="shared" si="36"/>
        <v>0</v>
      </c>
      <c r="AL11" s="38">
        <f t="shared" si="31"/>
        <v>0</v>
      </c>
      <c r="AM11" s="38">
        <f t="shared" ref="AM11:AN11" si="37">AL11</f>
        <v>0</v>
      </c>
      <c r="AN11" s="38">
        <f t="shared" si="37"/>
        <v>0</v>
      </c>
      <c r="AO11" s="38">
        <f t="shared" si="15"/>
        <v>0</v>
      </c>
      <c r="AP11" s="38">
        <f t="shared" si="16"/>
        <v>0</v>
      </c>
      <c r="AQ11" s="38">
        <f t="shared" si="16"/>
        <v>0</v>
      </c>
      <c r="AR11" s="38">
        <f t="shared" si="15"/>
        <v>0</v>
      </c>
      <c r="AS11" s="38">
        <f t="shared" si="18"/>
        <v>0</v>
      </c>
      <c r="AT11" s="38">
        <f t="shared" si="18"/>
        <v>0</v>
      </c>
      <c r="AU11" s="38">
        <f t="shared" si="15"/>
        <v>0</v>
      </c>
      <c r="AV11" s="38">
        <f t="shared" si="20"/>
        <v>0</v>
      </c>
      <c r="AW11" s="38">
        <f t="shared" si="20"/>
        <v>0</v>
      </c>
      <c r="AX11" s="38">
        <f t="shared" si="15"/>
        <v>0</v>
      </c>
      <c r="AY11" s="38">
        <f t="shared" si="22"/>
        <v>0</v>
      </c>
      <c r="AZ11" s="38">
        <f t="shared" si="22"/>
        <v>0</v>
      </c>
      <c r="BA11" s="38">
        <f t="shared" si="15"/>
        <v>0</v>
      </c>
      <c r="BB11" s="38">
        <f t="shared" si="24"/>
        <v>0</v>
      </c>
      <c r="BC11" s="38">
        <f t="shared" si="24"/>
        <v>0</v>
      </c>
    </row>
    <row r="12" spans="1:55" s="38" customFormat="1" x14ac:dyDescent="0.25">
      <c r="B12" s="236" t="str">
        <f>'2-Budget JUSTIFY'!B11</f>
        <v/>
      </c>
      <c r="C12" s="112">
        <f>'2-Budget JUSTIFY'!C11</f>
        <v>0</v>
      </c>
      <c r="D12" s="113"/>
      <c r="E12" s="113"/>
      <c r="F12" s="113"/>
      <c r="G12" s="114"/>
      <c r="H12" s="114"/>
      <c r="I12" s="114"/>
      <c r="J12" s="114"/>
      <c r="K12" s="114"/>
      <c r="L12" s="114"/>
      <c r="M12" s="114"/>
      <c r="N12" s="114"/>
      <c r="O12" s="114"/>
      <c r="Q12" s="111">
        <f t="shared" si="25"/>
        <v>0</v>
      </c>
      <c r="R12" s="106">
        <f t="shared" si="3"/>
        <v>0</v>
      </c>
      <c r="S12" s="106">
        <f t="shared" si="4"/>
        <v>0</v>
      </c>
      <c r="T12" s="111">
        <f t="shared" si="26"/>
        <v>0</v>
      </c>
      <c r="U12" s="106">
        <f t="shared" si="5"/>
        <v>0</v>
      </c>
      <c r="V12" s="106">
        <f t="shared" si="6"/>
        <v>0</v>
      </c>
      <c r="W12" s="111">
        <f t="shared" si="27"/>
        <v>0</v>
      </c>
      <c r="X12" s="106">
        <f t="shared" si="7"/>
        <v>0</v>
      </c>
      <c r="Y12" s="106">
        <f t="shared" si="7"/>
        <v>0</v>
      </c>
      <c r="Z12" s="111">
        <f t="shared" si="28"/>
        <v>0</v>
      </c>
      <c r="AA12" s="106">
        <f t="shared" si="8"/>
        <v>0</v>
      </c>
      <c r="AB12" s="106">
        <f t="shared" si="8"/>
        <v>0</v>
      </c>
      <c r="AC12" s="111">
        <f t="shared" si="33"/>
        <v>0</v>
      </c>
      <c r="AD12" s="106">
        <f t="shared" si="9"/>
        <v>0</v>
      </c>
      <c r="AE12" s="106">
        <f t="shared" si="9"/>
        <v>0</v>
      </c>
      <c r="AF12" s="38">
        <f t="shared" si="34"/>
        <v>0</v>
      </c>
      <c r="AG12" s="38">
        <f t="shared" ref="AG12:AH12" si="38">AF12</f>
        <v>0</v>
      </c>
      <c r="AH12" s="38">
        <f t="shared" si="38"/>
        <v>0</v>
      </c>
      <c r="AI12" s="38">
        <f t="shared" si="29"/>
        <v>0</v>
      </c>
      <c r="AJ12" s="38">
        <f t="shared" ref="AJ12:AK12" si="39">AI12</f>
        <v>0</v>
      </c>
      <c r="AK12" s="38">
        <f t="shared" si="39"/>
        <v>0</v>
      </c>
      <c r="AL12" s="38">
        <f t="shared" si="31"/>
        <v>0</v>
      </c>
      <c r="AM12" s="38">
        <f t="shared" ref="AM12:AN12" si="40">AL12</f>
        <v>0</v>
      </c>
      <c r="AN12" s="38">
        <f t="shared" si="40"/>
        <v>0</v>
      </c>
      <c r="AO12" s="38">
        <f t="shared" si="15"/>
        <v>0</v>
      </c>
      <c r="AP12" s="38">
        <f t="shared" si="16"/>
        <v>0</v>
      </c>
      <c r="AQ12" s="38">
        <f t="shared" si="16"/>
        <v>0</v>
      </c>
      <c r="AR12" s="38">
        <f t="shared" si="15"/>
        <v>0</v>
      </c>
      <c r="AS12" s="38">
        <f t="shared" si="18"/>
        <v>0</v>
      </c>
      <c r="AT12" s="38">
        <f t="shared" si="18"/>
        <v>0</v>
      </c>
      <c r="AU12" s="38">
        <f t="shared" si="15"/>
        <v>0</v>
      </c>
      <c r="AV12" s="38">
        <f t="shared" si="20"/>
        <v>0</v>
      </c>
      <c r="AW12" s="38">
        <f t="shared" si="20"/>
        <v>0</v>
      </c>
      <c r="AX12" s="38">
        <f t="shared" si="15"/>
        <v>0</v>
      </c>
      <c r="AY12" s="38">
        <f t="shared" si="22"/>
        <v>0</v>
      </c>
      <c r="AZ12" s="38">
        <f t="shared" si="22"/>
        <v>0</v>
      </c>
      <c r="BA12" s="38">
        <f t="shared" si="15"/>
        <v>0</v>
      </c>
      <c r="BB12" s="38">
        <f t="shared" si="24"/>
        <v>0</v>
      </c>
      <c r="BC12" s="38">
        <f t="shared" si="24"/>
        <v>0</v>
      </c>
    </row>
    <row r="13" spans="1:55" s="38" customFormat="1" x14ac:dyDescent="0.25">
      <c r="B13" s="236" t="str">
        <f>'2-Budget JUSTIFY'!B12</f>
        <v/>
      </c>
      <c r="C13" s="112">
        <f>'2-Budget JUSTIFY'!C12</f>
        <v>0</v>
      </c>
      <c r="D13" s="113"/>
      <c r="E13" s="113"/>
      <c r="F13" s="113"/>
      <c r="G13" s="114"/>
      <c r="H13" s="114"/>
      <c r="I13" s="114"/>
      <c r="J13" s="114"/>
      <c r="K13" s="114"/>
      <c r="L13" s="114"/>
      <c r="M13" s="114"/>
      <c r="N13" s="114"/>
      <c r="O13" s="114"/>
      <c r="Q13" s="111">
        <f t="shared" si="25"/>
        <v>0</v>
      </c>
      <c r="R13" s="106">
        <f t="shared" si="3"/>
        <v>0</v>
      </c>
      <c r="S13" s="106">
        <f t="shared" si="4"/>
        <v>0</v>
      </c>
      <c r="T13" s="111">
        <f>T12</f>
        <v>0</v>
      </c>
      <c r="U13" s="106">
        <f t="shared" si="5"/>
        <v>0</v>
      </c>
      <c r="V13" s="106">
        <f t="shared" si="6"/>
        <v>0</v>
      </c>
      <c r="W13" s="111">
        <f t="shared" si="27"/>
        <v>0</v>
      </c>
      <c r="X13" s="106">
        <f t="shared" si="7"/>
        <v>0</v>
      </c>
      <c r="Y13" s="106">
        <f t="shared" si="7"/>
        <v>0</v>
      </c>
      <c r="Z13" s="111">
        <f t="shared" si="28"/>
        <v>0</v>
      </c>
      <c r="AA13" s="106">
        <f t="shared" si="8"/>
        <v>0</v>
      </c>
      <c r="AB13" s="106">
        <f t="shared" si="8"/>
        <v>0</v>
      </c>
      <c r="AC13" s="111">
        <f t="shared" si="33"/>
        <v>0</v>
      </c>
      <c r="AD13" s="106">
        <f t="shared" si="9"/>
        <v>0</v>
      </c>
      <c r="AE13" s="106">
        <f t="shared" si="9"/>
        <v>0</v>
      </c>
      <c r="AF13" s="38">
        <f t="shared" si="34"/>
        <v>0</v>
      </c>
      <c r="AG13" s="38">
        <f t="shared" ref="AG13:AH13" si="41">AF13</f>
        <v>0</v>
      </c>
      <c r="AH13" s="38">
        <f t="shared" si="41"/>
        <v>0</v>
      </c>
      <c r="AI13" s="38">
        <f t="shared" si="29"/>
        <v>0</v>
      </c>
      <c r="AJ13" s="38">
        <f t="shared" ref="AJ13:AK13" si="42">AI13</f>
        <v>0</v>
      </c>
      <c r="AK13" s="38">
        <f t="shared" si="42"/>
        <v>0</v>
      </c>
      <c r="AL13" s="38">
        <f t="shared" si="31"/>
        <v>0</v>
      </c>
      <c r="AM13" s="38">
        <f t="shared" ref="AM13:AN13" si="43">AL13</f>
        <v>0</v>
      </c>
      <c r="AN13" s="38">
        <f t="shared" si="43"/>
        <v>0</v>
      </c>
      <c r="AO13" s="38">
        <f t="shared" si="15"/>
        <v>0</v>
      </c>
      <c r="AP13" s="38">
        <f t="shared" si="16"/>
        <v>0</v>
      </c>
      <c r="AQ13" s="38">
        <f t="shared" si="16"/>
        <v>0</v>
      </c>
      <c r="AR13" s="38">
        <f t="shared" si="15"/>
        <v>0</v>
      </c>
      <c r="AS13" s="38">
        <f t="shared" si="18"/>
        <v>0</v>
      </c>
      <c r="AT13" s="38">
        <f t="shared" si="18"/>
        <v>0</v>
      </c>
      <c r="AU13" s="38">
        <f t="shared" si="15"/>
        <v>0</v>
      </c>
      <c r="AV13" s="38">
        <f t="shared" si="20"/>
        <v>0</v>
      </c>
      <c r="AW13" s="38">
        <f t="shared" si="20"/>
        <v>0</v>
      </c>
      <c r="AX13" s="38">
        <f t="shared" si="15"/>
        <v>0</v>
      </c>
      <c r="AY13" s="38">
        <f t="shared" si="22"/>
        <v>0</v>
      </c>
      <c r="AZ13" s="38">
        <f t="shared" si="22"/>
        <v>0</v>
      </c>
      <c r="BA13" s="38">
        <f t="shared" si="15"/>
        <v>0</v>
      </c>
      <c r="BB13" s="38">
        <f t="shared" si="24"/>
        <v>0</v>
      </c>
      <c r="BC13" s="38">
        <f t="shared" si="24"/>
        <v>0</v>
      </c>
    </row>
    <row r="14" spans="1:55" s="38" customFormat="1" x14ac:dyDescent="0.25">
      <c r="B14" s="236" t="str">
        <f>'2-Budget JUSTIFY'!B13</f>
        <v/>
      </c>
      <c r="C14" s="112">
        <f>'2-Budget JUSTIFY'!C13</f>
        <v>0</v>
      </c>
      <c r="D14" s="113"/>
      <c r="E14" s="113"/>
      <c r="F14" s="113"/>
      <c r="G14" s="114"/>
      <c r="H14" s="114"/>
      <c r="I14" s="114"/>
      <c r="J14" s="114"/>
      <c r="K14" s="114"/>
      <c r="L14" s="114"/>
      <c r="M14" s="114"/>
      <c r="N14" s="114"/>
      <c r="O14" s="114"/>
      <c r="Q14" s="111">
        <f t="shared" si="25"/>
        <v>0</v>
      </c>
      <c r="R14" s="106">
        <f t="shared" si="3"/>
        <v>0</v>
      </c>
      <c r="S14" s="106">
        <f t="shared" si="4"/>
        <v>0</v>
      </c>
      <c r="T14" s="111">
        <f>T13</f>
        <v>0</v>
      </c>
      <c r="U14" s="106">
        <f t="shared" si="5"/>
        <v>0</v>
      </c>
      <c r="V14" s="106">
        <f t="shared" si="6"/>
        <v>0</v>
      </c>
      <c r="W14" s="111">
        <f t="shared" si="27"/>
        <v>0</v>
      </c>
      <c r="X14" s="106">
        <f t="shared" si="7"/>
        <v>0</v>
      </c>
      <c r="Y14" s="106">
        <f t="shared" si="7"/>
        <v>0</v>
      </c>
      <c r="Z14" s="111">
        <f t="shared" si="28"/>
        <v>0</v>
      </c>
      <c r="AA14" s="106">
        <f t="shared" si="8"/>
        <v>0</v>
      </c>
      <c r="AB14" s="106">
        <f t="shared" si="8"/>
        <v>0</v>
      </c>
      <c r="AC14" s="111">
        <f t="shared" si="33"/>
        <v>0</v>
      </c>
      <c r="AD14" s="106">
        <f t="shared" si="9"/>
        <v>0</v>
      </c>
      <c r="AE14" s="106">
        <f t="shared" si="9"/>
        <v>0</v>
      </c>
      <c r="AF14" s="38">
        <f t="shared" si="34"/>
        <v>0</v>
      </c>
      <c r="AG14" s="38">
        <f t="shared" ref="AG14:AH14" si="44">AF14</f>
        <v>0</v>
      </c>
      <c r="AH14" s="38">
        <f t="shared" si="44"/>
        <v>0</v>
      </c>
      <c r="AI14" s="38">
        <f t="shared" si="29"/>
        <v>0</v>
      </c>
      <c r="AJ14" s="38">
        <f t="shared" ref="AJ14:AK14" si="45">AI14</f>
        <v>0</v>
      </c>
      <c r="AK14" s="38">
        <f t="shared" si="45"/>
        <v>0</v>
      </c>
      <c r="AL14" s="38">
        <f t="shared" si="31"/>
        <v>0</v>
      </c>
      <c r="AM14" s="38">
        <f t="shared" ref="AM14:AN14" si="46">AL14</f>
        <v>0</v>
      </c>
      <c r="AN14" s="38">
        <f t="shared" si="46"/>
        <v>0</v>
      </c>
      <c r="AO14" s="38">
        <f t="shared" si="15"/>
        <v>0</v>
      </c>
      <c r="AP14" s="38">
        <f t="shared" si="16"/>
        <v>0</v>
      </c>
      <c r="AQ14" s="38">
        <f t="shared" si="16"/>
        <v>0</v>
      </c>
      <c r="AR14" s="38">
        <f t="shared" si="15"/>
        <v>0</v>
      </c>
      <c r="AS14" s="38">
        <f t="shared" si="18"/>
        <v>0</v>
      </c>
      <c r="AT14" s="38">
        <f t="shared" si="18"/>
        <v>0</v>
      </c>
      <c r="AU14" s="38">
        <f t="shared" si="15"/>
        <v>0</v>
      </c>
      <c r="AV14" s="38">
        <f t="shared" si="20"/>
        <v>0</v>
      </c>
      <c r="AW14" s="38">
        <f t="shared" si="20"/>
        <v>0</v>
      </c>
      <c r="AX14" s="38">
        <f t="shared" si="15"/>
        <v>0</v>
      </c>
      <c r="AY14" s="38">
        <f t="shared" si="22"/>
        <v>0</v>
      </c>
      <c r="AZ14" s="38">
        <f t="shared" si="22"/>
        <v>0</v>
      </c>
      <c r="BA14" s="38">
        <f t="shared" si="15"/>
        <v>0</v>
      </c>
      <c r="BB14" s="38">
        <f t="shared" si="24"/>
        <v>0</v>
      </c>
      <c r="BC14" s="38">
        <f t="shared" si="24"/>
        <v>0</v>
      </c>
    </row>
    <row r="15" spans="1:55" s="38" customFormat="1" x14ac:dyDescent="0.25">
      <c r="B15" s="236" t="str">
        <f>'2-Budget JUSTIFY'!B14</f>
        <v/>
      </c>
      <c r="C15" s="112">
        <f>'2-Budget JUSTIFY'!C14</f>
        <v>0</v>
      </c>
      <c r="D15" s="113"/>
      <c r="E15" s="113"/>
      <c r="F15" s="113"/>
      <c r="G15" s="114"/>
      <c r="H15" s="114"/>
      <c r="I15" s="114"/>
      <c r="J15" s="114"/>
      <c r="K15" s="114"/>
      <c r="L15" s="114"/>
      <c r="M15" s="114"/>
      <c r="N15" s="114"/>
      <c r="O15" s="114"/>
      <c r="Q15" s="111">
        <f t="shared" si="25"/>
        <v>0</v>
      </c>
      <c r="R15" s="106">
        <f t="shared" si="3"/>
        <v>0</v>
      </c>
      <c r="S15" s="106">
        <f t="shared" si="4"/>
        <v>0</v>
      </c>
      <c r="T15" s="111">
        <f t="shared" si="26"/>
        <v>0</v>
      </c>
      <c r="U15" s="106">
        <f t="shared" si="5"/>
        <v>0</v>
      </c>
      <c r="V15" s="106">
        <f t="shared" si="6"/>
        <v>0</v>
      </c>
      <c r="W15" s="111">
        <f t="shared" si="27"/>
        <v>0</v>
      </c>
      <c r="X15" s="106">
        <f t="shared" si="7"/>
        <v>0</v>
      </c>
      <c r="Y15" s="106">
        <f t="shared" si="7"/>
        <v>0</v>
      </c>
      <c r="Z15" s="111">
        <f t="shared" si="28"/>
        <v>0</v>
      </c>
      <c r="AA15" s="106">
        <f t="shared" si="8"/>
        <v>0</v>
      </c>
      <c r="AB15" s="106">
        <f t="shared" si="8"/>
        <v>0</v>
      </c>
      <c r="AC15" s="111">
        <f t="shared" si="33"/>
        <v>0</v>
      </c>
      <c r="AD15" s="106">
        <f t="shared" si="9"/>
        <v>0</v>
      </c>
      <c r="AE15" s="106">
        <f t="shared" si="9"/>
        <v>0</v>
      </c>
      <c r="AF15" s="38">
        <f t="shared" si="34"/>
        <v>0</v>
      </c>
      <c r="AG15" s="38">
        <f t="shared" ref="AG15:AH15" si="47">AF15</f>
        <v>0</v>
      </c>
      <c r="AH15" s="38">
        <f t="shared" si="47"/>
        <v>0</v>
      </c>
      <c r="AI15" s="38">
        <f t="shared" si="29"/>
        <v>0</v>
      </c>
      <c r="AJ15" s="38">
        <f t="shared" ref="AJ15:AK15" si="48">AI15</f>
        <v>0</v>
      </c>
      <c r="AK15" s="38">
        <f t="shared" si="48"/>
        <v>0</v>
      </c>
      <c r="AL15" s="38">
        <f t="shared" si="31"/>
        <v>0</v>
      </c>
      <c r="AM15" s="38">
        <f t="shared" ref="AM15:AN15" si="49">AL15</f>
        <v>0</v>
      </c>
      <c r="AN15" s="38">
        <f t="shared" si="49"/>
        <v>0</v>
      </c>
      <c r="AO15" s="38">
        <f t="shared" si="15"/>
        <v>0</v>
      </c>
      <c r="AP15" s="38">
        <f t="shared" si="16"/>
        <v>0</v>
      </c>
      <c r="AQ15" s="38">
        <f t="shared" si="16"/>
        <v>0</v>
      </c>
      <c r="AR15" s="38">
        <f t="shared" si="15"/>
        <v>0</v>
      </c>
      <c r="AS15" s="38">
        <f t="shared" si="18"/>
        <v>0</v>
      </c>
      <c r="AT15" s="38">
        <f t="shared" si="18"/>
        <v>0</v>
      </c>
      <c r="AU15" s="38">
        <f t="shared" si="15"/>
        <v>0</v>
      </c>
      <c r="AV15" s="38">
        <f t="shared" si="20"/>
        <v>0</v>
      </c>
      <c r="AW15" s="38">
        <f t="shared" si="20"/>
        <v>0</v>
      </c>
      <c r="AX15" s="38">
        <f t="shared" si="15"/>
        <v>0</v>
      </c>
      <c r="AY15" s="38">
        <f t="shared" si="22"/>
        <v>0</v>
      </c>
      <c r="AZ15" s="38">
        <f t="shared" si="22"/>
        <v>0</v>
      </c>
      <c r="BA15" s="38">
        <f t="shared" si="15"/>
        <v>0</v>
      </c>
      <c r="BB15" s="38">
        <f t="shared" si="24"/>
        <v>0</v>
      </c>
      <c r="BC15" s="38">
        <f t="shared" si="24"/>
        <v>0</v>
      </c>
    </row>
    <row r="16" spans="1:55" s="38" customFormat="1" x14ac:dyDescent="0.25">
      <c r="B16" s="236" t="str">
        <f>'2-Budget JUSTIFY'!B15</f>
        <v/>
      </c>
      <c r="C16" s="112">
        <f>'2-Budget JUSTIFY'!C15</f>
        <v>0</v>
      </c>
      <c r="D16" s="113"/>
      <c r="E16" s="113"/>
      <c r="F16" s="113"/>
      <c r="G16" s="114"/>
      <c r="H16" s="114"/>
      <c r="I16" s="114"/>
      <c r="J16" s="114"/>
      <c r="K16" s="114"/>
      <c r="L16" s="114"/>
      <c r="M16" s="114"/>
      <c r="N16" s="114"/>
      <c r="O16" s="114"/>
      <c r="Q16" s="111">
        <f t="shared" si="25"/>
        <v>0</v>
      </c>
      <c r="R16" s="106">
        <f t="shared" si="3"/>
        <v>0</v>
      </c>
      <c r="S16" s="106">
        <f t="shared" si="4"/>
        <v>0</v>
      </c>
      <c r="T16" s="111">
        <f t="shared" si="26"/>
        <v>0</v>
      </c>
      <c r="U16" s="106">
        <f t="shared" si="5"/>
        <v>0</v>
      </c>
      <c r="V16" s="106">
        <f t="shared" si="6"/>
        <v>0</v>
      </c>
      <c r="W16" s="111">
        <f t="shared" si="27"/>
        <v>0</v>
      </c>
      <c r="X16" s="106">
        <f t="shared" si="7"/>
        <v>0</v>
      </c>
      <c r="Y16" s="106">
        <f t="shared" si="7"/>
        <v>0</v>
      </c>
      <c r="Z16" s="111">
        <f t="shared" si="28"/>
        <v>0</v>
      </c>
      <c r="AA16" s="106">
        <f t="shared" si="8"/>
        <v>0</v>
      </c>
      <c r="AB16" s="106">
        <f t="shared" si="8"/>
        <v>0</v>
      </c>
      <c r="AC16" s="111">
        <f t="shared" si="33"/>
        <v>0</v>
      </c>
      <c r="AD16" s="106">
        <f t="shared" si="9"/>
        <v>0</v>
      </c>
      <c r="AE16" s="106">
        <f t="shared" si="9"/>
        <v>0</v>
      </c>
      <c r="AF16" s="38">
        <f t="shared" si="34"/>
        <v>0</v>
      </c>
      <c r="AG16" s="38">
        <f t="shared" ref="AG16:AH16" si="50">AF16</f>
        <v>0</v>
      </c>
      <c r="AH16" s="38">
        <f t="shared" si="50"/>
        <v>0</v>
      </c>
      <c r="AI16" s="38">
        <f t="shared" si="29"/>
        <v>0</v>
      </c>
      <c r="AJ16" s="38">
        <f t="shared" ref="AJ16:AK16" si="51">AI16</f>
        <v>0</v>
      </c>
      <c r="AK16" s="38">
        <f t="shared" si="51"/>
        <v>0</v>
      </c>
      <c r="AL16" s="38">
        <f t="shared" si="31"/>
        <v>0</v>
      </c>
      <c r="AM16" s="38">
        <f t="shared" ref="AM16:AN16" si="52">AL16</f>
        <v>0</v>
      </c>
      <c r="AN16" s="38">
        <f t="shared" si="52"/>
        <v>0</v>
      </c>
      <c r="AO16" s="38">
        <f t="shared" si="15"/>
        <v>0</v>
      </c>
      <c r="AP16" s="38">
        <f t="shared" si="16"/>
        <v>0</v>
      </c>
      <c r="AQ16" s="38">
        <f t="shared" si="16"/>
        <v>0</v>
      </c>
      <c r="AR16" s="38">
        <f t="shared" si="15"/>
        <v>0</v>
      </c>
      <c r="AS16" s="38">
        <f t="shared" si="18"/>
        <v>0</v>
      </c>
      <c r="AT16" s="38">
        <f t="shared" si="18"/>
        <v>0</v>
      </c>
      <c r="AU16" s="38">
        <f t="shared" si="15"/>
        <v>0</v>
      </c>
      <c r="AV16" s="38">
        <f t="shared" si="20"/>
        <v>0</v>
      </c>
      <c r="AW16" s="38">
        <f t="shared" si="20"/>
        <v>0</v>
      </c>
      <c r="AX16" s="38">
        <f t="shared" si="15"/>
        <v>0</v>
      </c>
      <c r="AY16" s="38">
        <f t="shared" si="22"/>
        <v>0</v>
      </c>
      <c r="AZ16" s="38">
        <f t="shared" si="22"/>
        <v>0</v>
      </c>
      <c r="BA16" s="38">
        <f t="shared" si="15"/>
        <v>0</v>
      </c>
      <c r="BB16" s="38">
        <f t="shared" si="24"/>
        <v>0</v>
      </c>
      <c r="BC16" s="38">
        <f t="shared" si="24"/>
        <v>0</v>
      </c>
    </row>
    <row r="17" spans="2:55" s="38" customFormat="1" x14ac:dyDescent="0.25">
      <c r="B17" s="236" t="str">
        <f>'2-Budget JUSTIFY'!B16</f>
        <v/>
      </c>
      <c r="C17" s="112">
        <f>'2-Budget JUSTIFY'!C16</f>
        <v>0</v>
      </c>
      <c r="D17" s="113"/>
      <c r="E17" s="113"/>
      <c r="F17" s="113"/>
      <c r="G17" s="114"/>
      <c r="H17" s="114"/>
      <c r="I17" s="114"/>
      <c r="J17" s="114"/>
      <c r="K17" s="114"/>
      <c r="L17" s="114"/>
      <c r="M17" s="114"/>
      <c r="N17" s="114"/>
      <c r="O17" s="114"/>
      <c r="Q17" s="111">
        <f t="shared" si="25"/>
        <v>0</v>
      </c>
      <c r="R17" s="106">
        <f t="shared" ref="R17:R53" si="53">Q17</f>
        <v>0</v>
      </c>
      <c r="S17" s="106">
        <f t="shared" ref="S17:S53" si="54">R17</f>
        <v>0</v>
      </c>
      <c r="T17" s="111">
        <f t="shared" si="26"/>
        <v>0</v>
      </c>
      <c r="U17" s="106">
        <f t="shared" ref="U17:U53" si="55">T17</f>
        <v>0</v>
      </c>
      <c r="V17" s="106">
        <f t="shared" ref="V17:V53" si="56">U17</f>
        <v>0</v>
      </c>
      <c r="W17" s="111">
        <f t="shared" si="27"/>
        <v>0</v>
      </c>
      <c r="X17" s="106">
        <f t="shared" ref="X17:X53" si="57">W17</f>
        <v>0</v>
      </c>
      <c r="Y17" s="106">
        <f t="shared" ref="Y17:Y53" si="58">X17</f>
        <v>0</v>
      </c>
      <c r="Z17" s="111">
        <f t="shared" si="28"/>
        <v>0</v>
      </c>
      <c r="AA17" s="106">
        <f t="shared" ref="AA17:AA53" si="59">Z17</f>
        <v>0</v>
      </c>
      <c r="AB17" s="106">
        <f t="shared" ref="AB17:AB53" si="60">AA17</f>
        <v>0</v>
      </c>
      <c r="AC17" s="111">
        <f t="shared" si="33"/>
        <v>0</v>
      </c>
      <c r="AD17" s="106">
        <f t="shared" ref="AD17:AD53" si="61">AC17</f>
        <v>0</v>
      </c>
      <c r="AE17" s="106">
        <f t="shared" ref="AE17:AE53" si="62">AD17</f>
        <v>0</v>
      </c>
      <c r="AF17" s="38">
        <f t="shared" si="34"/>
        <v>0</v>
      </c>
      <c r="AG17" s="38">
        <f t="shared" ref="AG17:AG53" si="63">AF17</f>
        <v>0</v>
      </c>
      <c r="AH17" s="38">
        <f t="shared" ref="AH17:AH53" si="64">AG17</f>
        <v>0</v>
      </c>
      <c r="AI17" s="38">
        <f t="shared" si="29"/>
        <v>0</v>
      </c>
      <c r="AJ17" s="38">
        <f t="shared" ref="AJ17:AJ53" si="65">AI17</f>
        <v>0</v>
      </c>
      <c r="AK17" s="38">
        <f t="shared" ref="AK17:AK53" si="66">AJ17</f>
        <v>0</v>
      </c>
      <c r="AL17" s="38">
        <f t="shared" si="31"/>
        <v>0</v>
      </c>
      <c r="AM17" s="38">
        <f t="shared" ref="AM17:AM53" si="67">AL17</f>
        <v>0</v>
      </c>
      <c r="AN17" s="38">
        <f t="shared" ref="AN17:AN53" si="68">AM17</f>
        <v>0</v>
      </c>
      <c r="AO17" s="38">
        <f t="shared" si="15"/>
        <v>0</v>
      </c>
      <c r="AP17" s="38">
        <f t="shared" si="16"/>
        <v>0</v>
      </c>
      <c r="AQ17" s="38">
        <f t="shared" si="16"/>
        <v>0</v>
      </c>
      <c r="AR17" s="38">
        <f t="shared" si="15"/>
        <v>0</v>
      </c>
      <c r="AS17" s="38">
        <f t="shared" si="18"/>
        <v>0</v>
      </c>
      <c r="AT17" s="38">
        <f t="shared" si="18"/>
        <v>0</v>
      </c>
      <c r="AU17" s="38">
        <f t="shared" si="15"/>
        <v>0</v>
      </c>
      <c r="AV17" s="38">
        <f t="shared" si="20"/>
        <v>0</v>
      </c>
      <c r="AW17" s="38">
        <f t="shared" si="20"/>
        <v>0</v>
      </c>
      <c r="AX17" s="38">
        <f t="shared" si="15"/>
        <v>0</v>
      </c>
      <c r="AY17" s="38">
        <f t="shared" si="22"/>
        <v>0</v>
      </c>
      <c r="AZ17" s="38">
        <f t="shared" si="22"/>
        <v>0</v>
      </c>
      <c r="BA17" s="38">
        <f t="shared" si="15"/>
        <v>0</v>
      </c>
      <c r="BB17" s="38">
        <f t="shared" si="24"/>
        <v>0</v>
      </c>
      <c r="BC17" s="38">
        <f t="shared" si="24"/>
        <v>0</v>
      </c>
    </row>
    <row r="18" spans="2:55" s="38" customFormat="1" x14ac:dyDescent="0.25">
      <c r="B18" s="236" t="str">
        <f>'2-Budget JUSTIFY'!B17</f>
        <v/>
      </c>
      <c r="C18" s="112">
        <f>'2-Budget JUSTIFY'!C17</f>
        <v>0</v>
      </c>
      <c r="D18" s="113"/>
      <c r="E18" s="113"/>
      <c r="F18" s="113"/>
      <c r="G18" s="114"/>
      <c r="H18" s="114"/>
      <c r="I18" s="114"/>
      <c r="J18" s="114"/>
      <c r="K18" s="114"/>
      <c r="L18" s="114"/>
      <c r="M18" s="114"/>
      <c r="N18" s="114"/>
      <c r="O18" s="114"/>
      <c r="Q18" s="111">
        <f t="shared" si="25"/>
        <v>0</v>
      </c>
      <c r="R18" s="106">
        <f t="shared" si="53"/>
        <v>0</v>
      </c>
      <c r="S18" s="106">
        <f t="shared" si="54"/>
        <v>0</v>
      </c>
      <c r="T18" s="111">
        <f t="shared" si="26"/>
        <v>0</v>
      </c>
      <c r="U18" s="106">
        <f t="shared" si="55"/>
        <v>0</v>
      </c>
      <c r="V18" s="106">
        <f t="shared" si="56"/>
        <v>0</v>
      </c>
      <c r="W18" s="111">
        <f t="shared" si="27"/>
        <v>0</v>
      </c>
      <c r="X18" s="106">
        <f t="shared" si="57"/>
        <v>0</v>
      </c>
      <c r="Y18" s="106">
        <f t="shared" si="58"/>
        <v>0</v>
      </c>
      <c r="Z18" s="111">
        <f t="shared" si="28"/>
        <v>0</v>
      </c>
      <c r="AA18" s="106">
        <f t="shared" si="59"/>
        <v>0</v>
      </c>
      <c r="AB18" s="106">
        <f t="shared" si="60"/>
        <v>0</v>
      </c>
      <c r="AC18" s="111">
        <f t="shared" si="33"/>
        <v>0</v>
      </c>
      <c r="AD18" s="106">
        <f t="shared" si="61"/>
        <v>0</v>
      </c>
      <c r="AE18" s="106">
        <f t="shared" si="62"/>
        <v>0</v>
      </c>
      <c r="AF18" s="38">
        <f t="shared" si="34"/>
        <v>0</v>
      </c>
      <c r="AG18" s="38">
        <f t="shared" si="63"/>
        <v>0</v>
      </c>
      <c r="AH18" s="38">
        <f t="shared" si="64"/>
        <v>0</v>
      </c>
      <c r="AI18" s="38">
        <f t="shared" si="29"/>
        <v>0</v>
      </c>
      <c r="AJ18" s="38">
        <f t="shared" si="65"/>
        <v>0</v>
      </c>
      <c r="AK18" s="38">
        <f t="shared" si="66"/>
        <v>0</v>
      </c>
      <c r="AL18" s="38">
        <f t="shared" si="31"/>
        <v>0</v>
      </c>
      <c r="AM18" s="38">
        <f t="shared" si="67"/>
        <v>0</v>
      </c>
      <c r="AN18" s="38">
        <f t="shared" si="68"/>
        <v>0</v>
      </c>
      <c r="AO18" s="38">
        <f t="shared" si="15"/>
        <v>0</v>
      </c>
      <c r="AP18" s="38">
        <f t="shared" si="16"/>
        <v>0</v>
      </c>
      <c r="AQ18" s="38">
        <f t="shared" si="16"/>
        <v>0</v>
      </c>
      <c r="AR18" s="38">
        <f t="shared" si="15"/>
        <v>0</v>
      </c>
      <c r="AS18" s="38">
        <f t="shared" si="18"/>
        <v>0</v>
      </c>
      <c r="AT18" s="38">
        <f t="shared" si="18"/>
        <v>0</v>
      </c>
      <c r="AU18" s="38">
        <f t="shared" si="15"/>
        <v>0</v>
      </c>
      <c r="AV18" s="38">
        <f t="shared" si="20"/>
        <v>0</v>
      </c>
      <c r="AW18" s="38">
        <f t="shared" si="20"/>
        <v>0</v>
      </c>
      <c r="AX18" s="38">
        <f t="shared" si="15"/>
        <v>0</v>
      </c>
      <c r="AY18" s="38">
        <f t="shared" si="22"/>
        <v>0</v>
      </c>
      <c r="AZ18" s="38">
        <f t="shared" si="22"/>
        <v>0</v>
      </c>
      <c r="BA18" s="38">
        <f t="shared" si="15"/>
        <v>0</v>
      </c>
      <c r="BB18" s="38">
        <f t="shared" si="24"/>
        <v>0</v>
      </c>
      <c r="BC18" s="38">
        <f t="shared" si="24"/>
        <v>0</v>
      </c>
    </row>
    <row r="19" spans="2:55" s="38" customFormat="1" x14ac:dyDescent="0.25">
      <c r="B19" s="236" t="str">
        <f>'2-Budget JUSTIFY'!B18</f>
        <v/>
      </c>
      <c r="C19" s="112">
        <f>'2-Budget JUSTIFY'!C18</f>
        <v>0</v>
      </c>
      <c r="D19" s="113"/>
      <c r="E19" s="113"/>
      <c r="F19" s="113"/>
      <c r="G19" s="114"/>
      <c r="H19" s="114"/>
      <c r="I19" s="114"/>
      <c r="J19" s="114"/>
      <c r="K19" s="114"/>
      <c r="L19" s="114"/>
      <c r="M19" s="114"/>
      <c r="N19" s="114"/>
      <c r="O19" s="114"/>
      <c r="Q19" s="111">
        <f t="shared" si="25"/>
        <v>0</v>
      </c>
      <c r="R19" s="106">
        <f t="shared" si="53"/>
        <v>0</v>
      </c>
      <c r="S19" s="106">
        <f t="shared" si="54"/>
        <v>0</v>
      </c>
      <c r="T19" s="111">
        <f t="shared" si="26"/>
        <v>0</v>
      </c>
      <c r="U19" s="106">
        <f t="shared" si="55"/>
        <v>0</v>
      </c>
      <c r="V19" s="106">
        <f t="shared" si="56"/>
        <v>0</v>
      </c>
      <c r="W19" s="111">
        <f t="shared" si="27"/>
        <v>0</v>
      </c>
      <c r="X19" s="106">
        <f t="shared" si="57"/>
        <v>0</v>
      </c>
      <c r="Y19" s="106">
        <f t="shared" si="58"/>
        <v>0</v>
      </c>
      <c r="Z19" s="111">
        <f t="shared" si="28"/>
        <v>0</v>
      </c>
      <c r="AA19" s="106">
        <f t="shared" si="59"/>
        <v>0</v>
      </c>
      <c r="AB19" s="106">
        <f t="shared" si="60"/>
        <v>0</v>
      </c>
      <c r="AC19" s="111">
        <f t="shared" si="33"/>
        <v>0</v>
      </c>
      <c r="AD19" s="106">
        <f t="shared" si="61"/>
        <v>0</v>
      </c>
      <c r="AE19" s="106">
        <f t="shared" si="62"/>
        <v>0</v>
      </c>
      <c r="AF19" s="38">
        <f t="shared" si="34"/>
        <v>0</v>
      </c>
      <c r="AG19" s="38">
        <f t="shared" si="63"/>
        <v>0</v>
      </c>
      <c r="AH19" s="38">
        <f t="shared" si="64"/>
        <v>0</v>
      </c>
      <c r="AI19" s="38">
        <f t="shared" si="29"/>
        <v>0</v>
      </c>
      <c r="AJ19" s="38">
        <f t="shared" si="65"/>
        <v>0</v>
      </c>
      <c r="AK19" s="38">
        <f t="shared" si="66"/>
        <v>0</v>
      </c>
      <c r="AL19" s="38">
        <f t="shared" si="31"/>
        <v>0</v>
      </c>
      <c r="AM19" s="38">
        <f t="shared" si="67"/>
        <v>0</v>
      </c>
      <c r="AN19" s="38">
        <f t="shared" si="68"/>
        <v>0</v>
      </c>
      <c r="AO19" s="38">
        <f t="shared" si="15"/>
        <v>0</v>
      </c>
      <c r="AP19" s="38">
        <f t="shared" si="16"/>
        <v>0</v>
      </c>
      <c r="AQ19" s="38">
        <f t="shared" si="16"/>
        <v>0</v>
      </c>
      <c r="AR19" s="38">
        <f t="shared" si="15"/>
        <v>0</v>
      </c>
      <c r="AS19" s="38">
        <f t="shared" si="18"/>
        <v>0</v>
      </c>
      <c r="AT19" s="38">
        <f t="shared" si="18"/>
        <v>0</v>
      </c>
      <c r="AU19" s="38">
        <f t="shared" si="15"/>
        <v>0</v>
      </c>
      <c r="AV19" s="38">
        <f t="shared" si="20"/>
        <v>0</v>
      </c>
      <c r="AW19" s="38">
        <f t="shared" si="20"/>
        <v>0</v>
      </c>
      <c r="AX19" s="38">
        <f t="shared" si="15"/>
        <v>0</v>
      </c>
      <c r="AY19" s="38">
        <f t="shared" si="22"/>
        <v>0</v>
      </c>
      <c r="AZ19" s="38">
        <f t="shared" si="22"/>
        <v>0</v>
      </c>
      <c r="BA19" s="38">
        <f t="shared" si="15"/>
        <v>0</v>
      </c>
      <c r="BB19" s="38">
        <f t="shared" si="24"/>
        <v>0</v>
      </c>
      <c r="BC19" s="38">
        <f t="shared" si="24"/>
        <v>0</v>
      </c>
    </row>
    <row r="20" spans="2:55" s="38" customFormat="1" x14ac:dyDescent="0.25">
      <c r="B20" s="236" t="str">
        <f>'2-Budget JUSTIFY'!B19</f>
        <v/>
      </c>
      <c r="C20" s="112">
        <f>'2-Budget JUSTIFY'!C19</f>
        <v>0</v>
      </c>
      <c r="D20" s="113"/>
      <c r="E20" s="113"/>
      <c r="F20" s="113"/>
      <c r="G20" s="114"/>
      <c r="H20" s="114"/>
      <c r="I20" s="114"/>
      <c r="J20" s="114"/>
      <c r="K20" s="114"/>
      <c r="L20" s="114"/>
      <c r="M20" s="114"/>
      <c r="N20" s="114"/>
      <c r="O20" s="114"/>
      <c r="Q20" s="111">
        <f t="shared" si="25"/>
        <v>0</v>
      </c>
      <c r="R20" s="106">
        <f t="shared" si="53"/>
        <v>0</v>
      </c>
      <c r="S20" s="106">
        <f t="shared" si="54"/>
        <v>0</v>
      </c>
      <c r="T20" s="111">
        <f t="shared" si="26"/>
        <v>0</v>
      </c>
      <c r="U20" s="106">
        <f t="shared" si="55"/>
        <v>0</v>
      </c>
      <c r="V20" s="106">
        <f t="shared" si="56"/>
        <v>0</v>
      </c>
      <c r="W20" s="111">
        <f t="shared" si="27"/>
        <v>0</v>
      </c>
      <c r="X20" s="106">
        <f t="shared" si="57"/>
        <v>0</v>
      </c>
      <c r="Y20" s="106">
        <f t="shared" si="58"/>
        <v>0</v>
      </c>
      <c r="Z20" s="111">
        <f t="shared" si="28"/>
        <v>0</v>
      </c>
      <c r="AA20" s="106">
        <f t="shared" si="59"/>
        <v>0</v>
      </c>
      <c r="AB20" s="106">
        <f t="shared" si="60"/>
        <v>0</v>
      </c>
      <c r="AC20" s="111">
        <f t="shared" si="33"/>
        <v>0</v>
      </c>
      <c r="AD20" s="106">
        <f t="shared" si="61"/>
        <v>0</v>
      </c>
      <c r="AE20" s="106">
        <f t="shared" si="62"/>
        <v>0</v>
      </c>
      <c r="AF20" s="38">
        <f t="shared" si="34"/>
        <v>0</v>
      </c>
      <c r="AG20" s="38">
        <f t="shared" si="63"/>
        <v>0</v>
      </c>
      <c r="AH20" s="38">
        <f t="shared" si="64"/>
        <v>0</v>
      </c>
      <c r="AI20" s="38">
        <f t="shared" si="29"/>
        <v>0</v>
      </c>
      <c r="AJ20" s="38">
        <f t="shared" si="65"/>
        <v>0</v>
      </c>
      <c r="AK20" s="38">
        <f t="shared" si="66"/>
        <v>0</v>
      </c>
      <c r="AL20" s="38">
        <f t="shared" si="31"/>
        <v>0</v>
      </c>
      <c r="AM20" s="38">
        <f t="shared" si="67"/>
        <v>0</v>
      </c>
      <c r="AN20" s="38">
        <f t="shared" si="68"/>
        <v>0</v>
      </c>
      <c r="AO20" s="38">
        <f t="shared" si="15"/>
        <v>0</v>
      </c>
      <c r="AP20" s="38">
        <f t="shared" si="16"/>
        <v>0</v>
      </c>
      <c r="AQ20" s="38">
        <f t="shared" si="16"/>
        <v>0</v>
      </c>
      <c r="AR20" s="38">
        <f t="shared" si="15"/>
        <v>0</v>
      </c>
      <c r="AS20" s="38">
        <f t="shared" si="18"/>
        <v>0</v>
      </c>
      <c r="AT20" s="38">
        <f t="shared" si="18"/>
        <v>0</v>
      </c>
      <c r="AU20" s="38">
        <f t="shared" si="15"/>
        <v>0</v>
      </c>
      <c r="AV20" s="38">
        <f t="shared" si="20"/>
        <v>0</v>
      </c>
      <c r="AW20" s="38">
        <f t="shared" si="20"/>
        <v>0</v>
      </c>
      <c r="AX20" s="38">
        <f t="shared" si="15"/>
        <v>0</v>
      </c>
      <c r="AY20" s="38">
        <f t="shared" si="22"/>
        <v>0</v>
      </c>
      <c r="AZ20" s="38">
        <f t="shared" si="22"/>
        <v>0</v>
      </c>
      <c r="BA20" s="38">
        <f t="shared" si="15"/>
        <v>0</v>
      </c>
      <c r="BB20" s="38">
        <f t="shared" si="24"/>
        <v>0</v>
      </c>
      <c r="BC20" s="38">
        <f t="shared" si="24"/>
        <v>0</v>
      </c>
    </row>
    <row r="21" spans="2:55" s="38" customFormat="1" x14ac:dyDescent="0.25">
      <c r="B21" s="236" t="str">
        <f>'2-Budget JUSTIFY'!B20</f>
        <v/>
      </c>
      <c r="C21" s="112">
        <f>'2-Budget JUSTIFY'!C20</f>
        <v>0</v>
      </c>
      <c r="D21" s="113"/>
      <c r="E21" s="113"/>
      <c r="F21" s="113"/>
      <c r="G21" s="114"/>
      <c r="H21" s="114"/>
      <c r="I21" s="114"/>
      <c r="J21" s="114"/>
      <c r="K21" s="114"/>
      <c r="L21" s="114"/>
      <c r="M21" s="114"/>
      <c r="N21" s="114"/>
      <c r="O21" s="114"/>
      <c r="Q21" s="111">
        <f t="shared" si="25"/>
        <v>0</v>
      </c>
      <c r="R21" s="106">
        <f t="shared" si="53"/>
        <v>0</v>
      </c>
      <c r="S21" s="106">
        <f t="shared" si="54"/>
        <v>0</v>
      </c>
      <c r="T21" s="111">
        <f t="shared" si="26"/>
        <v>0</v>
      </c>
      <c r="U21" s="106">
        <f t="shared" si="55"/>
        <v>0</v>
      </c>
      <c r="V21" s="106">
        <f t="shared" si="56"/>
        <v>0</v>
      </c>
      <c r="W21" s="111">
        <f t="shared" si="27"/>
        <v>0</v>
      </c>
      <c r="X21" s="106">
        <f t="shared" si="57"/>
        <v>0</v>
      </c>
      <c r="Y21" s="106">
        <f t="shared" si="58"/>
        <v>0</v>
      </c>
      <c r="Z21" s="111">
        <f t="shared" si="28"/>
        <v>0</v>
      </c>
      <c r="AA21" s="106">
        <f t="shared" si="59"/>
        <v>0</v>
      </c>
      <c r="AB21" s="106">
        <f t="shared" si="60"/>
        <v>0</v>
      </c>
      <c r="AC21" s="111">
        <f t="shared" si="33"/>
        <v>0</v>
      </c>
      <c r="AD21" s="106">
        <f t="shared" si="61"/>
        <v>0</v>
      </c>
      <c r="AE21" s="106">
        <f t="shared" si="62"/>
        <v>0</v>
      </c>
      <c r="AF21" s="38">
        <f t="shared" si="34"/>
        <v>0</v>
      </c>
      <c r="AG21" s="38">
        <f t="shared" si="63"/>
        <v>0</v>
      </c>
      <c r="AH21" s="38">
        <f t="shared" si="64"/>
        <v>0</v>
      </c>
      <c r="AI21" s="38">
        <f t="shared" si="29"/>
        <v>0</v>
      </c>
      <c r="AJ21" s="38">
        <f t="shared" si="65"/>
        <v>0</v>
      </c>
      <c r="AK21" s="38">
        <f t="shared" si="66"/>
        <v>0</v>
      </c>
      <c r="AL21" s="38">
        <f t="shared" si="31"/>
        <v>0</v>
      </c>
      <c r="AM21" s="38">
        <f t="shared" si="67"/>
        <v>0</v>
      </c>
      <c r="AN21" s="38">
        <f t="shared" si="68"/>
        <v>0</v>
      </c>
      <c r="AO21" s="38">
        <f t="shared" si="15"/>
        <v>0</v>
      </c>
      <c r="AP21" s="38">
        <f t="shared" si="16"/>
        <v>0</v>
      </c>
      <c r="AQ21" s="38">
        <f t="shared" si="16"/>
        <v>0</v>
      </c>
      <c r="AR21" s="38">
        <f t="shared" si="15"/>
        <v>0</v>
      </c>
      <c r="AS21" s="38">
        <f t="shared" si="18"/>
        <v>0</v>
      </c>
      <c r="AT21" s="38">
        <f t="shared" si="18"/>
        <v>0</v>
      </c>
      <c r="AU21" s="38">
        <f t="shared" si="15"/>
        <v>0</v>
      </c>
      <c r="AV21" s="38">
        <f t="shared" si="20"/>
        <v>0</v>
      </c>
      <c r="AW21" s="38">
        <f t="shared" si="20"/>
        <v>0</v>
      </c>
      <c r="AX21" s="38">
        <f t="shared" si="15"/>
        <v>0</v>
      </c>
      <c r="AY21" s="38">
        <f t="shared" si="22"/>
        <v>0</v>
      </c>
      <c r="AZ21" s="38">
        <f t="shared" si="22"/>
        <v>0</v>
      </c>
      <c r="BA21" s="38">
        <f t="shared" si="15"/>
        <v>0</v>
      </c>
      <c r="BB21" s="38">
        <f t="shared" si="24"/>
        <v>0</v>
      </c>
      <c r="BC21" s="38">
        <f t="shared" si="24"/>
        <v>0</v>
      </c>
    </row>
    <row r="22" spans="2:55" s="38" customFormat="1" x14ac:dyDescent="0.25">
      <c r="B22" s="236" t="str">
        <f>'2-Budget JUSTIFY'!B21</f>
        <v/>
      </c>
      <c r="C22" s="112">
        <f>'2-Budget JUSTIFY'!C21</f>
        <v>0</v>
      </c>
      <c r="D22" s="113"/>
      <c r="E22" s="113"/>
      <c r="F22" s="113"/>
      <c r="G22" s="114"/>
      <c r="H22" s="114"/>
      <c r="I22" s="114"/>
      <c r="J22" s="114"/>
      <c r="K22" s="114"/>
      <c r="L22" s="114"/>
      <c r="M22" s="114"/>
      <c r="N22" s="114"/>
      <c r="O22" s="114"/>
      <c r="Q22" s="111">
        <f t="shared" si="25"/>
        <v>0</v>
      </c>
      <c r="R22" s="106">
        <f t="shared" si="53"/>
        <v>0</v>
      </c>
      <c r="S22" s="106">
        <f t="shared" si="54"/>
        <v>0</v>
      </c>
      <c r="T22" s="111">
        <f t="shared" si="26"/>
        <v>0</v>
      </c>
      <c r="U22" s="106">
        <f t="shared" si="55"/>
        <v>0</v>
      </c>
      <c r="V22" s="106">
        <f t="shared" si="56"/>
        <v>0</v>
      </c>
      <c r="W22" s="111">
        <f t="shared" si="27"/>
        <v>0</v>
      </c>
      <c r="X22" s="106">
        <f t="shared" si="57"/>
        <v>0</v>
      </c>
      <c r="Y22" s="106">
        <f t="shared" si="58"/>
        <v>0</v>
      </c>
      <c r="Z22" s="111">
        <f t="shared" si="28"/>
        <v>0</v>
      </c>
      <c r="AA22" s="106">
        <f t="shared" si="59"/>
        <v>0</v>
      </c>
      <c r="AB22" s="106">
        <f t="shared" si="60"/>
        <v>0</v>
      </c>
      <c r="AC22" s="111">
        <f t="shared" si="33"/>
        <v>0</v>
      </c>
      <c r="AD22" s="106">
        <f t="shared" si="61"/>
        <v>0</v>
      </c>
      <c r="AE22" s="106">
        <f t="shared" si="62"/>
        <v>0</v>
      </c>
      <c r="AF22" s="38">
        <f t="shared" si="34"/>
        <v>0</v>
      </c>
      <c r="AG22" s="38">
        <f t="shared" si="63"/>
        <v>0</v>
      </c>
      <c r="AH22" s="38">
        <f t="shared" si="64"/>
        <v>0</v>
      </c>
      <c r="AI22" s="38">
        <f t="shared" si="29"/>
        <v>0</v>
      </c>
      <c r="AJ22" s="38">
        <f t="shared" si="65"/>
        <v>0</v>
      </c>
      <c r="AK22" s="38">
        <f t="shared" si="66"/>
        <v>0</v>
      </c>
      <c r="AL22" s="38">
        <f t="shared" si="31"/>
        <v>0</v>
      </c>
      <c r="AM22" s="38">
        <f t="shared" si="67"/>
        <v>0</v>
      </c>
      <c r="AN22" s="38">
        <f t="shared" si="68"/>
        <v>0</v>
      </c>
      <c r="AO22" s="38">
        <f t="shared" si="15"/>
        <v>0</v>
      </c>
      <c r="AP22" s="38">
        <f t="shared" si="16"/>
        <v>0</v>
      </c>
      <c r="AQ22" s="38">
        <f t="shared" si="16"/>
        <v>0</v>
      </c>
      <c r="AR22" s="38">
        <f t="shared" si="15"/>
        <v>0</v>
      </c>
      <c r="AS22" s="38">
        <f t="shared" si="18"/>
        <v>0</v>
      </c>
      <c r="AT22" s="38">
        <f t="shared" si="18"/>
        <v>0</v>
      </c>
      <c r="AU22" s="38">
        <f t="shared" si="15"/>
        <v>0</v>
      </c>
      <c r="AV22" s="38">
        <f t="shared" si="20"/>
        <v>0</v>
      </c>
      <c r="AW22" s="38">
        <f t="shared" si="20"/>
        <v>0</v>
      </c>
      <c r="AX22" s="38">
        <f t="shared" si="15"/>
        <v>0</v>
      </c>
      <c r="AY22" s="38">
        <f t="shared" si="22"/>
        <v>0</v>
      </c>
      <c r="AZ22" s="38">
        <f t="shared" si="22"/>
        <v>0</v>
      </c>
      <c r="BA22" s="38">
        <f t="shared" si="15"/>
        <v>0</v>
      </c>
      <c r="BB22" s="38">
        <f t="shared" si="24"/>
        <v>0</v>
      </c>
      <c r="BC22" s="38">
        <f t="shared" si="24"/>
        <v>0</v>
      </c>
    </row>
    <row r="23" spans="2:55" s="38" customFormat="1" x14ac:dyDescent="0.25">
      <c r="B23" s="236" t="str">
        <f>'2-Budget JUSTIFY'!B22</f>
        <v/>
      </c>
      <c r="C23" s="112">
        <f>'2-Budget JUSTIFY'!C22</f>
        <v>0</v>
      </c>
      <c r="D23" s="113"/>
      <c r="E23" s="113"/>
      <c r="F23" s="113"/>
      <c r="G23" s="114"/>
      <c r="H23" s="114"/>
      <c r="I23" s="114"/>
      <c r="J23" s="114"/>
      <c r="K23" s="114"/>
      <c r="L23" s="114"/>
      <c r="M23" s="114"/>
      <c r="N23" s="114"/>
      <c r="O23" s="114"/>
      <c r="Q23" s="111">
        <f t="shared" si="25"/>
        <v>0</v>
      </c>
      <c r="R23" s="106">
        <f t="shared" si="53"/>
        <v>0</v>
      </c>
      <c r="S23" s="106">
        <f t="shared" si="54"/>
        <v>0</v>
      </c>
      <c r="T23" s="111">
        <f t="shared" si="26"/>
        <v>0</v>
      </c>
      <c r="U23" s="106">
        <f t="shared" si="55"/>
        <v>0</v>
      </c>
      <c r="V23" s="106">
        <f t="shared" si="56"/>
        <v>0</v>
      </c>
      <c r="W23" s="111">
        <f t="shared" si="27"/>
        <v>0</v>
      </c>
      <c r="X23" s="106">
        <f t="shared" si="57"/>
        <v>0</v>
      </c>
      <c r="Y23" s="106">
        <f t="shared" si="58"/>
        <v>0</v>
      </c>
      <c r="Z23" s="111">
        <f t="shared" si="28"/>
        <v>0</v>
      </c>
      <c r="AA23" s="106">
        <f t="shared" si="59"/>
        <v>0</v>
      </c>
      <c r="AB23" s="106">
        <f t="shared" si="60"/>
        <v>0</v>
      </c>
      <c r="AC23" s="111">
        <f t="shared" si="33"/>
        <v>0</v>
      </c>
      <c r="AD23" s="106">
        <f t="shared" si="61"/>
        <v>0</v>
      </c>
      <c r="AE23" s="106">
        <f t="shared" si="62"/>
        <v>0</v>
      </c>
      <c r="AF23" s="38">
        <f t="shared" si="34"/>
        <v>0</v>
      </c>
      <c r="AG23" s="38">
        <f t="shared" si="63"/>
        <v>0</v>
      </c>
      <c r="AH23" s="38">
        <f t="shared" si="64"/>
        <v>0</v>
      </c>
      <c r="AI23" s="38">
        <f t="shared" si="29"/>
        <v>0</v>
      </c>
      <c r="AJ23" s="38">
        <f t="shared" si="65"/>
        <v>0</v>
      </c>
      <c r="AK23" s="38">
        <f t="shared" si="66"/>
        <v>0</v>
      </c>
      <c r="AL23" s="38">
        <f t="shared" si="31"/>
        <v>0</v>
      </c>
      <c r="AM23" s="38">
        <f t="shared" si="67"/>
        <v>0</v>
      </c>
      <c r="AN23" s="38">
        <f t="shared" si="68"/>
        <v>0</v>
      </c>
      <c r="AO23" s="38">
        <f t="shared" si="15"/>
        <v>0</v>
      </c>
      <c r="AP23" s="38">
        <f t="shared" si="16"/>
        <v>0</v>
      </c>
      <c r="AQ23" s="38">
        <f t="shared" si="16"/>
        <v>0</v>
      </c>
      <c r="AR23" s="38">
        <f t="shared" si="15"/>
        <v>0</v>
      </c>
      <c r="AS23" s="38">
        <f t="shared" si="18"/>
        <v>0</v>
      </c>
      <c r="AT23" s="38">
        <f t="shared" si="18"/>
        <v>0</v>
      </c>
      <c r="AU23" s="38">
        <f t="shared" si="15"/>
        <v>0</v>
      </c>
      <c r="AV23" s="38">
        <f t="shared" si="20"/>
        <v>0</v>
      </c>
      <c r="AW23" s="38">
        <f t="shared" si="20"/>
        <v>0</v>
      </c>
      <c r="AX23" s="38">
        <f t="shared" si="15"/>
        <v>0</v>
      </c>
      <c r="AY23" s="38">
        <f t="shared" si="22"/>
        <v>0</v>
      </c>
      <c r="AZ23" s="38">
        <f t="shared" si="22"/>
        <v>0</v>
      </c>
      <c r="BA23" s="38">
        <f t="shared" si="15"/>
        <v>0</v>
      </c>
      <c r="BB23" s="38">
        <f t="shared" si="24"/>
        <v>0</v>
      </c>
      <c r="BC23" s="38">
        <f t="shared" si="24"/>
        <v>0</v>
      </c>
    </row>
    <row r="24" spans="2:55" s="38" customFormat="1" x14ac:dyDescent="0.25">
      <c r="B24" s="236">
        <f>'2-Budget JUSTIFY'!B23</f>
        <v>0</v>
      </c>
      <c r="C24" s="112">
        <f>'2-Budget JUSTIFY'!C23</f>
        <v>0</v>
      </c>
      <c r="D24" s="113"/>
      <c r="E24" s="113"/>
      <c r="F24" s="113"/>
      <c r="G24" s="114"/>
      <c r="H24" s="114"/>
      <c r="I24" s="114"/>
      <c r="J24" s="114"/>
      <c r="K24" s="114"/>
      <c r="L24" s="114"/>
      <c r="M24" s="114"/>
      <c r="N24" s="114"/>
      <c r="O24" s="114"/>
      <c r="Q24" s="111">
        <f t="shared" si="25"/>
        <v>0</v>
      </c>
      <c r="R24" s="106">
        <f t="shared" si="53"/>
        <v>0</v>
      </c>
      <c r="S24" s="106">
        <f t="shared" si="54"/>
        <v>0</v>
      </c>
      <c r="T24" s="111">
        <f t="shared" si="26"/>
        <v>0</v>
      </c>
      <c r="U24" s="106">
        <f t="shared" si="55"/>
        <v>0</v>
      </c>
      <c r="V24" s="106">
        <f t="shared" si="56"/>
        <v>0</v>
      </c>
      <c r="W24" s="111">
        <f t="shared" si="27"/>
        <v>0</v>
      </c>
      <c r="X24" s="106">
        <f t="shared" si="57"/>
        <v>0</v>
      </c>
      <c r="Y24" s="106">
        <f t="shared" si="58"/>
        <v>0</v>
      </c>
      <c r="Z24" s="111">
        <f t="shared" si="28"/>
        <v>0</v>
      </c>
      <c r="AA24" s="106">
        <f t="shared" si="59"/>
        <v>0</v>
      </c>
      <c r="AB24" s="106">
        <f t="shared" si="60"/>
        <v>0</v>
      </c>
      <c r="AC24" s="111">
        <f t="shared" si="33"/>
        <v>0</v>
      </c>
      <c r="AD24" s="106">
        <f t="shared" si="61"/>
        <v>0</v>
      </c>
      <c r="AE24" s="106">
        <f t="shared" si="62"/>
        <v>0</v>
      </c>
      <c r="AF24" s="38">
        <f t="shared" si="34"/>
        <v>0</v>
      </c>
      <c r="AG24" s="38">
        <f t="shared" si="63"/>
        <v>0</v>
      </c>
      <c r="AH24" s="38">
        <f t="shared" si="64"/>
        <v>0</v>
      </c>
      <c r="AI24" s="38">
        <f t="shared" si="29"/>
        <v>0</v>
      </c>
      <c r="AJ24" s="38">
        <f t="shared" si="65"/>
        <v>0</v>
      </c>
      <c r="AK24" s="38">
        <f t="shared" si="66"/>
        <v>0</v>
      </c>
      <c r="AL24" s="38">
        <f t="shared" si="31"/>
        <v>0</v>
      </c>
      <c r="AM24" s="38">
        <f t="shared" si="67"/>
        <v>0</v>
      </c>
      <c r="AN24" s="38">
        <f t="shared" si="68"/>
        <v>0</v>
      </c>
      <c r="AO24" s="38">
        <f t="shared" si="15"/>
        <v>0</v>
      </c>
      <c r="AP24" s="38">
        <f t="shared" si="16"/>
        <v>0</v>
      </c>
      <c r="AQ24" s="38">
        <f t="shared" si="16"/>
        <v>0</v>
      </c>
      <c r="AR24" s="38">
        <f t="shared" si="15"/>
        <v>0</v>
      </c>
      <c r="AS24" s="38">
        <f t="shared" si="18"/>
        <v>0</v>
      </c>
      <c r="AT24" s="38">
        <f t="shared" si="18"/>
        <v>0</v>
      </c>
      <c r="AU24" s="38">
        <f t="shared" si="15"/>
        <v>0</v>
      </c>
      <c r="AV24" s="38">
        <f t="shared" si="20"/>
        <v>0</v>
      </c>
      <c r="AW24" s="38">
        <f t="shared" si="20"/>
        <v>0</v>
      </c>
      <c r="AX24" s="38">
        <f t="shared" si="15"/>
        <v>0</v>
      </c>
      <c r="AY24" s="38">
        <f t="shared" si="22"/>
        <v>0</v>
      </c>
      <c r="AZ24" s="38">
        <f t="shared" si="22"/>
        <v>0</v>
      </c>
      <c r="BA24" s="38">
        <f t="shared" si="15"/>
        <v>0</v>
      </c>
      <c r="BB24" s="38">
        <f t="shared" si="24"/>
        <v>0</v>
      </c>
      <c r="BC24" s="38">
        <f t="shared" si="24"/>
        <v>0</v>
      </c>
    </row>
    <row r="25" spans="2:55" s="38" customFormat="1" x14ac:dyDescent="0.25">
      <c r="B25" s="236">
        <f>'2-Budget JUSTIFY'!B24</f>
        <v>0</v>
      </c>
      <c r="C25" s="112">
        <f>'2-Budget JUSTIFY'!C24</f>
        <v>0</v>
      </c>
      <c r="D25" s="113"/>
      <c r="E25" s="113"/>
      <c r="F25" s="113"/>
      <c r="G25" s="114"/>
      <c r="H25" s="114"/>
      <c r="I25" s="114"/>
      <c r="J25" s="114"/>
      <c r="K25" s="114"/>
      <c r="L25" s="114"/>
      <c r="M25" s="114"/>
      <c r="N25" s="114"/>
      <c r="O25" s="114"/>
      <c r="Q25" s="111">
        <f t="shared" si="25"/>
        <v>0</v>
      </c>
      <c r="R25" s="106">
        <f t="shared" si="53"/>
        <v>0</v>
      </c>
      <c r="S25" s="106">
        <f t="shared" si="54"/>
        <v>0</v>
      </c>
      <c r="T25" s="111">
        <f t="shared" si="26"/>
        <v>0</v>
      </c>
      <c r="U25" s="106">
        <f t="shared" si="55"/>
        <v>0</v>
      </c>
      <c r="V25" s="106">
        <f t="shared" si="56"/>
        <v>0</v>
      </c>
      <c r="W25" s="111">
        <f t="shared" si="27"/>
        <v>0</v>
      </c>
      <c r="X25" s="106">
        <f t="shared" si="57"/>
        <v>0</v>
      </c>
      <c r="Y25" s="106">
        <f t="shared" si="58"/>
        <v>0</v>
      </c>
      <c r="Z25" s="111">
        <f t="shared" si="28"/>
        <v>0</v>
      </c>
      <c r="AA25" s="106">
        <f t="shared" si="59"/>
        <v>0</v>
      </c>
      <c r="AB25" s="106">
        <f t="shared" si="60"/>
        <v>0</v>
      </c>
      <c r="AC25" s="111">
        <f t="shared" si="33"/>
        <v>0</v>
      </c>
      <c r="AD25" s="106">
        <f t="shared" si="61"/>
        <v>0</v>
      </c>
      <c r="AE25" s="106">
        <f t="shared" si="62"/>
        <v>0</v>
      </c>
      <c r="AF25" s="38">
        <f t="shared" si="34"/>
        <v>0</v>
      </c>
      <c r="AG25" s="38">
        <f t="shared" si="63"/>
        <v>0</v>
      </c>
      <c r="AH25" s="38">
        <f t="shared" si="64"/>
        <v>0</v>
      </c>
      <c r="AI25" s="38">
        <f t="shared" si="29"/>
        <v>0</v>
      </c>
      <c r="AJ25" s="38">
        <f t="shared" si="65"/>
        <v>0</v>
      </c>
      <c r="AK25" s="38">
        <f t="shared" si="66"/>
        <v>0</v>
      </c>
      <c r="AL25" s="38">
        <f t="shared" si="31"/>
        <v>0</v>
      </c>
      <c r="AM25" s="38">
        <f t="shared" si="67"/>
        <v>0</v>
      </c>
      <c r="AN25" s="38">
        <f t="shared" si="68"/>
        <v>0</v>
      </c>
      <c r="AO25" s="38">
        <f t="shared" ref="AO25:BA40" si="69">AO24</f>
        <v>0</v>
      </c>
      <c r="AP25" s="38">
        <f t="shared" ref="AP25:AP88" si="70">AO25</f>
        <v>0</v>
      </c>
      <c r="AQ25" s="38">
        <f t="shared" ref="AQ25:AQ88" si="71">AP25</f>
        <v>0</v>
      </c>
      <c r="AR25" s="38">
        <f t="shared" si="69"/>
        <v>0</v>
      </c>
      <c r="AS25" s="38">
        <f t="shared" ref="AS25:AS88" si="72">AR25</f>
        <v>0</v>
      </c>
      <c r="AT25" s="38">
        <f t="shared" ref="AT25:AT88" si="73">AS25</f>
        <v>0</v>
      </c>
      <c r="AU25" s="38">
        <f t="shared" si="69"/>
        <v>0</v>
      </c>
      <c r="AV25" s="38">
        <f t="shared" ref="AV25:AV88" si="74">AU25</f>
        <v>0</v>
      </c>
      <c r="AW25" s="38">
        <f t="shared" ref="AW25:AW88" si="75">AV25</f>
        <v>0</v>
      </c>
      <c r="AX25" s="38">
        <f t="shared" si="69"/>
        <v>0</v>
      </c>
      <c r="AY25" s="38">
        <f t="shared" ref="AY25:AY88" si="76">AX25</f>
        <v>0</v>
      </c>
      <c r="AZ25" s="38">
        <f t="shared" ref="AZ25:AZ88" si="77">AY25</f>
        <v>0</v>
      </c>
      <c r="BA25" s="38">
        <f t="shared" si="69"/>
        <v>0</v>
      </c>
      <c r="BB25" s="38">
        <f t="shared" ref="BB25:BB88" si="78">BA25</f>
        <v>0</v>
      </c>
      <c r="BC25" s="38">
        <f t="shared" ref="BC25:BC88" si="79">BB25</f>
        <v>0</v>
      </c>
    </row>
    <row r="26" spans="2:55" s="38" customFormat="1" x14ac:dyDescent="0.25">
      <c r="B26" s="236">
        <f>'2-Budget JUSTIFY'!B25</f>
        <v>0</v>
      </c>
      <c r="C26" s="112">
        <f>'2-Budget JUSTIFY'!C25</f>
        <v>0</v>
      </c>
      <c r="D26" s="113"/>
      <c r="E26" s="113"/>
      <c r="F26" s="113"/>
      <c r="G26" s="114"/>
      <c r="H26" s="114"/>
      <c r="I26" s="114"/>
      <c r="J26" s="114"/>
      <c r="K26" s="114"/>
      <c r="L26" s="114"/>
      <c r="M26" s="114"/>
      <c r="N26" s="114"/>
      <c r="O26" s="114"/>
      <c r="Q26" s="111">
        <f t="shared" si="25"/>
        <v>0</v>
      </c>
      <c r="R26" s="106">
        <f t="shared" si="53"/>
        <v>0</v>
      </c>
      <c r="S26" s="106">
        <f t="shared" si="54"/>
        <v>0</v>
      </c>
      <c r="T26" s="111">
        <f t="shared" si="26"/>
        <v>0</v>
      </c>
      <c r="U26" s="106">
        <f t="shared" si="55"/>
        <v>0</v>
      </c>
      <c r="V26" s="106">
        <f t="shared" si="56"/>
        <v>0</v>
      </c>
      <c r="W26" s="111">
        <f t="shared" si="27"/>
        <v>0</v>
      </c>
      <c r="X26" s="106">
        <f t="shared" si="57"/>
        <v>0</v>
      </c>
      <c r="Y26" s="106">
        <f t="shared" si="58"/>
        <v>0</v>
      </c>
      <c r="Z26" s="111">
        <f t="shared" si="28"/>
        <v>0</v>
      </c>
      <c r="AA26" s="106">
        <f t="shared" si="59"/>
        <v>0</v>
      </c>
      <c r="AB26" s="106">
        <f t="shared" si="60"/>
        <v>0</v>
      </c>
      <c r="AC26" s="111">
        <f t="shared" si="33"/>
        <v>0</v>
      </c>
      <c r="AD26" s="106">
        <f t="shared" si="61"/>
        <v>0</v>
      </c>
      <c r="AE26" s="106">
        <f t="shared" si="62"/>
        <v>0</v>
      </c>
      <c r="AF26" s="38">
        <f t="shared" si="34"/>
        <v>0</v>
      </c>
      <c r="AG26" s="38">
        <f t="shared" si="63"/>
        <v>0</v>
      </c>
      <c r="AH26" s="38">
        <f t="shared" si="64"/>
        <v>0</v>
      </c>
      <c r="AI26" s="38">
        <f t="shared" si="29"/>
        <v>0</v>
      </c>
      <c r="AJ26" s="38">
        <f t="shared" si="65"/>
        <v>0</v>
      </c>
      <c r="AK26" s="38">
        <f t="shared" si="66"/>
        <v>0</v>
      </c>
      <c r="AL26" s="38">
        <f t="shared" si="31"/>
        <v>0</v>
      </c>
      <c r="AM26" s="38">
        <f t="shared" si="67"/>
        <v>0</v>
      </c>
      <c r="AN26" s="38">
        <f t="shared" si="68"/>
        <v>0</v>
      </c>
      <c r="AO26" s="38">
        <f t="shared" si="69"/>
        <v>0</v>
      </c>
      <c r="AP26" s="38">
        <f t="shared" si="70"/>
        <v>0</v>
      </c>
      <c r="AQ26" s="38">
        <f t="shared" si="71"/>
        <v>0</v>
      </c>
      <c r="AR26" s="38">
        <f t="shared" si="69"/>
        <v>0</v>
      </c>
      <c r="AS26" s="38">
        <f t="shared" si="72"/>
        <v>0</v>
      </c>
      <c r="AT26" s="38">
        <f t="shared" si="73"/>
        <v>0</v>
      </c>
      <c r="AU26" s="38">
        <f t="shared" si="69"/>
        <v>0</v>
      </c>
      <c r="AV26" s="38">
        <f t="shared" si="74"/>
        <v>0</v>
      </c>
      <c r="AW26" s="38">
        <f t="shared" si="75"/>
        <v>0</v>
      </c>
      <c r="AX26" s="38">
        <f t="shared" si="69"/>
        <v>0</v>
      </c>
      <c r="AY26" s="38">
        <f t="shared" si="76"/>
        <v>0</v>
      </c>
      <c r="AZ26" s="38">
        <f t="shared" si="77"/>
        <v>0</v>
      </c>
      <c r="BA26" s="38">
        <f t="shared" si="69"/>
        <v>0</v>
      </c>
      <c r="BB26" s="38">
        <f t="shared" si="78"/>
        <v>0</v>
      </c>
      <c r="BC26" s="38">
        <f t="shared" si="79"/>
        <v>0</v>
      </c>
    </row>
    <row r="27" spans="2:55" s="38" customFormat="1" x14ac:dyDescent="0.25">
      <c r="B27" s="236">
        <f>'2-Budget JUSTIFY'!B26</f>
        <v>0</v>
      </c>
      <c r="C27" s="112">
        <f>'2-Budget JUSTIFY'!C26</f>
        <v>0</v>
      </c>
      <c r="D27" s="113"/>
      <c r="E27" s="113"/>
      <c r="F27" s="113"/>
      <c r="G27" s="114"/>
      <c r="H27" s="114"/>
      <c r="I27" s="114"/>
      <c r="J27" s="114"/>
      <c r="K27" s="114"/>
      <c r="L27" s="114"/>
      <c r="M27" s="114"/>
      <c r="N27" s="114"/>
      <c r="O27" s="114"/>
      <c r="Q27" s="111">
        <f t="shared" si="25"/>
        <v>0</v>
      </c>
      <c r="R27" s="106">
        <f t="shared" si="53"/>
        <v>0</v>
      </c>
      <c r="S27" s="106">
        <f t="shared" si="54"/>
        <v>0</v>
      </c>
      <c r="T27" s="111">
        <f t="shared" si="26"/>
        <v>0</v>
      </c>
      <c r="U27" s="106">
        <f t="shared" si="55"/>
        <v>0</v>
      </c>
      <c r="V27" s="106">
        <f t="shared" si="56"/>
        <v>0</v>
      </c>
      <c r="W27" s="111">
        <f t="shared" si="27"/>
        <v>0</v>
      </c>
      <c r="X27" s="106">
        <f t="shared" si="57"/>
        <v>0</v>
      </c>
      <c r="Y27" s="106">
        <f t="shared" si="58"/>
        <v>0</v>
      </c>
      <c r="Z27" s="111">
        <f t="shared" si="28"/>
        <v>0</v>
      </c>
      <c r="AA27" s="106">
        <f t="shared" si="59"/>
        <v>0</v>
      </c>
      <c r="AB27" s="106">
        <f t="shared" si="60"/>
        <v>0</v>
      </c>
      <c r="AC27" s="111">
        <f t="shared" si="33"/>
        <v>0</v>
      </c>
      <c r="AD27" s="106">
        <f t="shared" si="61"/>
        <v>0</v>
      </c>
      <c r="AE27" s="106">
        <f t="shared" si="62"/>
        <v>0</v>
      </c>
      <c r="AF27" s="38">
        <f t="shared" si="34"/>
        <v>0</v>
      </c>
      <c r="AG27" s="38">
        <f t="shared" si="63"/>
        <v>0</v>
      </c>
      <c r="AH27" s="38">
        <f t="shared" si="64"/>
        <v>0</v>
      </c>
      <c r="AI27" s="38">
        <f t="shared" si="29"/>
        <v>0</v>
      </c>
      <c r="AJ27" s="38">
        <f t="shared" si="65"/>
        <v>0</v>
      </c>
      <c r="AK27" s="38">
        <f t="shared" si="66"/>
        <v>0</v>
      </c>
      <c r="AL27" s="38">
        <f t="shared" si="31"/>
        <v>0</v>
      </c>
      <c r="AM27" s="38">
        <f t="shared" si="67"/>
        <v>0</v>
      </c>
      <c r="AN27" s="38">
        <f t="shared" si="68"/>
        <v>0</v>
      </c>
      <c r="AO27" s="38">
        <f t="shared" si="69"/>
        <v>0</v>
      </c>
      <c r="AP27" s="38">
        <f t="shared" si="70"/>
        <v>0</v>
      </c>
      <c r="AQ27" s="38">
        <f t="shared" si="71"/>
        <v>0</v>
      </c>
      <c r="AR27" s="38">
        <f t="shared" si="69"/>
        <v>0</v>
      </c>
      <c r="AS27" s="38">
        <f t="shared" si="72"/>
        <v>0</v>
      </c>
      <c r="AT27" s="38">
        <f t="shared" si="73"/>
        <v>0</v>
      </c>
      <c r="AU27" s="38">
        <f t="shared" si="69"/>
        <v>0</v>
      </c>
      <c r="AV27" s="38">
        <f t="shared" si="74"/>
        <v>0</v>
      </c>
      <c r="AW27" s="38">
        <f t="shared" si="75"/>
        <v>0</v>
      </c>
      <c r="AX27" s="38">
        <f t="shared" si="69"/>
        <v>0</v>
      </c>
      <c r="AY27" s="38">
        <f t="shared" si="76"/>
        <v>0</v>
      </c>
      <c r="AZ27" s="38">
        <f t="shared" si="77"/>
        <v>0</v>
      </c>
      <c r="BA27" s="38">
        <f t="shared" si="69"/>
        <v>0</v>
      </c>
      <c r="BB27" s="38">
        <f t="shared" si="78"/>
        <v>0</v>
      </c>
      <c r="BC27" s="38">
        <f t="shared" si="79"/>
        <v>0</v>
      </c>
    </row>
    <row r="28" spans="2:55" s="38" customFormat="1" x14ac:dyDescent="0.25">
      <c r="B28" s="236">
        <f>'2-Budget JUSTIFY'!B27</f>
        <v>0</v>
      </c>
      <c r="C28" s="112">
        <f>'2-Budget JUSTIFY'!C27</f>
        <v>0</v>
      </c>
      <c r="D28" s="113"/>
      <c r="E28" s="113"/>
      <c r="F28" s="113"/>
      <c r="G28" s="114"/>
      <c r="H28" s="114"/>
      <c r="I28" s="114"/>
      <c r="J28" s="114"/>
      <c r="K28" s="114"/>
      <c r="L28" s="114"/>
      <c r="M28" s="114"/>
      <c r="N28" s="114"/>
      <c r="O28" s="114"/>
      <c r="Q28" s="111">
        <f t="shared" si="25"/>
        <v>0</v>
      </c>
      <c r="R28" s="106">
        <f t="shared" si="53"/>
        <v>0</v>
      </c>
      <c r="S28" s="106">
        <f t="shared" si="54"/>
        <v>0</v>
      </c>
      <c r="T28" s="111">
        <f t="shared" si="26"/>
        <v>0</v>
      </c>
      <c r="U28" s="106">
        <f t="shared" si="55"/>
        <v>0</v>
      </c>
      <c r="V28" s="106">
        <f t="shared" si="56"/>
        <v>0</v>
      </c>
      <c r="W28" s="111">
        <f t="shared" si="27"/>
        <v>0</v>
      </c>
      <c r="X28" s="106">
        <f t="shared" si="57"/>
        <v>0</v>
      </c>
      <c r="Y28" s="106">
        <f t="shared" si="58"/>
        <v>0</v>
      </c>
      <c r="Z28" s="111">
        <f t="shared" si="28"/>
        <v>0</v>
      </c>
      <c r="AA28" s="106">
        <f t="shared" si="59"/>
        <v>0</v>
      </c>
      <c r="AB28" s="106">
        <f t="shared" si="60"/>
        <v>0</v>
      </c>
      <c r="AC28" s="111">
        <f t="shared" si="33"/>
        <v>0</v>
      </c>
      <c r="AD28" s="106">
        <f t="shared" si="61"/>
        <v>0</v>
      </c>
      <c r="AE28" s="106">
        <f t="shared" si="62"/>
        <v>0</v>
      </c>
      <c r="AF28" s="38">
        <f t="shared" si="34"/>
        <v>0</v>
      </c>
      <c r="AG28" s="38">
        <f t="shared" si="63"/>
        <v>0</v>
      </c>
      <c r="AH28" s="38">
        <f t="shared" si="64"/>
        <v>0</v>
      </c>
      <c r="AI28" s="38">
        <f t="shared" si="29"/>
        <v>0</v>
      </c>
      <c r="AJ28" s="38">
        <f t="shared" si="65"/>
        <v>0</v>
      </c>
      <c r="AK28" s="38">
        <f t="shared" si="66"/>
        <v>0</v>
      </c>
      <c r="AL28" s="38">
        <f t="shared" si="31"/>
        <v>0</v>
      </c>
      <c r="AM28" s="38">
        <f t="shared" si="67"/>
        <v>0</v>
      </c>
      <c r="AN28" s="38">
        <f t="shared" si="68"/>
        <v>0</v>
      </c>
      <c r="AO28" s="38">
        <f t="shared" si="69"/>
        <v>0</v>
      </c>
      <c r="AP28" s="38">
        <f t="shared" si="70"/>
        <v>0</v>
      </c>
      <c r="AQ28" s="38">
        <f t="shared" si="71"/>
        <v>0</v>
      </c>
      <c r="AR28" s="38">
        <f t="shared" si="69"/>
        <v>0</v>
      </c>
      <c r="AS28" s="38">
        <f t="shared" si="72"/>
        <v>0</v>
      </c>
      <c r="AT28" s="38">
        <f t="shared" si="73"/>
        <v>0</v>
      </c>
      <c r="AU28" s="38">
        <f t="shared" si="69"/>
        <v>0</v>
      </c>
      <c r="AV28" s="38">
        <f t="shared" si="74"/>
        <v>0</v>
      </c>
      <c r="AW28" s="38">
        <f t="shared" si="75"/>
        <v>0</v>
      </c>
      <c r="AX28" s="38">
        <f t="shared" si="69"/>
        <v>0</v>
      </c>
      <c r="AY28" s="38">
        <f t="shared" si="76"/>
        <v>0</v>
      </c>
      <c r="AZ28" s="38">
        <f t="shared" si="77"/>
        <v>0</v>
      </c>
      <c r="BA28" s="38">
        <f t="shared" si="69"/>
        <v>0</v>
      </c>
      <c r="BB28" s="38">
        <f t="shared" si="78"/>
        <v>0</v>
      </c>
      <c r="BC28" s="38">
        <f t="shared" si="79"/>
        <v>0</v>
      </c>
    </row>
    <row r="29" spans="2:55" s="38" customFormat="1" x14ac:dyDescent="0.25">
      <c r="B29" s="236">
        <f>'2-Budget JUSTIFY'!B28</f>
        <v>0</v>
      </c>
      <c r="C29" s="112">
        <f>'2-Budget JUSTIFY'!C28</f>
        <v>0</v>
      </c>
      <c r="D29" s="113"/>
      <c r="E29" s="113"/>
      <c r="F29" s="113"/>
      <c r="G29" s="114"/>
      <c r="H29" s="114"/>
      <c r="I29" s="114"/>
      <c r="J29" s="114"/>
      <c r="K29" s="114"/>
      <c r="L29" s="114"/>
      <c r="M29" s="114"/>
      <c r="N29" s="114"/>
      <c r="O29" s="114"/>
      <c r="Q29" s="111">
        <f t="shared" si="25"/>
        <v>0</v>
      </c>
      <c r="R29" s="106">
        <f t="shared" si="53"/>
        <v>0</v>
      </c>
      <c r="S29" s="106">
        <f t="shared" si="54"/>
        <v>0</v>
      </c>
      <c r="T29" s="111">
        <f t="shared" si="26"/>
        <v>0</v>
      </c>
      <c r="U29" s="106">
        <f t="shared" si="55"/>
        <v>0</v>
      </c>
      <c r="V29" s="106">
        <f t="shared" si="56"/>
        <v>0</v>
      </c>
      <c r="W29" s="111">
        <f t="shared" si="27"/>
        <v>0</v>
      </c>
      <c r="X29" s="106">
        <f t="shared" si="57"/>
        <v>0</v>
      </c>
      <c r="Y29" s="106">
        <f t="shared" si="58"/>
        <v>0</v>
      </c>
      <c r="Z29" s="111">
        <f t="shared" si="28"/>
        <v>0</v>
      </c>
      <c r="AA29" s="106">
        <f t="shared" si="59"/>
        <v>0</v>
      </c>
      <c r="AB29" s="106">
        <f t="shared" si="60"/>
        <v>0</v>
      </c>
      <c r="AC29" s="111">
        <f t="shared" si="33"/>
        <v>0</v>
      </c>
      <c r="AD29" s="106">
        <f t="shared" si="61"/>
        <v>0</v>
      </c>
      <c r="AE29" s="106">
        <f t="shared" si="62"/>
        <v>0</v>
      </c>
      <c r="AF29" s="38">
        <f t="shared" si="34"/>
        <v>0</v>
      </c>
      <c r="AG29" s="38">
        <f t="shared" si="63"/>
        <v>0</v>
      </c>
      <c r="AH29" s="38">
        <f t="shared" si="64"/>
        <v>0</v>
      </c>
      <c r="AI29" s="38">
        <f t="shared" si="29"/>
        <v>0</v>
      </c>
      <c r="AJ29" s="38">
        <f t="shared" si="65"/>
        <v>0</v>
      </c>
      <c r="AK29" s="38">
        <f t="shared" si="66"/>
        <v>0</v>
      </c>
      <c r="AL29" s="38">
        <f t="shared" si="31"/>
        <v>0</v>
      </c>
      <c r="AM29" s="38">
        <f t="shared" si="67"/>
        <v>0</v>
      </c>
      <c r="AN29" s="38">
        <f t="shared" si="68"/>
        <v>0</v>
      </c>
      <c r="AO29" s="38">
        <f t="shared" si="69"/>
        <v>0</v>
      </c>
      <c r="AP29" s="38">
        <f t="shared" si="70"/>
        <v>0</v>
      </c>
      <c r="AQ29" s="38">
        <f t="shared" si="71"/>
        <v>0</v>
      </c>
      <c r="AR29" s="38">
        <f t="shared" si="69"/>
        <v>0</v>
      </c>
      <c r="AS29" s="38">
        <f t="shared" si="72"/>
        <v>0</v>
      </c>
      <c r="AT29" s="38">
        <f t="shared" si="73"/>
        <v>0</v>
      </c>
      <c r="AU29" s="38">
        <f t="shared" si="69"/>
        <v>0</v>
      </c>
      <c r="AV29" s="38">
        <f t="shared" si="74"/>
        <v>0</v>
      </c>
      <c r="AW29" s="38">
        <f t="shared" si="75"/>
        <v>0</v>
      </c>
      <c r="AX29" s="38">
        <f t="shared" si="69"/>
        <v>0</v>
      </c>
      <c r="AY29" s="38">
        <f t="shared" si="76"/>
        <v>0</v>
      </c>
      <c r="AZ29" s="38">
        <f t="shared" si="77"/>
        <v>0</v>
      </c>
      <c r="BA29" s="38">
        <f t="shared" si="69"/>
        <v>0</v>
      </c>
      <c r="BB29" s="38">
        <f t="shared" si="78"/>
        <v>0</v>
      </c>
      <c r="BC29" s="38">
        <f t="shared" si="79"/>
        <v>0</v>
      </c>
    </row>
    <row r="30" spans="2:55" s="38" customFormat="1" x14ac:dyDescent="0.25">
      <c r="B30" s="236">
        <f>'2-Budget JUSTIFY'!B29</f>
        <v>0</v>
      </c>
      <c r="C30" s="112">
        <f>'2-Budget JUSTIFY'!C29</f>
        <v>0</v>
      </c>
      <c r="D30" s="115"/>
      <c r="E30" s="115"/>
      <c r="F30" s="115"/>
      <c r="G30" s="116"/>
      <c r="H30" s="116"/>
      <c r="I30" s="116"/>
      <c r="J30" s="116"/>
      <c r="K30" s="116"/>
      <c r="L30" s="116"/>
      <c r="M30" s="116"/>
      <c r="N30" s="116"/>
      <c r="O30" s="116"/>
      <c r="Q30" s="111">
        <f t="shared" si="25"/>
        <v>0</v>
      </c>
      <c r="R30" s="106">
        <f t="shared" si="53"/>
        <v>0</v>
      </c>
      <c r="S30" s="106">
        <f t="shared" si="54"/>
        <v>0</v>
      </c>
      <c r="T30" s="111">
        <f t="shared" si="26"/>
        <v>0</v>
      </c>
      <c r="U30" s="106">
        <f t="shared" si="55"/>
        <v>0</v>
      </c>
      <c r="V30" s="106">
        <f t="shared" si="56"/>
        <v>0</v>
      </c>
      <c r="W30" s="111">
        <f t="shared" si="27"/>
        <v>0</v>
      </c>
      <c r="X30" s="106">
        <f t="shared" si="57"/>
        <v>0</v>
      </c>
      <c r="Y30" s="106">
        <f t="shared" si="58"/>
        <v>0</v>
      </c>
      <c r="Z30" s="111">
        <f t="shared" si="28"/>
        <v>0</v>
      </c>
      <c r="AA30" s="106">
        <f t="shared" si="59"/>
        <v>0</v>
      </c>
      <c r="AB30" s="106">
        <f t="shared" si="60"/>
        <v>0</v>
      </c>
      <c r="AC30" s="111">
        <f t="shared" si="33"/>
        <v>0</v>
      </c>
      <c r="AD30" s="106">
        <f t="shared" si="61"/>
        <v>0</v>
      </c>
      <c r="AE30" s="106">
        <f t="shared" si="62"/>
        <v>0</v>
      </c>
      <c r="AF30" s="38">
        <f t="shared" si="34"/>
        <v>0</v>
      </c>
      <c r="AG30" s="38">
        <f t="shared" si="63"/>
        <v>0</v>
      </c>
      <c r="AH30" s="38">
        <f t="shared" si="64"/>
        <v>0</v>
      </c>
      <c r="AI30" s="38">
        <f t="shared" si="29"/>
        <v>0</v>
      </c>
      <c r="AJ30" s="38">
        <f t="shared" si="65"/>
        <v>0</v>
      </c>
      <c r="AK30" s="38">
        <f t="shared" si="66"/>
        <v>0</v>
      </c>
      <c r="AL30" s="38">
        <f t="shared" si="31"/>
        <v>0</v>
      </c>
      <c r="AM30" s="38">
        <f t="shared" si="67"/>
        <v>0</v>
      </c>
      <c r="AN30" s="38">
        <f t="shared" si="68"/>
        <v>0</v>
      </c>
      <c r="AO30" s="38">
        <f t="shared" si="69"/>
        <v>0</v>
      </c>
      <c r="AP30" s="38">
        <f t="shared" si="70"/>
        <v>0</v>
      </c>
      <c r="AQ30" s="38">
        <f t="shared" si="71"/>
        <v>0</v>
      </c>
      <c r="AR30" s="38">
        <f t="shared" si="69"/>
        <v>0</v>
      </c>
      <c r="AS30" s="38">
        <f t="shared" si="72"/>
        <v>0</v>
      </c>
      <c r="AT30" s="38">
        <f t="shared" si="73"/>
        <v>0</v>
      </c>
      <c r="AU30" s="38">
        <f t="shared" si="69"/>
        <v>0</v>
      </c>
      <c r="AV30" s="38">
        <f t="shared" si="74"/>
        <v>0</v>
      </c>
      <c r="AW30" s="38">
        <f t="shared" si="75"/>
        <v>0</v>
      </c>
      <c r="AX30" s="38">
        <f t="shared" si="69"/>
        <v>0</v>
      </c>
      <c r="AY30" s="38">
        <f t="shared" si="76"/>
        <v>0</v>
      </c>
      <c r="AZ30" s="38">
        <f t="shared" si="77"/>
        <v>0</v>
      </c>
      <c r="BA30" s="38">
        <f t="shared" si="69"/>
        <v>0</v>
      </c>
      <c r="BB30" s="38">
        <f t="shared" si="78"/>
        <v>0</v>
      </c>
      <c r="BC30" s="38">
        <f t="shared" si="79"/>
        <v>0</v>
      </c>
    </row>
    <row r="31" spans="2:55" s="50" customFormat="1" ht="14" x14ac:dyDescent="0.25">
      <c r="B31" s="200" t="str">
        <f>'2-Budget JUSTIFY'!B30</f>
        <v>200 - PERSONNEL - Benefits</v>
      </c>
      <c r="C31" s="204">
        <f>SUM(C32:C53)</f>
        <v>0</v>
      </c>
      <c r="D31" s="204">
        <f>SUM(D32:D53)</f>
        <v>0</v>
      </c>
      <c r="E31" s="204">
        <f>SUM(E32:E53)</f>
        <v>0</v>
      </c>
      <c r="F31" s="204">
        <f>SUM(F32:F53)</f>
        <v>0</v>
      </c>
      <c r="G31" s="199">
        <f>SUM(G32:G53)</f>
        <v>0</v>
      </c>
      <c r="H31" s="199">
        <f t="shared" ref="H31:K31" si="80">SUM(H32:H53)</f>
        <v>0</v>
      </c>
      <c r="I31" s="199">
        <f t="shared" si="80"/>
        <v>0</v>
      </c>
      <c r="J31" s="199">
        <f t="shared" si="80"/>
        <v>0</v>
      </c>
      <c r="K31" s="199">
        <f t="shared" si="80"/>
        <v>0</v>
      </c>
      <c r="L31" s="199">
        <f t="shared" ref="L31:O31" si="81">SUM(L32:L53)</f>
        <v>0</v>
      </c>
      <c r="M31" s="199">
        <f t="shared" si="81"/>
        <v>0</v>
      </c>
      <c r="N31" s="199">
        <f t="shared" si="81"/>
        <v>0</v>
      </c>
      <c r="O31" s="199">
        <f t="shared" si="81"/>
        <v>0</v>
      </c>
      <c r="P31" s="38"/>
      <c r="Q31" s="111">
        <f t="shared" si="25"/>
        <v>0</v>
      </c>
      <c r="R31" s="106">
        <f t="shared" si="53"/>
        <v>0</v>
      </c>
      <c r="S31" s="106">
        <f t="shared" si="54"/>
        <v>0</v>
      </c>
      <c r="T31" s="111">
        <f t="shared" si="26"/>
        <v>0</v>
      </c>
      <c r="U31" s="106">
        <f t="shared" si="55"/>
        <v>0</v>
      </c>
      <c r="V31" s="106">
        <f t="shared" si="56"/>
        <v>0</v>
      </c>
      <c r="W31" s="111">
        <f t="shared" si="27"/>
        <v>0</v>
      </c>
      <c r="X31" s="106">
        <f t="shared" si="57"/>
        <v>0</v>
      </c>
      <c r="Y31" s="106">
        <f t="shared" si="58"/>
        <v>0</v>
      </c>
      <c r="Z31" s="111">
        <f t="shared" si="28"/>
        <v>0</v>
      </c>
      <c r="AA31" s="106">
        <f t="shared" si="59"/>
        <v>0</v>
      </c>
      <c r="AB31" s="106">
        <f t="shared" si="60"/>
        <v>0</v>
      </c>
      <c r="AC31" s="111">
        <f t="shared" si="33"/>
        <v>0</v>
      </c>
      <c r="AD31" s="106">
        <f t="shared" si="61"/>
        <v>0</v>
      </c>
      <c r="AE31" s="106">
        <f t="shared" si="62"/>
        <v>0</v>
      </c>
      <c r="AF31" s="38">
        <f t="shared" si="34"/>
        <v>0</v>
      </c>
      <c r="AG31" s="38">
        <f t="shared" si="63"/>
        <v>0</v>
      </c>
      <c r="AH31" s="38">
        <f t="shared" si="64"/>
        <v>0</v>
      </c>
      <c r="AI31" s="38">
        <f t="shared" si="29"/>
        <v>0</v>
      </c>
      <c r="AJ31" s="38">
        <f t="shared" si="65"/>
        <v>0</v>
      </c>
      <c r="AK31" s="38">
        <f t="shared" si="66"/>
        <v>0</v>
      </c>
      <c r="AL31" s="38">
        <f t="shared" si="31"/>
        <v>0</v>
      </c>
      <c r="AM31" s="38">
        <f t="shared" si="67"/>
        <v>0</v>
      </c>
      <c r="AN31" s="38">
        <f t="shared" si="68"/>
        <v>0</v>
      </c>
      <c r="AO31" s="38">
        <f t="shared" si="69"/>
        <v>0</v>
      </c>
      <c r="AP31" s="38">
        <f t="shared" si="70"/>
        <v>0</v>
      </c>
      <c r="AQ31" s="38">
        <f t="shared" si="71"/>
        <v>0</v>
      </c>
      <c r="AR31" s="38">
        <f t="shared" si="69"/>
        <v>0</v>
      </c>
      <c r="AS31" s="38">
        <f t="shared" si="72"/>
        <v>0</v>
      </c>
      <c r="AT31" s="38">
        <f t="shared" si="73"/>
        <v>0</v>
      </c>
      <c r="AU31" s="38">
        <f t="shared" si="69"/>
        <v>0</v>
      </c>
      <c r="AV31" s="38">
        <f t="shared" si="74"/>
        <v>0</v>
      </c>
      <c r="AW31" s="38">
        <f t="shared" si="75"/>
        <v>0</v>
      </c>
      <c r="AX31" s="38">
        <f t="shared" si="69"/>
        <v>0</v>
      </c>
      <c r="AY31" s="38">
        <f t="shared" si="76"/>
        <v>0</v>
      </c>
      <c r="AZ31" s="38">
        <f t="shared" si="77"/>
        <v>0</v>
      </c>
      <c r="BA31" s="38">
        <f t="shared" si="69"/>
        <v>0</v>
      </c>
      <c r="BB31" s="38">
        <f t="shared" si="78"/>
        <v>0</v>
      </c>
      <c r="BC31" s="38">
        <f t="shared" si="79"/>
        <v>0</v>
      </c>
    </row>
    <row r="32" spans="2:55" s="38" customFormat="1" x14ac:dyDescent="0.25">
      <c r="B32" s="235" t="str">
        <f>'2-Budget JUSTIFY'!B31</f>
        <v/>
      </c>
      <c r="C32" s="108">
        <f>'2-Budget JUSTIFY'!C31</f>
        <v>0</v>
      </c>
      <c r="D32" s="109"/>
      <c r="E32" s="109"/>
      <c r="F32" s="109"/>
      <c r="G32" s="110"/>
      <c r="H32" s="110"/>
      <c r="I32" s="110"/>
      <c r="J32" s="110"/>
      <c r="K32" s="110"/>
      <c r="L32" s="110"/>
      <c r="M32" s="110"/>
      <c r="N32" s="110"/>
      <c r="O32" s="110"/>
      <c r="Q32" s="111">
        <f t="shared" si="25"/>
        <v>0</v>
      </c>
      <c r="R32" s="106">
        <f t="shared" si="53"/>
        <v>0</v>
      </c>
      <c r="S32" s="106">
        <f t="shared" si="54"/>
        <v>0</v>
      </c>
      <c r="T32" s="111">
        <f t="shared" si="26"/>
        <v>0</v>
      </c>
      <c r="U32" s="106">
        <f t="shared" si="55"/>
        <v>0</v>
      </c>
      <c r="V32" s="106">
        <f t="shared" si="56"/>
        <v>0</v>
      </c>
      <c r="W32" s="111">
        <f t="shared" si="27"/>
        <v>0</v>
      </c>
      <c r="X32" s="106">
        <f t="shared" si="57"/>
        <v>0</v>
      </c>
      <c r="Y32" s="106">
        <f t="shared" si="58"/>
        <v>0</v>
      </c>
      <c r="Z32" s="111">
        <f t="shared" si="28"/>
        <v>0</v>
      </c>
      <c r="AA32" s="106">
        <f t="shared" si="59"/>
        <v>0</v>
      </c>
      <c r="AB32" s="106">
        <f t="shared" si="60"/>
        <v>0</v>
      </c>
      <c r="AC32" s="111">
        <f t="shared" si="33"/>
        <v>0</v>
      </c>
      <c r="AD32" s="106">
        <f t="shared" si="61"/>
        <v>0</v>
      </c>
      <c r="AE32" s="106">
        <f t="shared" si="62"/>
        <v>0</v>
      </c>
      <c r="AF32" s="38">
        <f t="shared" si="34"/>
        <v>0</v>
      </c>
      <c r="AG32" s="38">
        <f t="shared" si="63"/>
        <v>0</v>
      </c>
      <c r="AH32" s="38">
        <f t="shared" si="64"/>
        <v>0</v>
      </c>
      <c r="AI32" s="38">
        <f t="shared" si="29"/>
        <v>0</v>
      </c>
      <c r="AJ32" s="38">
        <f t="shared" si="65"/>
        <v>0</v>
      </c>
      <c r="AK32" s="38">
        <f t="shared" si="66"/>
        <v>0</v>
      </c>
      <c r="AL32" s="38">
        <f t="shared" si="31"/>
        <v>0</v>
      </c>
      <c r="AM32" s="38">
        <f t="shared" si="67"/>
        <v>0</v>
      </c>
      <c r="AN32" s="38">
        <f t="shared" si="68"/>
        <v>0</v>
      </c>
      <c r="AO32" s="38">
        <f t="shared" si="69"/>
        <v>0</v>
      </c>
      <c r="AP32" s="38">
        <f t="shared" si="70"/>
        <v>0</v>
      </c>
      <c r="AQ32" s="38">
        <f t="shared" si="71"/>
        <v>0</v>
      </c>
      <c r="AR32" s="38">
        <f t="shared" si="69"/>
        <v>0</v>
      </c>
      <c r="AS32" s="38">
        <f t="shared" si="72"/>
        <v>0</v>
      </c>
      <c r="AT32" s="38">
        <f t="shared" si="73"/>
        <v>0</v>
      </c>
      <c r="AU32" s="38">
        <f t="shared" si="69"/>
        <v>0</v>
      </c>
      <c r="AV32" s="38">
        <f t="shared" si="74"/>
        <v>0</v>
      </c>
      <c r="AW32" s="38">
        <f t="shared" si="75"/>
        <v>0</v>
      </c>
      <c r="AX32" s="38">
        <f t="shared" si="69"/>
        <v>0</v>
      </c>
      <c r="AY32" s="38">
        <f t="shared" si="76"/>
        <v>0</v>
      </c>
      <c r="AZ32" s="38">
        <f t="shared" si="77"/>
        <v>0</v>
      </c>
      <c r="BA32" s="38">
        <f t="shared" si="69"/>
        <v>0</v>
      </c>
      <c r="BB32" s="38">
        <f t="shared" si="78"/>
        <v>0</v>
      </c>
      <c r="BC32" s="38">
        <f t="shared" si="79"/>
        <v>0</v>
      </c>
    </row>
    <row r="33" spans="2:55" s="38" customFormat="1" x14ac:dyDescent="0.25">
      <c r="B33" s="235" t="str">
        <f>'2-Budget JUSTIFY'!B32</f>
        <v/>
      </c>
      <c r="C33" s="108">
        <f>'2-Budget JUSTIFY'!C32</f>
        <v>0</v>
      </c>
      <c r="D33" s="109"/>
      <c r="E33" s="109"/>
      <c r="F33" s="109"/>
      <c r="G33" s="110"/>
      <c r="H33" s="110"/>
      <c r="I33" s="110"/>
      <c r="J33" s="110"/>
      <c r="K33" s="110"/>
      <c r="L33" s="110"/>
      <c r="M33" s="110"/>
      <c r="N33" s="110"/>
      <c r="O33" s="110"/>
      <c r="Q33" s="111">
        <f t="shared" si="25"/>
        <v>0</v>
      </c>
      <c r="R33" s="106">
        <f t="shared" si="53"/>
        <v>0</v>
      </c>
      <c r="S33" s="106">
        <f t="shared" si="54"/>
        <v>0</v>
      </c>
      <c r="T33" s="111">
        <f t="shared" si="26"/>
        <v>0</v>
      </c>
      <c r="U33" s="106">
        <f t="shared" si="55"/>
        <v>0</v>
      </c>
      <c r="V33" s="106">
        <f t="shared" si="56"/>
        <v>0</v>
      </c>
      <c r="W33" s="111">
        <f t="shared" si="27"/>
        <v>0</v>
      </c>
      <c r="X33" s="106">
        <f t="shared" si="57"/>
        <v>0</v>
      </c>
      <c r="Y33" s="106">
        <f t="shared" si="58"/>
        <v>0</v>
      </c>
      <c r="Z33" s="111">
        <f t="shared" si="28"/>
        <v>0</v>
      </c>
      <c r="AA33" s="106">
        <f t="shared" si="59"/>
        <v>0</v>
      </c>
      <c r="AB33" s="106">
        <f t="shared" si="60"/>
        <v>0</v>
      </c>
      <c r="AC33" s="111">
        <f t="shared" si="33"/>
        <v>0</v>
      </c>
      <c r="AD33" s="106">
        <f t="shared" si="61"/>
        <v>0</v>
      </c>
      <c r="AE33" s="106">
        <f t="shared" si="62"/>
        <v>0</v>
      </c>
      <c r="AF33" s="38">
        <f t="shared" si="34"/>
        <v>0</v>
      </c>
      <c r="AG33" s="38">
        <f t="shared" si="63"/>
        <v>0</v>
      </c>
      <c r="AH33" s="38">
        <f t="shared" si="64"/>
        <v>0</v>
      </c>
      <c r="AI33" s="38">
        <f t="shared" si="29"/>
        <v>0</v>
      </c>
      <c r="AJ33" s="38">
        <f t="shared" si="65"/>
        <v>0</v>
      </c>
      <c r="AK33" s="38">
        <f t="shared" si="66"/>
        <v>0</v>
      </c>
      <c r="AL33" s="38">
        <f t="shared" si="31"/>
        <v>0</v>
      </c>
      <c r="AM33" s="38">
        <f t="shared" si="67"/>
        <v>0</v>
      </c>
      <c r="AN33" s="38">
        <f t="shared" si="68"/>
        <v>0</v>
      </c>
      <c r="AO33" s="38">
        <f t="shared" si="69"/>
        <v>0</v>
      </c>
      <c r="AP33" s="38">
        <f t="shared" si="70"/>
        <v>0</v>
      </c>
      <c r="AQ33" s="38">
        <f t="shared" si="71"/>
        <v>0</v>
      </c>
      <c r="AR33" s="38">
        <f t="shared" si="69"/>
        <v>0</v>
      </c>
      <c r="AS33" s="38">
        <f t="shared" si="72"/>
        <v>0</v>
      </c>
      <c r="AT33" s="38">
        <f t="shared" si="73"/>
        <v>0</v>
      </c>
      <c r="AU33" s="38">
        <f t="shared" si="69"/>
        <v>0</v>
      </c>
      <c r="AV33" s="38">
        <f t="shared" si="74"/>
        <v>0</v>
      </c>
      <c r="AW33" s="38">
        <f t="shared" si="75"/>
        <v>0</v>
      </c>
      <c r="AX33" s="38">
        <f t="shared" si="69"/>
        <v>0</v>
      </c>
      <c r="AY33" s="38">
        <f t="shared" si="76"/>
        <v>0</v>
      </c>
      <c r="AZ33" s="38">
        <f t="shared" si="77"/>
        <v>0</v>
      </c>
      <c r="BA33" s="38">
        <f t="shared" si="69"/>
        <v>0</v>
      </c>
      <c r="BB33" s="38">
        <f t="shared" si="78"/>
        <v>0</v>
      </c>
      <c r="BC33" s="38">
        <f t="shared" si="79"/>
        <v>0</v>
      </c>
    </row>
    <row r="34" spans="2:55" s="38" customFormat="1" x14ac:dyDescent="0.25">
      <c r="B34" s="235" t="str">
        <f>'2-Budget JUSTIFY'!B33</f>
        <v/>
      </c>
      <c r="C34" s="108">
        <f>'2-Budget JUSTIFY'!C33</f>
        <v>0</v>
      </c>
      <c r="D34" s="109"/>
      <c r="E34" s="109"/>
      <c r="F34" s="109"/>
      <c r="G34" s="110"/>
      <c r="H34" s="110"/>
      <c r="I34" s="110"/>
      <c r="J34" s="110"/>
      <c r="K34" s="110"/>
      <c r="L34" s="110"/>
      <c r="M34" s="110"/>
      <c r="N34" s="110"/>
      <c r="O34" s="110"/>
      <c r="Q34" s="111">
        <f t="shared" si="25"/>
        <v>0</v>
      </c>
      <c r="R34" s="106">
        <f t="shared" si="53"/>
        <v>0</v>
      </c>
      <c r="S34" s="106">
        <f t="shared" si="54"/>
        <v>0</v>
      </c>
      <c r="T34" s="111">
        <f t="shared" si="26"/>
        <v>0</v>
      </c>
      <c r="U34" s="106">
        <f t="shared" si="55"/>
        <v>0</v>
      </c>
      <c r="V34" s="106">
        <f t="shared" si="56"/>
        <v>0</v>
      </c>
      <c r="W34" s="111">
        <f t="shared" si="27"/>
        <v>0</v>
      </c>
      <c r="X34" s="106">
        <f t="shared" si="57"/>
        <v>0</v>
      </c>
      <c r="Y34" s="106">
        <f t="shared" si="58"/>
        <v>0</v>
      </c>
      <c r="Z34" s="111">
        <f t="shared" si="28"/>
        <v>0</v>
      </c>
      <c r="AA34" s="106">
        <f t="shared" si="59"/>
        <v>0</v>
      </c>
      <c r="AB34" s="106">
        <f t="shared" si="60"/>
        <v>0</v>
      </c>
      <c r="AC34" s="111">
        <f t="shared" si="33"/>
        <v>0</v>
      </c>
      <c r="AD34" s="106">
        <f t="shared" si="61"/>
        <v>0</v>
      </c>
      <c r="AE34" s="106">
        <f t="shared" si="62"/>
        <v>0</v>
      </c>
      <c r="AF34" s="38">
        <f t="shared" si="34"/>
        <v>0</v>
      </c>
      <c r="AG34" s="38">
        <f t="shared" si="63"/>
        <v>0</v>
      </c>
      <c r="AH34" s="38">
        <f t="shared" si="64"/>
        <v>0</v>
      </c>
      <c r="AI34" s="38">
        <f t="shared" si="29"/>
        <v>0</v>
      </c>
      <c r="AJ34" s="38">
        <f t="shared" si="65"/>
        <v>0</v>
      </c>
      <c r="AK34" s="38">
        <f t="shared" si="66"/>
        <v>0</v>
      </c>
      <c r="AL34" s="38">
        <f t="shared" si="31"/>
        <v>0</v>
      </c>
      <c r="AM34" s="38">
        <f t="shared" si="67"/>
        <v>0</v>
      </c>
      <c r="AN34" s="38">
        <f t="shared" si="68"/>
        <v>0</v>
      </c>
      <c r="AO34" s="38">
        <f t="shared" si="69"/>
        <v>0</v>
      </c>
      <c r="AP34" s="38">
        <f t="shared" si="70"/>
        <v>0</v>
      </c>
      <c r="AQ34" s="38">
        <f t="shared" si="71"/>
        <v>0</v>
      </c>
      <c r="AR34" s="38">
        <f t="shared" si="69"/>
        <v>0</v>
      </c>
      <c r="AS34" s="38">
        <f t="shared" si="72"/>
        <v>0</v>
      </c>
      <c r="AT34" s="38">
        <f t="shared" si="73"/>
        <v>0</v>
      </c>
      <c r="AU34" s="38">
        <f t="shared" si="69"/>
        <v>0</v>
      </c>
      <c r="AV34" s="38">
        <f t="shared" si="74"/>
        <v>0</v>
      </c>
      <c r="AW34" s="38">
        <f t="shared" si="75"/>
        <v>0</v>
      </c>
      <c r="AX34" s="38">
        <f t="shared" si="69"/>
        <v>0</v>
      </c>
      <c r="AY34" s="38">
        <f t="shared" si="76"/>
        <v>0</v>
      </c>
      <c r="AZ34" s="38">
        <f t="shared" si="77"/>
        <v>0</v>
      </c>
      <c r="BA34" s="38">
        <f t="shared" si="69"/>
        <v>0</v>
      </c>
      <c r="BB34" s="38">
        <f t="shared" si="78"/>
        <v>0</v>
      </c>
      <c r="BC34" s="38">
        <f t="shared" si="79"/>
        <v>0</v>
      </c>
    </row>
    <row r="35" spans="2:55" s="38" customFormat="1" x14ac:dyDescent="0.25">
      <c r="B35" s="235" t="str">
        <f>'2-Budget JUSTIFY'!B34</f>
        <v/>
      </c>
      <c r="C35" s="108">
        <f>'2-Budget JUSTIFY'!C34</f>
        <v>0</v>
      </c>
      <c r="D35" s="109"/>
      <c r="E35" s="109"/>
      <c r="F35" s="109"/>
      <c r="G35" s="110"/>
      <c r="H35" s="110"/>
      <c r="I35" s="110"/>
      <c r="J35" s="110"/>
      <c r="K35" s="110"/>
      <c r="L35" s="110"/>
      <c r="M35" s="110"/>
      <c r="N35" s="110"/>
      <c r="O35" s="110"/>
      <c r="Q35" s="111">
        <f t="shared" si="25"/>
        <v>0</v>
      </c>
      <c r="R35" s="106">
        <f t="shared" si="53"/>
        <v>0</v>
      </c>
      <c r="S35" s="106">
        <f t="shared" si="54"/>
        <v>0</v>
      </c>
      <c r="T35" s="111">
        <f t="shared" si="26"/>
        <v>0</v>
      </c>
      <c r="U35" s="106">
        <f t="shared" si="55"/>
        <v>0</v>
      </c>
      <c r="V35" s="106">
        <f t="shared" si="56"/>
        <v>0</v>
      </c>
      <c r="W35" s="111">
        <f t="shared" si="27"/>
        <v>0</v>
      </c>
      <c r="X35" s="106">
        <f t="shared" si="57"/>
        <v>0</v>
      </c>
      <c r="Y35" s="106">
        <f t="shared" si="58"/>
        <v>0</v>
      </c>
      <c r="Z35" s="111">
        <f t="shared" si="28"/>
        <v>0</v>
      </c>
      <c r="AA35" s="106">
        <f t="shared" si="59"/>
        <v>0</v>
      </c>
      <c r="AB35" s="106">
        <f t="shared" si="60"/>
        <v>0</v>
      </c>
      <c r="AC35" s="111">
        <f t="shared" si="33"/>
        <v>0</v>
      </c>
      <c r="AD35" s="106">
        <f t="shared" si="61"/>
        <v>0</v>
      </c>
      <c r="AE35" s="106">
        <f t="shared" si="62"/>
        <v>0</v>
      </c>
      <c r="AF35" s="38">
        <f t="shared" si="34"/>
        <v>0</v>
      </c>
      <c r="AG35" s="38">
        <f t="shared" si="63"/>
        <v>0</v>
      </c>
      <c r="AH35" s="38">
        <f t="shared" si="64"/>
        <v>0</v>
      </c>
      <c r="AI35" s="38">
        <f t="shared" si="29"/>
        <v>0</v>
      </c>
      <c r="AJ35" s="38">
        <f t="shared" si="65"/>
        <v>0</v>
      </c>
      <c r="AK35" s="38">
        <f t="shared" si="66"/>
        <v>0</v>
      </c>
      <c r="AL35" s="38">
        <f t="shared" si="31"/>
        <v>0</v>
      </c>
      <c r="AM35" s="38">
        <f t="shared" si="67"/>
        <v>0</v>
      </c>
      <c r="AN35" s="38">
        <f t="shared" si="68"/>
        <v>0</v>
      </c>
      <c r="AO35" s="38">
        <f t="shared" si="69"/>
        <v>0</v>
      </c>
      <c r="AP35" s="38">
        <f t="shared" si="70"/>
        <v>0</v>
      </c>
      <c r="AQ35" s="38">
        <f t="shared" si="71"/>
        <v>0</v>
      </c>
      <c r="AR35" s="38">
        <f t="shared" si="69"/>
        <v>0</v>
      </c>
      <c r="AS35" s="38">
        <f t="shared" si="72"/>
        <v>0</v>
      </c>
      <c r="AT35" s="38">
        <f t="shared" si="73"/>
        <v>0</v>
      </c>
      <c r="AU35" s="38">
        <f t="shared" si="69"/>
        <v>0</v>
      </c>
      <c r="AV35" s="38">
        <f t="shared" si="74"/>
        <v>0</v>
      </c>
      <c r="AW35" s="38">
        <f t="shared" si="75"/>
        <v>0</v>
      </c>
      <c r="AX35" s="38">
        <f t="shared" si="69"/>
        <v>0</v>
      </c>
      <c r="AY35" s="38">
        <f t="shared" si="76"/>
        <v>0</v>
      </c>
      <c r="AZ35" s="38">
        <f t="shared" si="77"/>
        <v>0</v>
      </c>
      <c r="BA35" s="38">
        <f t="shared" si="69"/>
        <v>0</v>
      </c>
      <c r="BB35" s="38">
        <f t="shared" si="78"/>
        <v>0</v>
      </c>
      <c r="BC35" s="38">
        <f t="shared" si="79"/>
        <v>0</v>
      </c>
    </row>
    <row r="36" spans="2:55" s="38" customFormat="1" x14ac:dyDescent="0.25">
      <c r="B36" s="235" t="str">
        <f>'2-Budget JUSTIFY'!B35</f>
        <v/>
      </c>
      <c r="C36" s="108">
        <f>'2-Budget JUSTIFY'!C35</f>
        <v>0</v>
      </c>
      <c r="D36" s="109"/>
      <c r="E36" s="109"/>
      <c r="F36" s="109"/>
      <c r="G36" s="110"/>
      <c r="H36" s="110"/>
      <c r="I36" s="110"/>
      <c r="J36" s="110"/>
      <c r="K36" s="110"/>
      <c r="L36" s="110"/>
      <c r="M36" s="110"/>
      <c r="N36" s="110"/>
      <c r="O36" s="110"/>
      <c r="Q36" s="111">
        <f t="shared" si="25"/>
        <v>0</v>
      </c>
      <c r="R36" s="106">
        <f t="shared" si="53"/>
        <v>0</v>
      </c>
      <c r="S36" s="106">
        <f t="shared" si="54"/>
        <v>0</v>
      </c>
      <c r="T36" s="111">
        <f t="shared" si="26"/>
        <v>0</v>
      </c>
      <c r="U36" s="106">
        <f t="shared" si="55"/>
        <v>0</v>
      </c>
      <c r="V36" s="106">
        <f t="shared" si="56"/>
        <v>0</v>
      </c>
      <c r="W36" s="111">
        <f t="shared" si="27"/>
        <v>0</v>
      </c>
      <c r="X36" s="106">
        <f t="shared" si="57"/>
        <v>0</v>
      </c>
      <c r="Y36" s="106">
        <f t="shared" si="58"/>
        <v>0</v>
      </c>
      <c r="Z36" s="111">
        <f t="shared" si="28"/>
        <v>0</v>
      </c>
      <c r="AA36" s="106">
        <f t="shared" si="59"/>
        <v>0</v>
      </c>
      <c r="AB36" s="106">
        <f t="shared" si="60"/>
        <v>0</v>
      </c>
      <c r="AC36" s="111">
        <f t="shared" si="33"/>
        <v>0</v>
      </c>
      <c r="AD36" s="106">
        <f t="shared" si="61"/>
        <v>0</v>
      </c>
      <c r="AE36" s="106">
        <f t="shared" si="62"/>
        <v>0</v>
      </c>
      <c r="AF36" s="38">
        <f t="shared" si="34"/>
        <v>0</v>
      </c>
      <c r="AG36" s="38">
        <f t="shared" si="63"/>
        <v>0</v>
      </c>
      <c r="AH36" s="38">
        <f t="shared" si="64"/>
        <v>0</v>
      </c>
      <c r="AI36" s="38">
        <f t="shared" si="29"/>
        <v>0</v>
      </c>
      <c r="AJ36" s="38">
        <f t="shared" si="65"/>
        <v>0</v>
      </c>
      <c r="AK36" s="38">
        <f t="shared" si="66"/>
        <v>0</v>
      </c>
      <c r="AL36" s="38">
        <f t="shared" si="31"/>
        <v>0</v>
      </c>
      <c r="AM36" s="38">
        <f t="shared" si="67"/>
        <v>0</v>
      </c>
      <c r="AN36" s="38">
        <f t="shared" si="68"/>
        <v>0</v>
      </c>
      <c r="AO36" s="38">
        <f t="shared" si="69"/>
        <v>0</v>
      </c>
      <c r="AP36" s="38">
        <f t="shared" si="70"/>
        <v>0</v>
      </c>
      <c r="AQ36" s="38">
        <f t="shared" si="71"/>
        <v>0</v>
      </c>
      <c r="AR36" s="38">
        <f t="shared" si="69"/>
        <v>0</v>
      </c>
      <c r="AS36" s="38">
        <f t="shared" si="72"/>
        <v>0</v>
      </c>
      <c r="AT36" s="38">
        <f t="shared" si="73"/>
        <v>0</v>
      </c>
      <c r="AU36" s="38">
        <f t="shared" si="69"/>
        <v>0</v>
      </c>
      <c r="AV36" s="38">
        <f t="shared" si="74"/>
        <v>0</v>
      </c>
      <c r="AW36" s="38">
        <f t="shared" si="75"/>
        <v>0</v>
      </c>
      <c r="AX36" s="38">
        <f t="shared" si="69"/>
        <v>0</v>
      </c>
      <c r="AY36" s="38">
        <f t="shared" si="76"/>
        <v>0</v>
      </c>
      <c r="AZ36" s="38">
        <f t="shared" si="77"/>
        <v>0</v>
      </c>
      <c r="BA36" s="38">
        <f t="shared" si="69"/>
        <v>0</v>
      </c>
      <c r="BB36" s="38">
        <f t="shared" si="78"/>
        <v>0</v>
      </c>
      <c r="BC36" s="38">
        <f t="shared" si="79"/>
        <v>0</v>
      </c>
    </row>
    <row r="37" spans="2:55" s="38" customFormat="1" x14ac:dyDescent="0.25">
      <c r="B37" s="235" t="str">
        <f>'2-Budget JUSTIFY'!B36</f>
        <v/>
      </c>
      <c r="C37" s="108">
        <f>'2-Budget JUSTIFY'!C36</f>
        <v>0</v>
      </c>
      <c r="D37" s="109"/>
      <c r="E37" s="109"/>
      <c r="F37" s="109"/>
      <c r="G37" s="110"/>
      <c r="H37" s="110"/>
      <c r="I37" s="110"/>
      <c r="J37" s="110"/>
      <c r="K37" s="110"/>
      <c r="L37" s="110"/>
      <c r="M37" s="110"/>
      <c r="N37" s="110"/>
      <c r="O37" s="110"/>
      <c r="Q37" s="111">
        <f t="shared" si="25"/>
        <v>0</v>
      </c>
      <c r="R37" s="106">
        <f t="shared" si="53"/>
        <v>0</v>
      </c>
      <c r="S37" s="106">
        <f t="shared" si="54"/>
        <v>0</v>
      </c>
      <c r="T37" s="111">
        <f t="shared" si="26"/>
        <v>0</v>
      </c>
      <c r="U37" s="106">
        <f t="shared" si="55"/>
        <v>0</v>
      </c>
      <c r="V37" s="106">
        <f t="shared" si="56"/>
        <v>0</v>
      </c>
      <c r="W37" s="111">
        <f t="shared" si="27"/>
        <v>0</v>
      </c>
      <c r="X37" s="106">
        <f t="shared" si="57"/>
        <v>0</v>
      </c>
      <c r="Y37" s="106">
        <f t="shared" si="58"/>
        <v>0</v>
      </c>
      <c r="Z37" s="111">
        <f t="shared" si="28"/>
        <v>0</v>
      </c>
      <c r="AA37" s="106">
        <f t="shared" si="59"/>
        <v>0</v>
      </c>
      <c r="AB37" s="106">
        <f t="shared" si="60"/>
        <v>0</v>
      </c>
      <c r="AC37" s="111">
        <f t="shared" si="33"/>
        <v>0</v>
      </c>
      <c r="AD37" s="106">
        <f t="shared" si="61"/>
        <v>0</v>
      </c>
      <c r="AE37" s="106">
        <f t="shared" si="62"/>
        <v>0</v>
      </c>
      <c r="AF37" s="38">
        <f t="shared" si="34"/>
        <v>0</v>
      </c>
      <c r="AG37" s="38">
        <f t="shared" si="63"/>
        <v>0</v>
      </c>
      <c r="AH37" s="38">
        <f t="shared" si="64"/>
        <v>0</v>
      </c>
      <c r="AI37" s="38">
        <f t="shared" si="29"/>
        <v>0</v>
      </c>
      <c r="AJ37" s="38">
        <f t="shared" si="65"/>
        <v>0</v>
      </c>
      <c r="AK37" s="38">
        <f t="shared" si="66"/>
        <v>0</v>
      </c>
      <c r="AL37" s="38">
        <f t="shared" si="31"/>
        <v>0</v>
      </c>
      <c r="AM37" s="38">
        <f t="shared" si="67"/>
        <v>0</v>
      </c>
      <c r="AN37" s="38">
        <f t="shared" si="68"/>
        <v>0</v>
      </c>
      <c r="AO37" s="38">
        <f t="shared" si="69"/>
        <v>0</v>
      </c>
      <c r="AP37" s="38">
        <f t="shared" si="70"/>
        <v>0</v>
      </c>
      <c r="AQ37" s="38">
        <f t="shared" si="71"/>
        <v>0</v>
      </c>
      <c r="AR37" s="38">
        <f t="shared" si="69"/>
        <v>0</v>
      </c>
      <c r="AS37" s="38">
        <f t="shared" si="72"/>
        <v>0</v>
      </c>
      <c r="AT37" s="38">
        <f t="shared" si="73"/>
        <v>0</v>
      </c>
      <c r="AU37" s="38">
        <f t="shared" si="69"/>
        <v>0</v>
      </c>
      <c r="AV37" s="38">
        <f t="shared" si="74"/>
        <v>0</v>
      </c>
      <c r="AW37" s="38">
        <f t="shared" si="75"/>
        <v>0</v>
      </c>
      <c r="AX37" s="38">
        <f t="shared" si="69"/>
        <v>0</v>
      </c>
      <c r="AY37" s="38">
        <f t="shared" si="76"/>
        <v>0</v>
      </c>
      <c r="AZ37" s="38">
        <f t="shared" si="77"/>
        <v>0</v>
      </c>
      <c r="BA37" s="38">
        <f t="shared" si="69"/>
        <v>0</v>
      </c>
      <c r="BB37" s="38">
        <f t="shared" si="78"/>
        <v>0</v>
      </c>
      <c r="BC37" s="38">
        <f t="shared" si="79"/>
        <v>0</v>
      </c>
    </row>
    <row r="38" spans="2:55" s="38" customFormat="1" x14ac:dyDescent="0.25">
      <c r="B38" s="235" t="str">
        <f>'2-Budget JUSTIFY'!B37</f>
        <v/>
      </c>
      <c r="C38" s="108">
        <f>'2-Budget JUSTIFY'!C37</f>
        <v>0</v>
      </c>
      <c r="D38" s="109"/>
      <c r="E38" s="109"/>
      <c r="F38" s="109"/>
      <c r="G38" s="110"/>
      <c r="H38" s="110"/>
      <c r="I38" s="110"/>
      <c r="J38" s="110"/>
      <c r="K38" s="110"/>
      <c r="L38" s="110"/>
      <c r="M38" s="110"/>
      <c r="N38" s="110"/>
      <c r="O38" s="110"/>
      <c r="Q38" s="111">
        <f t="shared" si="25"/>
        <v>0</v>
      </c>
      <c r="R38" s="106">
        <f t="shared" si="53"/>
        <v>0</v>
      </c>
      <c r="S38" s="106">
        <f t="shared" si="54"/>
        <v>0</v>
      </c>
      <c r="T38" s="111">
        <f t="shared" si="26"/>
        <v>0</v>
      </c>
      <c r="U38" s="106">
        <f t="shared" si="55"/>
        <v>0</v>
      </c>
      <c r="V38" s="106">
        <f t="shared" si="56"/>
        <v>0</v>
      </c>
      <c r="W38" s="111">
        <f t="shared" si="27"/>
        <v>0</v>
      </c>
      <c r="X38" s="106">
        <f t="shared" si="57"/>
        <v>0</v>
      </c>
      <c r="Y38" s="106">
        <f t="shared" si="58"/>
        <v>0</v>
      </c>
      <c r="Z38" s="111">
        <f t="shared" si="28"/>
        <v>0</v>
      </c>
      <c r="AA38" s="106">
        <f t="shared" si="59"/>
        <v>0</v>
      </c>
      <c r="AB38" s="106">
        <f t="shared" si="60"/>
        <v>0</v>
      </c>
      <c r="AC38" s="111">
        <f t="shared" si="33"/>
        <v>0</v>
      </c>
      <c r="AD38" s="106">
        <f t="shared" si="61"/>
        <v>0</v>
      </c>
      <c r="AE38" s="106">
        <f t="shared" si="62"/>
        <v>0</v>
      </c>
      <c r="AF38" s="38">
        <f t="shared" si="34"/>
        <v>0</v>
      </c>
      <c r="AG38" s="38">
        <f t="shared" si="63"/>
        <v>0</v>
      </c>
      <c r="AH38" s="38">
        <f t="shared" si="64"/>
        <v>0</v>
      </c>
      <c r="AI38" s="38">
        <f t="shared" si="29"/>
        <v>0</v>
      </c>
      <c r="AJ38" s="38">
        <f t="shared" si="65"/>
        <v>0</v>
      </c>
      <c r="AK38" s="38">
        <f t="shared" si="66"/>
        <v>0</v>
      </c>
      <c r="AL38" s="38">
        <f t="shared" si="31"/>
        <v>0</v>
      </c>
      <c r="AM38" s="38">
        <f t="shared" si="67"/>
        <v>0</v>
      </c>
      <c r="AN38" s="38">
        <f t="shared" si="68"/>
        <v>0</v>
      </c>
      <c r="AO38" s="38">
        <f t="shared" si="69"/>
        <v>0</v>
      </c>
      <c r="AP38" s="38">
        <f t="shared" si="70"/>
        <v>0</v>
      </c>
      <c r="AQ38" s="38">
        <f t="shared" si="71"/>
        <v>0</v>
      </c>
      <c r="AR38" s="38">
        <f t="shared" si="69"/>
        <v>0</v>
      </c>
      <c r="AS38" s="38">
        <f t="shared" si="72"/>
        <v>0</v>
      </c>
      <c r="AT38" s="38">
        <f t="shared" si="73"/>
        <v>0</v>
      </c>
      <c r="AU38" s="38">
        <f t="shared" si="69"/>
        <v>0</v>
      </c>
      <c r="AV38" s="38">
        <f t="shared" si="74"/>
        <v>0</v>
      </c>
      <c r="AW38" s="38">
        <f t="shared" si="75"/>
        <v>0</v>
      </c>
      <c r="AX38" s="38">
        <f t="shared" si="69"/>
        <v>0</v>
      </c>
      <c r="AY38" s="38">
        <f t="shared" si="76"/>
        <v>0</v>
      </c>
      <c r="AZ38" s="38">
        <f t="shared" si="77"/>
        <v>0</v>
      </c>
      <c r="BA38" s="38">
        <f t="shared" si="69"/>
        <v>0</v>
      </c>
      <c r="BB38" s="38">
        <f t="shared" si="78"/>
        <v>0</v>
      </c>
      <c r="BC38" s="38">
        <f t="shared" si="79"/>
        <v>0</v>
      </c>
    </row>
    <row r="39" spans="2:55" s="38" customFormat="1" x14ac:dyDescent="0.25">
      <c r="B39" s="235" t="str">
        <f>'2-Budget JUSTIFY'!B38</f>
        <v/>
      </c>
      <c r="C39" s="108">
        <f>'2-Budget JUSTIFY'!C38</f>
        <v>0</v>
      </c>
      <c r="D39" s="109"/>
      <c r="E39" s="109"/>
      <c r="F39" s="109"/>
      <c r="G39" s="110"/>
      <c r="H39" s="110"/>
      <c r="I39" s="110"/>
      <c r="J39" s="110"/>
      <c r="K39" s="110"/>
      <c r="L39" s="110"/>
      <c r="M39" s="110"/>
      <c r="N39" s="110"/>
      <c r="O39" s="110"/>
      <c r="Q39" s="111">
        <f t="shared" si="25"/>
        <v>0</v>
      </c>
      <c r="R39" s="106">
        <f t="shared" si="53"/>
        <v>0</v>
      </c>
      <c r="S39" s="106">
        <f t="shared" si="54"/>
        <v>0</v>
      </c>
      <c r="T39" s="111">
        <f t="shared" si="26"/>
        <v>0</v>
      </c>
      <c r="U39" s="106">
        <f t="shared" si="55"/>
        <v>0</v>
      </c>
      <c r="V39" s="106">
        <f t="shared" si="56"/>
        <v>0</v>
      </c>
      <c r="W39" s="111">
        <f t="shared" si="27"/>
        <v>0</v>
      </c>
      <c r="X39" s="106">
        <f t="shared" si="57"/>
        <v>0</v>
      </c>
      <c r="Y39" s="106">
        <f t="shared" si="58"/>
        <v>0</v>
      </c>
      <c r="Z39" s="111">
        <f t="shared" si="28"/>
        <v>0</v>
      </c>
      <c r="AA39" s="106">
        <f t="shared" si="59"/>
        <v>0</v>
      </c>
      <c r="AB39" s="106">
        <f t="shared" si="60"/>
        <v>0</v>
      </c>
      <c r="AC39" s="111">
        <f t="shared" si="33"/>
        <v>0</v>
      </c>
      <c r="AD39" s="106">
        <f t="shared" si="61"/>
        <v>0</v>
      </c>
      <c r="AE39" s="106">
        <f t="shared" si="62"/>
        <v>0</v>
      </c>
      <c r="AF39" s="38">
        <f t="shared" si="34"/>
        <v>0</v>
      </c>
      <c r="AG39" s="38">
        <f t="shared" si="63"/>
        <v>0</v>
      </c>
      <c r="AH39" s="38">
        <f t="shared" si="64"/>
        <v>0</v>
      </c>
      <c r="AI39" s="38">
        <f t="shared" si="29"/>
        <v>0</v>
      </c>
      <c r="AJ39" s="38">
        <f t="shared" si="65"/>
        <v>0</v>
      </c>
      <c r="AK39" s="38">
        <f t="shared" si="66"/>
        <v>0</v>
      </c>
      <c r="AL39" s="38">
        <f t="shared" si="31"/>
        <v>0</v>
      </c>
      <c r="AM39" s="38">
        <f t="shared" si="67"/>
        <v>0</v>
      </c>
      <c r="AN39" s="38">
        <f t="shared" si="68"/>
        <v>0</v>
      </c>
      <c r="AO39" s="38">
        <f t="shared" si="69"/>
        <v>0</v>
      </c>
      <c r="AP39" s="38">
        <f t="shared" si="70"/>
        <v>0</v>
      </c>
      <c r="AQ39" s="38">
        <f t="shared" si="71"/>
        <v>0</v>
      </c>
      <c r="AR39" s="38">
        <f t="shared" si="69"/>
        <v>0</v>
      </c>
      <c r="AS39" s="38">
        <f t="shared" si="72"/>
        <v>0</v>
      </c>
      <c r="AT39" s="38">
        <f t="shared" si="73"/>
        <v>0</v>
      </c>
      <c r="AU39" s="38">
        <f t="shared" si="69"/>
        <v>0</v>
      </c>
      <c r="AV39" s="38">
        <f t="shared" si="74"/>
        <v>0</v>
      </c>
      <c r="AW39" s="38">
        <f t="shared" si="75"/>
        <v>0</v>
      </c>
      <c r="AX39" s="38">
        <f t="shared" si="69"/>
        <v>0</v>
      </c>
      <c r="AY39" s="38">
        <f t="shared" si="76"/>
        <v>0</v>
      </c>
      <c r="AZ39" s="38">
        <f t="shared" si="77"/>
        <v>0</v>
      </c>
      <c r="BA39" s="38">
        <f t="shared" si="69"/>
        <v>0</v>
      </c>
      <c r="BB39" s="38">
        <f t="shared" si="78"/>
        <v>0</v>
      </c>
      <c r="BC39" s="38">
        <f t="shared" si="79"/>
        <v>0</v>
      </c>
    </row>
    <row r="40" spans="2:55" s="38" customFormat="1" x14ac:dyDescent="0.25">
      <c r="B40" s="235" t="str">
        <f>'2-Budget JUSTIFY'!B39</f>
        <v/>
      </c>
      <c r="C40" s="108">
        <f>'2-Budget JUSTIFY'!C39</f>
        <v>0</v>
      </c>
      <c r="D40" s="109"/>
      <c r="E40" s="109"/>
      <c r="F40" s="109"/>
      <c r="G40" s="110"/>
      <c r="H40" s="110"/>
      <c r="I40" s="110"/>
      <c r="J40" s="110"/>
      <c r="K40" s="110"/>
      <c r="L40" s="110"/>
      <c r="M40" s="110"/>
      <c r="N40" s="110"/>
      <c r="O40" s="110"/>
      <c r="Q40" s="111">
        <f t="shared" si="25"/>
        <v>0</v>
      </c>
      <c r="R40" s="106">
        <f t="shared" si="53"/>
        <v>0</v>
      </c>
      <c r="S40" s="106">
        <f t="shared" si="54"/>
        <v>0</v>
      </c>
      <c r="T40" s="111">
        <f t="shared" si="26"/>
        <v>0</v>
      </c>
      <c r="U40" s="106">
        <f t="shared" si="55"/>
        <v>0</v>
      </c>
      <c r="V40" s="106">
        <f t="shared" si="56"/>
        <v>0</v>
      </c>
      <c r="W40" s="111">
        <f t="shared" si="27"/>
        <v>0</v>
      </c>
      <c r="X40" s="106">
        <f t="shared" si="57"/>
        <v>0</v>
      </c>
      <c r="Y40" s="106">
        <f t="shared" si="58"/>
        <v>0</v>
      </c>
      <c r="Z40" s="111">
        <f t="shared" si="28"/>
        <v>0</v>
      </c>
      <c r="AA40" s="106">
        <f t="shared" si="59"/>
        <v>0</v>
      </c>
      <c r="AB40" s="106">
        <f t="shared" si="60"/>
        <v>0</v>
      </c>
      <c r="AC40" s="111">
        <f t="shared" si="33"/>
        <v>0</v>
      </c>
      <c r="AD40" s="106">
        <f t="shared" si="61"/>
        <v>0</v>
      </c>
      <c r="AE40" s="106">
        <f t="shared" si="62"/>
        <v>0</v>
      </c>
      <c r="AF40" s="38">
        <f t="shared" si="34"/>
        <v>0</v>
      </c>
      <c r="AG40" s="38">
        <f t="shared" si="63"/>
        <v>0</v>
      </c>
      <c r="AH40" s="38">
        <f t="shared" si="64"/>
        <v>0</v>
      </c>
      <c r="AI40" s="38">
        <f t="shared" si="29"/>
        <v>0</v>
      </c>
      <c r="AJ40" s="38">
        <f t="shared" si="65"/>
        <v>0</v>
      </c>
      <c r="AK40" s="38">
        <f t="shared" si="66"/>
        <v>0</v>
      </c>
      <c r="AL40" s="38">
        <f t="shared" si="31"/>
        <v>0</v>
      </c>
      <c r="AM40" s="38">
        <f t="shared" si="67"/>
        <v>0</v>
      </c>
      <c r="AN40" s="38">
        <f t="shared" si="68"/>
        <v>0</v>
      </c>
      <c r="AO40" s="38">
        <f t="shared" si="69"/>
        <v>0</v>
      </c>
      <c r="AP40" s="38">
        <f t="shared" si="70"/>
        <v>0</v>
      </c>
      <c r="AQ40" s="38">
        <f t="shared" si="71"/>
        <v>0</v>
      </c>
      <c r="AR40" s="38">
        <f t="shared" si="69"/>
        <v>0</v>
      </c>
      <c r="AS40" s="38">
        <f t="shared" si="72"/>
        <v>0</v>
      </c>
      <c r="AT40" s="38">
        <f t="shared" si="73"/>
        <v>0</v>
      </c>
      <c r="AU40" s="38">
        <f t="shared" si="69"/>
        <v>0</v>
      </c>
      <c r="AV40" s="38">
        <f t="shared" si="74"/>
        <v>0</v>
      </c>
      <c r="AW40" s="38">
        <f t="shared" si="75"/>
        <v>0</v>
      </c>
      <c r="AX40" s="38">
        <f t="shared" si="69"/>
        <v>0</v>
      </c>
      <c r="AY40" s="38">
        <f t="shared" si="76"/>
        <v>0</v>
      </c>
      <c r="AZ40" s="38">
        <f t="shared" si="77"/>
        <v>0</v>
      </c>
      <c r="BA40" s="38">
        <f t="shared" si="69"/>
        <v>0</v>
      </c>
      <c r="BB40" s="38">
        <f t="shared" si="78"/>
        <v>0</v>
      </c>
      <c r="BC40" s="38">
        <f t="shared" si="79"/>
        <v>0</v>
      </c>
    </row>
    <row r="41" spans="2:55" s="38" customFormat="1" x14ac:dyDescent="0.25">
      <c r="B41" s="235" t="str">
        <f>'2-Budget JUSTIFY'!B40</f>
        <v/>
      </c>
      <c r="C41" s="108">
        <f>'2-Budget JUSTIFY'!C40</f>
        <v>0</v>
      </c>
      <c r="D41" s="109"/>
      <c r="E41" s="109"/>
      <c r="F41" s="109"/>
      <c r="G41" s="110"/>
      <c r="H41" s="110"/>
      <c r="I41" s="110"/>
      <c r="J41" s="110"/>
      <c r="K41" s="110"/>
      <c r="L41" s="110"/>
      <c r="M41" s="110"/>
      <c r="N41" s="110"/>
      <c r="O41" s="110"/>
      <c r="Q41" s="111">
        <f t="shared" si="25"/>
        <v>0</v>
      </c>
      <c r="R41" s="106">
        <f t="shared" si="53"/>
        <v>0</v>
      </c>
      <c r="S41" s="106">
        <f t="shared" si="54"/>
        <v>0</v>
      </c>
      <c r="T41" s="111">
        <f t="shared" si="26"/>
        <v>0</v>
      </c>
      <c r="U41" s="106">
        <f t="shared" si="55"/>
        <v>0</v>
      </c>
      <c r="V41" s="106">
        <f t="shared" si="56"/>
        <v>0</v>
      </c>
      <c r="W41" s="111">
        <f t="shared" si="27"/>
        <v>0</v>
      </c>
      <c r="X41" s="106">
        <f t="shared" si="57"/>
        <v>0</v>
      </c>
      <c r="Y41" s="106">
        <f t="shared" si="58"/>
        <v>0</v>
      </c>
      <c r="Z41" s="111">
        <f t="shared" si="28"/>
        <v>0</v>
      </c>
      <c r="AA41" s="106">
        <f t="shared" si="59"/>
        <v>0</v>
      </c>
      <c r="AB41" s="106">
        <f t="shared" si="60"/>
        <v>0</v>
      </c>
      <c r="AC41" s="111">
        <f t="shared" si="33"/>
        <v>0</v>
      </c>
      <c r="AD41" s="106">
        <f t="shared" si="61"/>
        <v>0</v>
      </c>
      <c r="AE41" s="106">
        <f t="shared" si="62"/>
        <v>0</v>
      </c>
      <c r="AF41" s="38">
        <f t="shared" si="34"/>
        <v>0</v>
      </c>
      <c r="AG41" s="38">
        <f t="shared" si="63"/>
        <v>0</v>
      </c>
      <c r="AH41" s="38">
        <f t="shared" si="64"/>
        <v>0</v>
      </c>
      <c r="AI41" s="38">
        <f t="shared" si="29"/>
        <v>0</v>
      </c>
      <c r="AJ41" s="38">
        <f t="shared" si="65"/>
        <v>0</v>
      </c>
      <c r="AK41" s="38">
        <f t="shared" si="66"/>
        <v>0</v>
      </c>
      <c r="AL41" s="38">
        <f t="shared" si="31"/>
        <v>0</v>
      </c>
      <c r="AM41" s="38">
        <f t="shared" si="67"/>
        <v>0</v>
      </c>
      <c r="AN41" s="38">
        <f t="shared" si="68"/>
        <v>0</v>
      </c>
      <c r="AO41" s="38">
        <f t="shared" ref="AO41:BA56" si="82">AO40</f>
        <v>0</v>
      </c>
      <c r="AP41" s="38">
        <f t="shared" si="70"/>
        <v>0</v>
      </c>
      <c r="AQ41" s="38">
        <f t="shared" si="71"/>
        <v>0</v>
      </c>
      <c r="AR41" s="38">
        <f t="shared" si="82"/>
        <v>0</v>
      </c>
      <c r="AS41" s="38">
        <f t="shared" si="72"/>
        <v>0</v>
      </c>
      <c r="AT41" s="38">
        <f t="shared" si="73"/>
        <v>0</v>
      </c>
      <c r="AU41" s="38">
        <f t="shared" si="82"/>
        <v>0</v>
      </c>
      <c r="AV41" s="38">
        <f t="shared" si="74"/>
        <v>0</v>
      </c>
      <c r="AW41" s="38">
        <f t="shared" si="75"/>
        <v>0</v>
      </c>
      <c r="AX41" s="38">
        <f t="shared" si="82"/>
        <v>0</v>
      </c>
      <c r="AY41" s="38">
        <f t="shared" si="76"/>
        <v>0</v>
      </c>
      <c r="AZ41" s="38">
        <f t="shared" si="77"/>
        <v>0</v>
      </c>
      <c r="BA41" s="38">
        <f t="shared" si="82"/>
        <v>0</v>
      </c>
      <c r="BB41" s="38">
        <f t="shared" si="78"/>
        <v>0</v>
      </c>
      <c r="BC41" s="38">
        <f t="shared" si="79"/>
        <v>0</v>
      </c>
    </row>
    <row r="42" spans="2:55" s="38" customFormat="1" x14ac:dyDescent="0.25">
      <c r="B42" s="235" t="str">
        <f>'2-Budget JUSTIFY'!B41</f>
        <v/>
      </c>
      <c r="C42" s="108">
        <f>'2-Budget JUSTIFY'!C41</f>
        <v>0</v>
      </c>
      <c r="D42" s="109"/>
      <c r="E42" s="109"/>
      <c r="F42" s="109"/>
      <c r="G42" s="110"/>
      <c r="H42" s="110"/>
      <c r="I42" s="110"/>
      <c r="J42" s="110"/>
      <c r="K42" s="110"/>
      <c r="L42" s="110"/>
      <c r="M42" s="110"/>
      <c r="N42" s="110"/>
      <c r="O42" s="110"/>
      <c r="Q42" s="111">
        <f t="shared" si="25"/>
        <v>0</v>
      </c>
      <c r="R42" s="106">
        <f t="shared" si="53"/>
        <v>0</v>
      </c>
      <c r="S42" s="106">
        <f t="shared" si="54"/>
        <v>0</v>
      </c>
      <c r="T42" s="111">
        <f t="shared" si="26"/>
        <v>0</v>
      </c>
      <c r="U42" s="106">
        <f t="shared" si="55"/>
        <v>0</v>
      </c>
      <c r="V42" s="106">
        <f t="shared" si="56"/>
        <v>0</v>
      </c>
      <c r="W42" s="111">
        <f t="shared" si="27"/>
        <v>0</v>
      </c>
      <c r="X42" s="106">
        <f t="shared" si="57"/>
        <v>0</v>
      </c>
      <c r="Y42" s="106">
        <f t="shared" si="58"/>
        <v>0</v>
      </c>
      <c r="Z42" s="111">
        <f t="shared" si="28"/>
        <v>0</v>
      </c>
      <c r="AA42" s="106">
        <f t="shared" si="59"/>
        <v>0</v>
      </c>
      <c r="AB42" s="106">
        <f t="shared" si="60"/>
        <v>0</v>
      </c>
      <c r="AC42" s="111">
        <f t="shared" si="33"/>
        <v>0</v>
      </c>
      <c r="AD42" s="106">
        <f t="shared" si="61"/>
        <v>0</v>
      </c>
      <c r="AE42" s="106">
        <f t="shared" si="62"/>
        <v>0</v>
      </c>
      <c r="AF42" s="38">
        <f t="shared" si="34"/>
        <v>0</v>
      </c>
      <c r="AG42" s="38">
        <f t="shared" si="63"/>
        <v>0</v>
      </c>
      <c r="AH42" s="38">
        <f t="shared" si="64"/>
        <v>0</v>
      </c>
      <c r="AI42" s="38">
        <f t="shared" si="29"/>
        <v>0</v>
      </c>
      <c r="AJ42" s="38">
        <f t="shared" si="65"/>
        <v>0</v>
      </c>
      <c r="AK42" s="38">
        <f t="shared" si="66"/>
        <v>0</v>
      </c>
      <c r="AL42" s="38">
        <f t="shared" si="31"/>
        <v>0</v>
      </c>
      <c r="AM42" s="38">
        <f t="shared" si="67"/>
        <v>0</v>
      </c>
      <c r="AN42" s="38">
        <f t="shared" si="68"/>
        <v>0</v>
      </c>
      <c r="AO42" s="38">
        <f t="shared" si="82"/>
        <v>0</v>
      </c>
      <c r="AP42" s="38">
        <f t="shared" si="70"/>
        <v>0</v>
      </c>
      <c r="AQ42" s="38">
        <f t="shared" si="71"/>
        <v>0</v>
      </c>
      <c r="AR42" s="38">
        <f t="shared" si="82"/>
        <v>0</v>
      </c>
      <c r="AS42" s="38">
        <f t="shared" si="72"/>
        <v>0</v>
      </c>
      <c r="AT42" s="38">
        <f t="shared" si="73"/>
        <v>0</v>
      </c>
      <c r="AU42" s="38">
        <f t="shared" si="82"/>
        <v>0</v>
      </c>
      <c r="AV42" s="38">
        <f t="shared" si="74"/>
        <v>0</v>
      </c>
      <c r="AW42" s="38">
        <f t="shared" si="75"/>
        <v>0</v>
      </c>
      <c r="AX42" s="38">
        <f t="shared" si="82"/>
        <v>0</v>
      </c>
      <c r="AY42" s="38">
        <f t="shared" si="76"/>
        <v>0</v>
      </c>
      <c r="AZ42" s="38">
        <f t="shared" si="77"/>
        <v>0</v>
      </c>
      <c r="BA42" s="38">
        <f t="shared" si="82"/>
        <v>0</v>
      </c>
      <c r="BB42" s="38">
        <f t="shared" si="78"/>
        <v>0</v>
      </c>
      <c r="BC42" s="38">
        <f t="shared" si="79"/>
        <v>0</v>
      </c>
    </row>
    <row r="43" spans="2:55" s="38" customFormat="1" x14ac:dyDescent="0.25">
      <c r="B43" s="235" t="str">
        <f>'2-Budget JUSTIFY'!B42</f>
        <v/>
      </c>
      <c r="C43" s="108">
        <f>'2-Budget JUSTIFY'!C42</f>
        <v>0</v>
      </c>
      <c r="D43" s="109"/>
      <c r="E43" s="109"/>
      <c r="F43" s="109"/>
      <c r="G43" s="110"/>
      <c r="H43" s="110"/>
      <c r="I43" s="110"/>
      <c r="J43" s="110"/>
      <c r="K43" s="110"/>
      <c r="L43" s="110"/>
      <c r="M43" s="110"/>
      <c r="N43" s="110"/>
      <c r="O43" s="110"/>
      <c r="Q43" s="111">
        <f t="shared" si="25"/>
        <v>0</v>
      </c>
      <c r="R43" s="106">
        <f t="shared" si="53"/>
        <v>0</v>
      </c>
      <c r="S43" s="106">
        <f t="shared" si="54"/>
        <v>0</v>
      </c>
      <c r="T43" s="111">
        <f t="shared" si="26"/>
        <v>0</v>
      </c>
      <c r="U43" s="106">
        <f t="shared" si="55"/>
        <v>0</v>
      </c>
      <c r="V43" s="106">
        <f t="shared" si="56"/>
        <v>0</v>
      </c>
      <c r="W43" s="111">
        <f t="shared" si="27"/>
        <v>0</v>
      </c>
      <c r="X43" s="106">
        <f t="shared" si="57"/>
        <v>0</v>
      </c>
      <c r="Y43" s="106">
        <f t="shared" si="58"/>
        <v>0</v>
      </c>
      <c r="Z43" s="111">
        <f t="shared" si="28"/>
        <v>0</v>
      </c>
      <c r="AA43" s="106">
        <f t="shared" si="59"/>
        <v>0</v>
      </c>
      <c r="AB43" s="106">
        <f t="shared" si="60"/>
        <v>0</v>
      </c>
      <c r="AC43" s="111">
        <f t="shared" si="33"/>
        <v>0</v>
      </c>
      <c r="AD43" s="106">
        <f t="shared" si="61"/>
        <v>0</v>
      </c>
      <c r="AE43" s="106">
        <f t="shared" si="62"/>
        <v>0</v>
      </c>
      <c r="AF43" s="38">
        <f t="shared" si="34"/>
        <v>0</v>
      </c>
      <c r="AG43" s="38">
        <f t="shared" si="63"/>
        <v>0</v>
      </c>
      <c r="AH43" s="38">
        <f t="shared" si="64"/>
        <v>0</v>
      </c>
      <c r="AI43" s="38">
        <f t="shared" si="29"/>
        <v>0</v>
      </c>
      <c r="AJ43" s="38">
        <f t="shared" si="65"/>
        <v>0</v>
      </c>
      <c r="AK43" s="38">
        <f t="shared" si="66"/>
        <v>0</v>
      </c>
      <c r="AL43" s="38">
        <f t="shared" si="31"/>
        <v>0</v>
      </c>
      <c r="AM43" s="38">
        <f t="shared" si="67"/>
        <v>0</v>
      </c>
      <c r="AN43" s="38">
        <f t="shared" si="68"/>
        <v>0</v>
      </c>
      <c r="AO43" s="38">
        <f t="shared" si="82"/>
        <v>0</v>
      </c>
      <c r="AP43" s="38">
        <f t="shared" si="70"/>
        <v>0</v>
      </c>
      <c r="AQ43" s="38">
        <f t="shared" si="71"/>
        <v>0</v>
      </c>
      <c r="AR43" s="38">
        <f t="shared" si="82"/>
        <v>0</v>
      </c>
      <c r="AS43" s="38">
        <f t="shared" si="72"/>
        <v>0</v>
      </c>
      <c r="AT43" s="38">
        <f t="shared" si="73"/>
        <v>0</v>
      </c>
      <c r="AU43" s="38">
        <f t="shared" si="82"/>
        <v>0</v>
      </c>
      <c r="AV43" s="38">
        <f t="shared" si="74"/>
        <v>0</v>
      </c>
      <c r="AW43" s="38">
        <f t="shared" si="75"/>
        <v>0</v>
      </c>
      <c r="AX43" s="38">
        <f t="shared" si="82"/>
        <v>0</v>
      </c>
      <c r="AY43" s="38">
        <f t="shared" si="76"/>
        <v>0</v>
      </c>
      <c r="AZ43" s="38">
        <f t="shared" si="77"/>
        <v>0</v>
      </c>
      <c r="BA43" s="38">
        <f t="shared" si="82"/>
        <v>0</v>
      </c>
      <c r="BB43" s="38">
        <f t="shared" si="78"/>
        <v>0</v>
      </c>
      <c r="BC43" s="38">
        <f t="shared" si="79"/>
        <v>0</v>
      </c>
    </row>
    <row r="44" spans="2:55" s="38" customFormat="1" x14ac:dyDescent="0.25">
      <c r="B44" s="235" t="str">
        <f>'2-Budget JUSTIFY'!B43</f>
        <v/>
      </c>
      <c r="C44" s="108">
        <f>'2-Budget JUSTIFY'!C43</f>
        <v>0</v>
      </c>
      <c r="D44" s="109"/>
      <c r="E44" s="109"/>
      <c r="F44" s="109"/>
      <c r="G44" s="110"/>
      <c r="H44" s="110"/>
      <c r="I44" s="110"/>
      <c r="J44" s="110"/>
      <c r="K44" s="110"/>
      <c r="L44" s="110"/>
      <c r="M44" s="110"/>
      <c r="N44" s="110"/>
      <c r="O44" s="110"/>
      <c r="Q44" s="111">
        <f t="shared" si="25"/>
        <v>0</v>
      </c>
      <c r="R44" s="106">
        <f t="shared" si="53"/>
        <v>0</v>
      </c>
      <c r="S44" s="106">
        <f t="shared" si="54"/>
        <v>0</v>
      </c>
      <c r="T44" s="111">
        <f t="shared" si="26"/>
        <v>0</v>
      </c>
      <c r="U44" s="106">
        <f t="shared" si="55"/>
        <v>0</v>
      </c>
      <c r="V44" s="106">
        <f t="shared" si="56"/>
        <v>0</v>
      </c>
      <c r="W44" s="111">
        <f t="shared" si="27"/>
        <v>0</v>
      </c>
      <c r="X44" s="106">
        <f t="shared" si="57"/>
        <v>0</v>
      </c>
      <c r="Y44" s="106">
        <f t="shared" si="58"/>
        <v>0</v>
      </c>
      <c r="Z44" s="111">
        <f t="shared" si="28"/>
        <v>0</v>
      </c>
      <c r="AA44" s="106">
        <f t="shared" si="59"/>
        <v>0</v>
      </c>
      <c r="AB44" s="106">
        <f t="shared" si="60"/>
        <v>0</v>
      </c>
      <c r="AC44" s="111">
        <f t="shared" si="33"/>
        <v>0</v>
      </c>
      <c r="AD44" s="106">
        <f t="shared" si="61"/>
        <v>0</v>
      </c>
      <c r="AE44" s="106">
        <f t="shared" si="62"/>
        <v>0</v>
      </c>
      <c r="AF44" s="38">
        <f t="shared" si="34"/>
        <v>0</v>
      </c>
      <c r="AG44" s="38">
        <f t="shared" si="63"/>
        <v>0</v>
      </c>
      <c r="AH44" s="38">
        <f t="shared" si="64"/>
        <v>0</v>
      </c>
      <c r="AI44" s="38">
        <f t="shared" si="29"/>
        <v>0</v>
      </c>
      <c r="AJ44" s="38">
        <f t="shared" si="65"/>
        <v>0</v>
      </c>
      <c r="AK44" s="38">
        <f t="shared" si="66"/>
        <v>0</v>
      </c>
      <c r="AL44" s="38">
        <f t="shared" si="31"/>
        <v>0</v>
      </c>
      <c r="AM44" s="38">
        <f t="shared" si="67"/>
        <v>0</v>
      </c>
      <c r="AN44" s="38">
        <f t="shared" si="68"/>
        <v>0</v>
      </c>
      <c r="AO44" s="38">
        <f t="shared" si="82"/>
        <v>0</v>
      </c>
      <c r="AP44" s="38">
        <f t="shared" si="70"/>
        <v>0</v>
      </c>
      <c r="AQ44" s="38">
        <f t="shared" si="71"/>
        <v>0</v>
      </c>
      <c r="AR44" s="38">
        <f t="shared" si="82"/>
        <v>0</v>
      </c>
      <c r="AS44" s="38">
        <f t="shared" si="72"/>
        <v>0</v>
      </c>
      <c r="AT44" s="38">
        <f t="shared" si="73"/>
        <v>0</v>
      </c>
      <c r="AU44" s="38">
        <f t="shared" si="82"/>
        <v>0</v>
      </c>
      <c r="AV44" s="38">
        <f t="shared" si="74"/>
        <v>0</v>
      </c>
      <c r="AW44" s="38">
        <f t="shared" si="75"/>
        <v>0</v>
      </c>
      <c r="AX44" s="38">
        <f t="shared" si="82"/>
        <v>0</v>
      </c>
      <c r="AY44" s="38">
        <f t="shared" si="76"/>
        <v>0</v>
      </c>
      <c r="AZ44" s="38">
        <f t="shared" si="77"/>
        <v>0</v>
      </c>
      <c r="BA44" s="38">
        <f t="shared" si="82"/>
        <v>0</v>
      </c>
      <c r="BB44" s="38">
        <f t="shared" si="78"/>
        <v>0</v>
      </c>
      <c r="BC44" s="38">
        <f t="shared" si="79"/>
        <v>0</v>
      </c>
    </row>
    <row r="45" spans="2:55" s="38" customFormat="1" x14ac:dyDescent="0.25">
      <c r="B45" s="235" t="str">
        <f>'2-Budget JUSTIFY'!B44</f>
        <v/>
      </c>
      <c r="C45" s="108">
        <f>'2-Budget JUSTIFY'!C44</f>
        <v>0</v>
      </c>
      <c r="D45" s="109"/>
      <c r="E45" s="113"/>
      <c r="F45" s="113"/>
      <c r="G45" s="114"/>
      <c r="H45" s="114"/>
      <c r="I45" s="114"/>
      <c r="J45" s="114"/>
      <c r="K45" s="114"/>
      <c r="L45" s="114"/>
      <c r="M45" s="114"/>
      <c r="N45" s="114"/>
      <c r="O45" s="114"/>
      <c r="Q45" s="111">
        <f t="shared" si="25"/>
        <v>0</v>
      </c>
      <c r="R45" s="106">
        <f t="shared" si="53"/>
        <v>0</v>
      </c>
      <c r="S45" s="106">
        <f t="shared" si="54"/>
        <v>0</v>
      </c>
      <c r="T45" s="111">
        <f t="shared" si="26"/>
        <v>0</v>
      </c>
      <c r="U45" s="106">
        <f t="shared" si="55"/>
        <v>0</v>
      </c>
      <c r="V45" s="106">
        <f t="shared" si="56"/>
        <v>0</v>
      </c>
      <c r="W45" s="111">
        <f t="shared" si="27"/>
        <v>0</v>
      </c>
      <c r="X45" s="106">
        <f t="shared" si="57"/>
        <v>0</v>
      </c>
      <c r="Y45" s="106">
        <f t="shared" si="58"/>
        <v>0</v>
      </c>
      <c r="Z45" s="111">
        <f t="shared" si="28"/>
        <v>0</v>
      </c>
      <c r="AA45" s="106">
        <f t="shared" si="59"/>
        <v>0</v>
      </c>
      <c r="AB45" s="106">
        <f t="shared" si="60"/>
        <v>0</v>
      </c>
      <c r="AC45" s="111">
        <f t="shared" si="33"/>
        <v>0</v>
      </c>
      <c r="AD45" s="106">
        <f t="shared" si="61"/>
        <v>0</v>
      </c>
      <c r="AE45" s="106">
        <f t="shared" si="62"/>
        <v>0</v>
      </c>
      <c r="AF45" s="38">
        <f t="shared" si="34"/>
        <v>0</v>
      </c>
      <c r="AG45" s="38">
        <f t="shared" si="63"/>
        <v>0</v>
      </c>
      <c r="AH45" s="38">
        <f t="shared" si="64"/>
        <v>0</v>
      </c>
      <c r="AI45" s="38">
        <f t="shared" si="29"/>
        <v>0</v>
      </c>
      <c r="AJ45" s="38">
        <f t="shared" si="65"/>
        <v>0</v>
      </c>
      <c r="AK45" s="38">
        <f t="shared" si="66"/>
        <v>0</v>
      </c>
      <c r="AL45" s="38">
        <f t="shared" si="31"/>
        <v>0</v>
      </c>
      <c r="AM45" s="38">
        <f t="shared" si="67"/>
        <v>0</v>
      </c>
      <c r="AN45" s="38">
        <f t="shared" si="68"/>
        <v>0</v>
      </c>
      <c r="AO45" s="38">
        <f t="shared" si="82"/>
        <v>0</v>
      </c>
      <c r="AP45" s="38">
        <f t="shared" si="70"/>
        <v>0</v>
      </c>
      <c r="AQ45" s="38">
        <f t="shared" si="71"/>
        <v>0</v>
      </c>
      <c r="AR45" s="38">
        <f t="shared" si="82"/>
        <v>0</v>
      </c>
      <c r="AS45" s="38">
        <f t="shared" si="72"/>
        <v>0</v>
      </c>
      <c r="AT45" s="38">
        <f t="shared" si="73"/>
        <v>0</v>
      </c>
      <c r="AU45" s="38">
        <f t="shared" si="82"/>
        <v>0</v>
      </c>
      <c r="AV45" s="38">
        <f t="shared" si="74"/>
        <v>0</v>
      </c>
      <c r="AW45" s="38">
        <f t="shared" si="75"/>
        <v>0</v>
      </c>
      <c r="AX45" s="38">
        <f t="shared" si="82"/>
        <v>0</v>
      </c>
      <c r="AY45" s="38">
        <f t="shared" si="76"/>
        <v>0</v>
      </c>
      <c r="AZ45" s="38">
        <f t="shared" si="77"/>
        <v>0</v>
      </c>
      <c r="BA45" s="38">
        <f t="shared" si="82"/>
        <v>0</v>
      </c>
      <c r="BB45" s="38">
        <f t="shared" si="78"/>
        <v>0</v>
      </c>
      <c r="BC45" s="38">
        <f t="shared" si="79"/>
        <v>0</v>
      </c>
    </row>
    <row r="46" spans="2:55" s="38" customFormat="1" x14ac:dyDescent="0.25">
      <c r="B46" s="235" t="str">
        <f>'2-Budget JUSTIFY'!B45</f>
        <v/>
      </c>
      <c r="C46" s="108">
        <f>'2-Budget JUSTIFY'!C45</f>
        <v>0</v>
      </c>
      <c r="D46" s="109"/>
      <c r="E46" s="113"/>
      <c r="F46" s="113"/>
      <c r="G46" s="114"/>
      <c r="H46" s="114"/>
      <c r="I46" s="114"/>
      <c r="J46" s="114"/>
      <c r="K46" s="114"/>
      <c r="L46" s="114"/>
      <c r="M46" s="114"/>
      <c r="N46" s="114"/>
      <c r="O46" s="114"/>
      <c r="Q46" s="111">
        <f t="shared" si="25"/>
        <v>0</v>
      </c>
      <c r="R46" s="106">
        <f t="shared" si="53"/>
        <v>0</v>
      </c>
      <c r="S46" s="106">
        <f t="shared" si="54"/>
        <v>0</v>
      </c>
      <c r="T46" s="111">
        <f t="shared" si="26"/>
        <v>0</v>
      </c>
      <c r="U46" s="106">
        <f t="shared" si="55"/>
        <v>0</v>
      </c>
      <c r="V46" s="106">
        <f t="shared" si="56"/>
        <v>0</v>
      </c>
      <c r="W46" s="111">
        <f t="shared" si="27"/>
        <v>0</v>
      </c>
      <c r="X46" s="106">
        <f t="shared" si="57"/>
        <v>0</v>
      </c>
      <c r="Y46" s="106">
        <f t="shared" si="58"/>
        <v>0</v>
      </c>
      <c r="Z46" s="111">
        <f t="shared" si="28"/>
        <v>0</v>
      </c>
      <c r="AA46" s="106">
        <f t="shared" si="59"/>
        <v>0</v>
      </c>
      <c r="AB46" s="106">
        <f t="shared" si="60"/>
        <v>0</v>
      </c>
      <c r="AC46" s="111">
        <f t="shared" si="33"/>
        <v>0</v>
      </c>
      <c r="AD46" s="106">
        <f t="shared" si="61"/>
        <v>0</v>
      </c>
      <c r="AE46" s="106">
        <f t="shared" si="62"/>
        <v>0</v>
      </c>
      <c r="AF46" s="38">
        <f t="shared" si="34"/>
        <v>0</v>
      </c>
      <c r="AG46" s="38">
        <f t="shared" si="63"/>
        <v>0</v>
      </c>
      <c r="AH46" s="38">
        <f t="shared" si="64"/>
        <v>0</v>
      </c>
      <c r="AI46" s="38">
        <f t="shared" si="29"/>
        <v>0</v>
      </c>
      <c r="AJ46" s="38">
        <f t="shared" si="65"/>
        <v>0</v>
      </c>
      <c r="AK46" s="38">
        <f t="shared" si="66"/>
        <v>0</v>
      </c>
      <c r="AL46" s="38">
        <f t="shared" si="31"/>
        <v>0</v>
      </c>
      <c r="AM46" s="38">
        <f t="shared" si="67"/>
        <v>0</v>
      </c>
      <c r="AN46" s="38">
        <f t="shared" si="68"/>
        <v>0</v>
      </c>
      <c r="AO46" s="38">
        <f t="shared" si="82"/>
        <v>0</v>
      </c>
      <c r="AP46" s="38">
        <f t="shared" si="70"/>
        <v>0</v>
      </c>
      <c r="AQ46" s="38">
        <f t="shared" si="71"/>
        <v>0</v>
      </c>
      <c r="AR46" s="38">
        <f t="shared" si="82"/>
        <v>0</v>
      </c>
      <c r="AS46" s="38">
        <f t="shared" si="72"/>
        <v>0</v>
      </c>
      <c r="AT46" s="38">
        <f t="shared" si="73"/>
        <v>0</v>
      </c>
      <c r="AU46" s="38">
        <f t="shared" si="82"/>
        <v>0</v>
      </c>
      <c r="AV46" s="38">
        <f t="shared" si="74"/>
        <v>0</v>
      </c>
      <c r="AW46" s="38">
        <f t="shared" si="75"/>
        <v>0</v>
      </c>
      <c r="AX46" s="38">
        <f t="shared" si="82"/>
        <v>0</v>
      </c>
      <c r="AY46" s="38">
        <f t="shared" si="76"/>
        <v>0</v>
      </c>
      <c r="AZ46" s="38">
        <f t="shared" si="77"/>
        <v>0</v>
      </c>
      <c r="BA46" s="38">
        <f t="shared" si="82"/>
        <v>0</v>
      </c>
      <c r="BB46" s="38">
        <f t="shared" si="78"/>
        <v>0</v>
      </c>
      <c r="BC46" s="38">
        <f t="shared" si="79"/>
        <v>0</v>
      </c>
    </row>
    <row r="47" spans="2:55" s="38" customFormat="1" x14ac:dyDescent="0.25">
      <c r="B47" s="235">
        <f>'2-Budget JUSTIFY'!B46</f>
        <v>0</v>
      </c>
      <c r="C47" s="108">
        <f>'2-Budget JUSTIFY'!C46</f>
        <v>0</v>
      </c>
      <c r="D47" s="109"/>
      <c r="E47" s="113"/>
      <c r="F47" s="113"/>
      <c r="G47" s="114"/>
      <c r="H47" s="114"/>
      <c r="I47" s="114"/>
      <c r="J47" s="114"/>
      <c r="K47" s="114"/>
      <c r="L47" s="114"/>
      <c r="M47" s="114"/>
      <c r="N47" s="114"/>
      <c r="O47" s="114"/>
      <c r="Q47" s="111">
        <f t="shared" si="25"/>
        <v>0</v>
      </c>
      <c r="R47" s="106">
        <f t="shared" si="53"/>
        <v>0</v>
      </c>
      <c r="S47" s="106">
        <f t="shared" si="54"/>
        <v>0</v>
      </c>
      <c r="T47" s="111">
        <f t="shared" si="26"/>
        <v>0</v>
      </c>
      <c r="U47" s="106">
        <f t="shared" si="55"/>
        <v>0</v>
      </c>
      <c r="V47" s="106">
        <f t="shared" si="56"/>
        <v>0</v>
      </c>
      <c r="W47" s="111">
        <f t="shared" si="27"/>
        <v>0</v>
      </c>
      <c r="X47" s="106">
        <f t="shared" si="57"/>
        <v>0</v>
      </c>
      <c r="Y47" s="106">
        <f t="shared" si="58"/>
        <v>0</v>
      </c>
      <c r="Z47" s="111">
        <f t="shared" si="28"/>
        <v>0</v>
      </c>
      <c r="AA47" s="106">
        <f t="shared" si="59"/>
        <v>0</v>
      </c>
      <c r="AB47" s="106">
        <f t="shared" si="60"/>
        <v>0</v>
      </c>
      <c r="AC47" s="111">
        <f t="shared" si="33"/>
        <v>0</v>
      </c>
      <c r="AD47" s="106">
        <f t="shared" si="61"/>
        <v>0</v>
      </c>
      <c r="AE47" s="106">
        <f t="shared" si="62"/>
        <v>0</v>
      </c>
      <c r="AF47" s="38">
        <f t="shared" si="34"/>
        <v>0</v>
      </c>
      <c r="AG47" s="38">
        <f t="shared" si="63"/>
        <v>0</v>
      </c>
      <c r="AH47" s="38">
        <f t="shared" si="64"/>
        <v>0</v>
      </c>
      <c r="AI47" s="38">
        <f t="shared" si="29"/>
        <v>0</v>
      </c>
      <c r="AJ47" s="38">
        <f t="shared" si="65"/>
        <v>0</v>
      </c>
      <c r="AK47" s="38">
        <f t="shared" si="66"/>
        <v>0</v>
      </c>
      <c r="AL47" s="38">
        <f t="shared" si="31"/>
        <v>0</v>
      </c>
      <c r="AM47" s="38">
        <f t="shared" si="67"/>
        <v>0</v>
      </c>
      <c r="AN47" s="38">
        <f t="shared" si="68"/>
        <v>0</v>
      </c>
      <c r="AO47" s="38">
        <f t="shared" si="82"/>
        <v>0</v>
      </c>
      <c r="AP47" s="38">
        <f t="shared" si="70"/>
        <v>0</v>
      </c>
      <c r="AQ47" s="38">
        <f t="shared" si="71"/>
        <v>0</v>
      </c>
      <c r="AR47" s="38">
        <f t="shared" si="82"/>
        <v>0</v>
      </c>
      <c r="AS47" s="38">
        <f t="shared" si="72"/>
        <v>0</v>
      </c>
      <c r="AT47" s="38">
        <f t="shared" si="73"/>
        <v>0</v>
      </c>
      <c r="AU47" s="38">
        <f t="shared" si="82"/>
        <v>0</v>
      </c>
      <c r="AV47" s="38">
        <f t="shared" si="74"/>
        <v>0</v>
      </c>
      <c r="AW47" s="38">
        <f t="shared" si="75"/>
        <v>0</v>
      </c>
      <c r="AX47" s="38">
        <f t="shared" si="82"/>
        <v>0</v>
      </c>
      <c r="AY47" s="38">
        <f t="shared" si="76"/>
        <v>0</v>
      </c>
      <c r="AZ47" s="38">
        <f t="shared" si="77"/>
        <v>0</v>
      </c>
      <c r="BA47" s="38">
        <f t="shared" si="82"/>
        <v>0</v>
      </c>
      <c r="BB47" s="38">
        <f t="shared" si="78"/>
        <v>0</v>
      </c>
      <c r="BC47" s="38">
        <f t="shared" si="79"/>
        <v>0</v>
      </c>
    </row>
    <row r="48" spans="2:55" s="38" customFormat="1" x14ac:dyDescent="0.25">
      <c r="B48" s="235">
        <f>'2-Budget JUSTIFY'!B47</f>
        <v>0</v>
      </c>
      <c r="C48" s="108">
        <f>'2-Budget JUSTIFY'!C47</f>
        <v>0</v>
      </c>
      <c r="D48" s="109"/>
      <c r="E48" s="113"/>
      <c r="F48" s="113"/>
      <c r="G48" s="114"/>
      <c r="H48" s="114"/>
      <c r="I48" s="114"/>
      <c r="J48" s="114"/>
      <c r="K48" s="114"/>
      <c r="L48" s="114"/>
      <c r="M48" s="114"/>
      <c r="N48" s="114"/>
      <c r="O48" s="114"/>
      <c r="Q48" s="111">
        <f t="shared" si="25"/>
        <v>0</v>
      </c>
      <c r="R48" s="106">
        <f t="shared" si="53"/>
        <v>0</v>
      </c>
      <c r="S48" s="106">
        <f t="shared" si="54"/>
        <v>0</v>
      </c>
      <c r="T48" s="111">
        <f t="shared" si="26"/>
        <v>0</v>
      </c>
      <c r="U48" s="106">
        <f t="shared" si="55"/>
        <v>0</v>
      </c>
      <c r="V48" s="106">
        <f t="shared" si="56"/>
        <v>0</v>
      </c>
      <c r="W48" s="111">
        <f t="shared" si="27"/>
        <v>0</v>
      </c>
      <c r="X48" s="106">
        <f t="shared" si="57"/>
        <v>0</v>
      </c>
      <c r="Y48" s="106">
        <f t="shared" si="58"/>
        <v>0</v>
      </c>
      <c r="Z48" s="111">
        <f t="shared" si="28"/>
        <v>0</v>
      </c>
      <c r="AA48" s="106">
        <f t="shared" si="59"/>
        <v>0</v>
      </c>
      <c r="AB48" s="106">
        <f t="shared" si="60"/>
        <v>0</v>
      </c>
      <c r="AC48" s="111">
        <f t="shared" si="33"/>
        <v>0</v>
      </c>
      <c r="AD48" s="106">
        <f t="shared" si="61"/>
        <v>0</v>
      </c>
      <c r="AE48" s="106">
        <f t="shared" si="62"/>
        <v>0</v>
      </c>
      <c r="AF48" s="38">
        <f t="shared" si="34"/>
        <v>0</v>
      </c>
      <c r="AG48" s="38">
        <f t="shared" si="63"/>
        <v>0</v>
      </c>
      <c r="AH48" s="38">
        <f t="shared" si="64"/>
        <v>0</v>
      </c>
      <c r="AI48" s="38">
        <f t="shared" si="29"/>
        <v>0</v>
      </c>
      <c r="AJ48" s="38">
        <f t="shared" si="65"/>
        <v>0</v>
      </c>
      <c r="AK48" s="38">
        <f t="shared" si="66"/>
        <v>0</v>
      </c>
      <c r="AL48" s="38">
        <f t="shared" si="31"/>
        <v>0</v>
      </c>
      <c r="AM48" s="38">
        <f t="shared" si="67"/>
        <v>0</v>
      </c>
      <c r="AN48" s="38">
        <f t="shared" si="68"/>
        <v>0</v>
      </c>
      <c r="AO48" s="38">
        <f t="shared" si="82"/>
        <v>0</v>
      </c>
      <c r="AP48" s="38">
        <f t="shared" si="70"/>
        <v>0</v>
      </c>
      <c r="AQ48" s="38">
        <f t="shared" si="71"/>
        <v>0</v>
      </c>
      <c r="AR48" s="38">
        <f t="shared" si="82"/>
        <v>0</v>
      </c>
      <c r="AS48" s="38">
        <f t="shared" si="72"/>
        <v>0</v>
      </c>
      <c r="AT48" s="38">
        <f t="shared" si="73"/>
        <v>0</v>
      </c>
      <c r="AU48" s="38">
        <f t="shared" si="82"/>
        <v>0</v>
      </c>
      <c r="AV48" s="38">
        <f t="shared" si="74"/>
        <v>0</v>
      </c>
      <c r="AW48" s="38">
        <f t="shared" si="75"/>
        <v>0</v>
      </c>
      <c r="AX48" s="38">
        <f t="shared" si="82"/>
        <v>0</v>
      </c>
      <c r="AY48" s="38">
        <f t="shared" si="76"/>
        <v>0</v>
      </c>
      <c r="AZ48" s="38">
        <f t="shared" si="77"/>
        <v>0</v>
      </c>
      <c r="BA48" s="38">
        <f t="shared" si="82"/>
        <v>0</v>
      </c>
      <c r="BB48" s="38">
        <f t="shared" si="78"/>
        <v>0</v>
      </c>
      <c r="BC48" s="38">
        <f t="shared" si="79"/>
        <v>0</v>
      </c>
    </row>
    <row r="49" spans="2:55" s="38" customFormat="1" x14ac:dyDescent="0.25">
      <c r="B49" s="235">
        <f>'2-Budget JUSTIFY'!B48</f>
        <v>0</v>
      </c>
      <c r="C49" s="108">
        <f>'2-Budget JUSTIFY'!C48</f>
        <v>0</v>
      </c>
      <c r="D49" s="109"/>
      <c r="E49" s="113"/>
      <c r="F49" s="113"/>
      <c r="G49" s="114"/>
      <c r="H49" s="114"/>
      <c r="I49" s="114"/>
      <c r="J49" s="114"/>
      <c r="K49" s="114"/>
      <c r="L49" s="114"/>
      <c r="M49" s="114"/>
      <c r="N49" s="114"/>
      <c r="O49" s="114"/>
      <c r="Q49" s="111">
        <f t="shared" si="25"/>
        <v>0</v>
      </c>
      <c r="R49" s="106">
        <f t="shared" si="53"/>
        <v>0</v>
      </c>
      <c r="S49" s="106">
        <f t="shared" si="54"/>
        <v>0</v>
      </c>
      <c r="T49" s="111">
        <f t="shared" si="26"/>
        <v>0</v>
      </c>
      <c r="U49" s="106">
        <f t="shared" si="55"/>
        <v>0</v>
      </c>
      <c r="V49" s="106">
        <f t="shared" si="56"/>
        <v>0</v>
      </c>
      <c r="W49" s="111">
        <f t="shared" si="27"/>
        <v>0</v>
      </c>
      <c r="X49" s="106">
        <f t="shared" si="57"/>
        <v>0</v>
      </c>
      <c r="Y49" s="106">
        <f t="shared" si="58"/>
        <v>0</v>
      </c>
      <c r="Z49" s="111">
        <f t="shared" si="28"/>
        <v>0</v>
      </c>
      <c r="AA49" s="106">
        <f t="shared" si="59"/>
        <v>0</v>
      </c>
      <c r="AB49" s="106">
        <f t="shared" si="60"/>
        <v>0</v>
      </c>
      <c r="AC49" s="111">
        <f t="shared" si="33"/>
        <v>0</v>
      </c>
      <c r="AD49" s="106">
        <f t="shared" si="61"/>
        <v>0</v>
      </c>
      <c r="AE49" s="106">
        <f t="shared" si="62"/>
        <v>0</v>
      </c>
      <c r="AF49" s="38">
        <f t="shared" si="34"/>
        <v>0</v>
      </c>
      <c r="AG49" s="38">
        <f t="shared" si="63"/>
        <v>0</v>
      </c>
      <c r="AH49" s="38">
        <f t="shared" si="64"/>
        <v>0</v>
      </c>
      <c r="AI49" s="38">
        <f t="shared" si="29"/>
        <v>0</v>
      </c>
      <c r="AJ49" s="38">
        <f t="shared" si="65"/>
        <v>0</v>
      </c>
      <c r="AK49" s="38">
        <f t="shared" si="66"/>
        <v>0</v>
      </c>
      <c r="AL49" s="38">
        <f t="shared" si="31"/>
        <v>0</v>
      </c>
      <c r="AM49" s="38">
        <f t="shared" si="67"/>
        <v>0</v>
      </c>
      <c r="AN49" s="38">
        <f t="shared" si="68"/>
        <v>0</v>
      </c>
      <c r="AO49" s="38">
        <f t="shared" si="82"/>
        <v>0</v>
      </c>
      <c r="AP49" s="38">
        <f t="shared" si="70"/>
        <v>0</v>
      </c>
      <c r="AQ49" s="38">
        <f t="shared" si="71"/>
        <v>0</v>
      </c>
      <c r="AR49" s="38">
        <f t="shared" si="82"/>
        <v>0</v>
      </c>
      <c r="AS49" s="38">
        <f t="shared" si="72"/>
        <v>0</v>
      </c>
      <c r="AT49" s="38">
        <f t="shared" si="73"/>
        <v>0</v>
      </c>
      <c r="AU49" s="38">
        <f t="shared" si="82"/>
        <v>0</v>
      </c>
      <c r="AV49" s="38">
        <f t="shared" si="74"/>
        <v>0</v>
      </c>
      <c r="AW49" s="38">
        <f t="shared" si="75"/>
        <v>0</v>
      </c>
      <c r="AX49" s="38">
        <f t="shared" si="82"/>
        <v>0</v>
      </c>
      <c r="AY49" s="38">
        <f t="shared" si="76"/>
        <v>0</v>
      </c>
      <c r="AZ49" s="38">
        <f t="shared" si="77"/>
        <v>0</v>
      </c>
      <c r="BA49" s="38">
        <f t="shared" si="82"/>
        <v>0</v>
      </c>
      <c r="BB49" s="38">
        <f t="shared" si="78"/>
        <v>0</v>
      </c>
      <c r="BC49" s="38">
        <f t="shared" si="79"/>
        <v>0</v>
      </c>
    </row>
    <row r="50" spans="2:55" s="38" customFormat="1" x14ac:dyDescent="0.25">
      <c r="B50" s="235">
        <f>'2-Budget JUSTIFY'!B49</f>
        <v>0</v>
      </c>
      <c r="C50" s="108">
        <f>'2-Budget JUSTIFY'!C49</f>
        <v>0</v>
      </c>
      <c r="D50" s="109"/>
      <c r="E50" s="113"/>
      <c r="F50" s="113"/>
      <c r="G50" s="114"/>
      <c r="H50" s="114"/>
      <c r="I50" s="114"/>
      <c r="J50" s="114"/>
      <c r="K50" s="114"/>
      <c r="L50" s="114"/>
      <c r="M50" s="114"/>
      <c r="N50" s="114"/>
      <c r="O50" s="114"/>
      <c r="Q50" s="111">
        <f t="shared" si="25"/>
        <v>0</v>
      </c>
      <c r="R50" s="106">
        <f t="shared" si="53"/>
        <v>0</v>
      </c>
      <c r="S50" s="106">
        <f t="shared" si="54"/>
        <v>0</v>
      </c>
      <c r="T50" s="111">
        <f t="shared" si="26"/>
        <v>0</v>
      </c>
      <c r="U50" s="106">
        <f t="shared" si="55"/>
        <v>0</v>
      </c>
      <c r="V50" s="106">
        <f t="shared" si="56"/>
        <v>0</v>
      </c>
      <c r="W50" s="111">
        <f t="shared" si="27"/>
        <v>0</v>
      </c>
      <c r="X50" s="106">
        <f t="shared" si="57"/>
        <v>0</v>
      </c>
      <c r="Y50" s="106">
        <f t="shared" si="58"/>
        <v>0</v>
      </c>
      <c r="Z50" s="111">
        <f t="shared" si="28"/>
        <v>0</v>
      </c>
      <c r="AA50" s="106">
        <f t="shared" si="59"/>
        <v>0</v>
      </c>
      <c r="AB50" s="106">
        <f t="shared" si="60"/>
        <v>0</v>
      </c>
      <c r="AC50" s="111">
        <f t="shared" si="33"/>
        <v>0</v>
      </c>
      <c r="AD50" s="106">
        <f t="shared" si="61"/>
        <v>0</v>
      </c>
      <c r="AE50" s="106">
        <f t="shared" si="62"/>
        <v>0</v>
      </c>
      <c r="AF50" s="38">
        <f t="shared" si="34"/>
        <v>0</v>
      </c>
      <c r="AG50" s="38">
        <f t="shared" si="63"/>
        <v>0</v>
      </c>
      <c r="AH50" s="38">
        <f t="shared" si="64"/>
        <v>0</v>
      </c>
      <c r="AI50" s="38">
        <f t="shared" si="29"/>
        <v>0</v>
      </c>
      <c r="AJ50" s="38">
        <f t="shared" si="65"/>
        <v>0</v>
      </c>
      <c r="AK50" s="38">
        <f t="shared" si="66"/>
        <v>0</v>
      </c>
      <c r="AL50" s="38">
        <f t="shared" si="31"/>
        <v>0</v>
      </c>
      <c r="AM50" s="38">
        <f t="shared" si="67"/>
        <v>0</v>
      </c>
      <c r="AN50" s="38">
        <f t="shared" si="68"/>
        <v>0</v>
      </c>
      <c r="AO50" s="38">
        <f t="shared" si="82"/>
        <v>0</v>
      </c>
      <c r="AP50" s="38">
        <f t="shared" si="70"/>
        <v>0</v>
      </c>
      <c r="AQ50" s="38">
        <f t="shared" si="71"/>
        <v>0</v>
      </c>
      <c r="AR50" s="38">
        <f t="shared" si="82"/>
        <v>0</v>
      </c>
      <c r="AS50" s="38">
        <f t="shared" si="72"/>
        <v>0</v>
      </c>
      <c r="AT50" s="38">
        <f t="shared" si="73"/>
        <v>0</v>
      </c>
      <c r="AU50" s="38">
        <f t="shared" si="82"/>
        <v>0</v>
      </c>
      <c r="AV50" s="38">
        <f t="shared" si="74"/>
        <v>0</v>
      </c>
      <c r="AW50" s="38">
        <f t="shared" si="75"/>
        <v>0</v>
      </c>
      <c r="AX50" s="38">
        <f t="shared" si="82"/>
        <v>0</v>
      </c>
      <c r="AY50" s="38">
        <f t="shared" si="76"/>
        <v>0</v>
      </c>
      <c r="AZ50" s="38">
        <f t="shared" si="77"/>
        <v>0</v>
      </c>
      <c r="BA50" s="38">
        <f t="shared" si="82"/>
        <v>0</v>
      </c>
      <c r="BB50" s="38">
        <f t="shared" si="78"/>
        <v>0</v>
      </c>
      <c r="BC50" s="38">
        <f t="shared" si="79"/>
        <v>0</v>
      </c>
    </row>
    <row r="51" spans="2:55" s="38" customFormat="1" x14ac:dyDescent="0.25">
      <c r="B51" s="235">
        <f>'2-Budget JUSTIFY'!B50</f>
        <v>0</v>
      </c>
      <c r="C51" s="108">
        <f>'2-Budget JUSTIFY'!C50</f>
        <v>0</v>
      </c>
      <c r="D51" s="109"/>
      <c r="E51" s="113"/>
      <c r="F51" s="113"/>
      <c r="G51" s="114"/>
      <c r="H51" s="114"/>
      <c r="I51" s="114"/>
      <c r="J51" s="114"/>
      <c r="K51" s="114"/>
      <c r="L51" s="114"/>
      <c r="M51" s="114"/>
      <c r="N51" s="114"/>
      <c r="O51" s="114"/>
      <c r="Q51" s="111">
        <f t="shared" si="25"/>
        <v>0</v>
      </c>
      <c r="R51" s="106">
        <f t="shared" si="53"/>
        <v>0</v>
      </c>
      <c r="S51" s="106">
        <f t="shared" si="54"/>
        <v>0</v>
      </c>
      <c r="T51" s="111">
        <f t="shared" si="26"/>
        <v>0</v>
      </c>
      <c r="U51" s="106">
        <f t="shared" si="55"/>
        <v>0</v>
      </c>
      <c r="V51" s="106">
        <f t="shared" si="56"/>
        <v>0</v>
      </c>
      <c r="W51" s="111">
        <f t="shared" si="27"/>
        <v>0</v>
      </c>
      <c r="X51" s="106">
        <f t="shared" si="57"/>
        <v>0</v>
      </c>
      <c r="Y51" s="106">
        <f t="shared" si="58"/>
        <v>0</v>
      </c>
      <c r="Z51" s="111">
        <f t="shared" si="28"/>
        <v>0</v>
      </c>
      <c r="AA51" s="106">
        <f t="shared" si="59"/>
        <v>0</v>
      </c>
      <c r="AB51" s="106">
        <f t="shared" si="60"/>
        <v>0</v>
      </c>
      <c r="AC51" s="111">
        <f t="shared" si="33"/>
        <v>0</v>
      </c>
      <c r="AD51" s="106">
        <f t="shared" si="61"/>
        <v>0</v>
      </c>
      <c r="AE51" s="106">
        <f t="shared" si="62"/>
        <v>0</v>
      </c>
      <c r="AF51" s="38">
        <f t="shared" si="34"/>
        <v>0</v>
      </c>
      <c r="AG51" s="38">
        <f t="shared" si="63"/>
        <v>0</v>
      </c>
      <c r="AH51" s="38">
        <f t="shared" si="64"/>
        <v>0</v>
      </c>
      <c r="AI51" s="38">
        <f t="shared" si="29"/>
        <v>0</v>
      </c>
      <c r="AJ51" s="38">
        <f t="shared" si="65"/>
        <v>0</v>
      </c>
      <c r="AK51" s="38">
        <f t="shared" si="66"/>
        <v>0</v>
      </c>
      <c r="AL51" s="38">
        <f t="shared" si="31"/>
        <v>0</v>
      </c>
      <c r="AM51" s="38">
        <f t="shared" si="67"/>
        <v>0</v>
      </c>
      <c r="AN51" s="38">
        <f t="shared" si="68"/>
        <v>0</v>
      </c>
      <c r="AO51" s="38">
        <f t="shared" si="82"/>
        <v>0</v>
      </c>
      <c r="AP51" s="38">
        <f t="shared" si="70"/>
        <v>0</v>
      </c>
      <c r="AQ51" s="38">
        <f t="shared" si="71"/>
        <v>0</v>
      </c>
      <c r="AR51" s="38">
        <f t="shared" si="82"/>
        <v>0</v>
      </c>
      <c r="AS51" s="38">
        <f t="shared" si="72"/>
        <v>0</v>
      </c>
      <c r="AT51" s="38">
        <f t="shared" si="73"/>
        <v>0</v>
      </c>
      <c r="AU51" s="38">
        <f t="shared" si="82"/>
        <v>0</v>
      </c>
      <c r="AV51" s="38">
        <f t="shared" si="74"/>
        <v>0</v>
      </c>
      <c r="AW51" s="38">
        <f t="shared" si="75"/>
        <v>0</v>
      </c>
      <c r="AX51" s="38">
        <f t="shared" si="82"/>
        <v>0</v>
      </c>
      <c r="AY51" s="38">
        <f t="shared" si="76"/>
        <v>0</v>
      </c>
      <c r="AZ51" s="38">
        <f t="shared" si="77"/>
        <v>0</v>
      </c>
      <c r="BA51" s="38">
        <f t="shared" si="82"/>
        <v>0</v>
      </c>
      <c r="BB51" s="38">
        <f t="shared" si="78"/>
        <v>0</v>
      </c>
      <c r="BC51" s="38">
        <f t="shared" si="79"/>
        <v>0</v>
      </c>
    </row>
    <row r="52" spans="2:55" s="38" customFormat="1" x14ac:dyDescent="0.25">
      <c r="B52" s="235">
        <f>'2-Budget JUSTIFY'!B51</f>
        <v>0</v>
      </c>
      <c r="C52" s="108">
        <f>'2-Budget JUSTIFY'!C51</f>
        <v>0</v>
      </c>
      <c r="D52" s="109"/>
      <c r="E52" s="113"/>
      <c r="F52" s="113"/>
      <c r="G52" s="114"/>
      <c r="H52" s="114"/>
      <c r="I52" s="114"/>
      <c r="J52" s="114"/>
      <c r="K52" s="114"/>
      <c r="L52" s="114"/>
      <c r="M52" s="114"/>
      <c r="N52" s="114"/>
      <c r="O52" s="114"/>
      <c r="Q52" s="111">
        <f t="shared" si="25"/>
        <v>0</v>
      </c>
      <c r="R52" s="106">
        <f t="shared" si="53"/>
        <v>0</v>
      </c>
      <c r="S52" s="106">
        <f t="shared" si="54"/>
        <v>0</v>
      </c>
      <c r="T52" s="111">
        <f t="shared" si="26"/>
        <v>0</v>
      </c>
      <c r="U52" s="106">
        <f t="shared" si="55"/>
        <v>0</v>
      </c>
      <c r="V52" s="106">
        <f t="shared" si="56"/>
        <v>0</v>
      </c>
      <c r="W52" s="111">
        <f t="shared" si="27"/>
        <v>0</v>
      </c>
      <c r="X52" s="106">
        <f t="shared" si="57"/>
        <v>0</v>
      </c>
      <c r="Y52" s="106">
        <f t="shared" si="58"/>
        <v>0</v>
      </c>
      <c r="Z52" s="111">
        <f t="shared" si="28"/>
        <v>0</v>
      </c>
      <c r="AA52" s="106">
        <f t="shared" si="59"/>
        <v>0</v>
      </c>
      <c r="AB52" s="106">
        <f t="shared" si="60"/>
        <v>0</v>
      </c>
      <c r="AC52" s="111">
        <f t="shared" si="33"/>
        <v>0</v>
      </c>
      <c r="AD52" s="106">
        <f t="shared" si="61"/>
        <v>0</v>
      </c>
      <c r="AE52" s="106">
        <f t="shared" si="62"/>
        <v>0</v>
      </c>
      <c r="AF52" s="38">
        <f t="shared" si="34"/>
        <v>0</v>
      </c>
      <c r="AG52" s="38">
        <f t="shared" si="63"/>
        <v>0</v>
      </c>
      <c r="AH52" s="38">
        <f t="shared" si="64"/>
        <v>0</v>
      </c>
      <c r="AI52" s="38">
        <f t="shared" si="29"/>
        <v>0</v>
      </c>
      <c r="AJ52" s="38">
        <f t="shared" si="65"/>
        <v>0</v>
      </c>
      <c r="AK52" s="38">
        <f t="shared" si="66"/>
        <v>0</v>
      </c>
      <c r="AL52" s="38">
        <f t="shared" si="31"/>
        <v>0</v>
      </c>
      <c r="AM52" s="38">
        <f t="shared" si="67"/>
        <v>0</v>
      </c>
      <c r="AN52" s="38">
        <f t="shared" si="68"/>
        <v>0</v>
      </c>
      <c r="AO52" s="38">
        <f t="shared" si="82"/>
        <v>0</v>
      </c>
      <c r="AP52" s="38">
        <f t="shared" si="70"/>
        <v>0</v>
      </c>
      <c r="AQ52" s="38">
        <f t="shared" si="71"/>
        <v>0</v>
      </c>
      <c r="AR52" s="38">
        <f t="shared" si="82"/>
        <v>0</v>
      </c>
      <c r="AS52" s="38">
        <f t="shared" si="72"/>
        <v>0</v>
      </c>
      <c r="AT52" s="38">
        <f t="shared" si="73"/>
        <v>0</v>
      </c>
      <c r="AU52" s="38">
        <f t="shared" si="82"/>
        <v>0</v>
      </c>
      <c r="AV52" s="38">
        <f t="shared" si="74"/>
        <v>0</v>
      </c>
      <c r="AW52" s="38">
        <f t="shared" si="75"/>
        <v>0</v>
      </c>
      <c r="AX52" s="38">
        <f t="shared" si="82"/>
        <v>0</v>
      </c>
      <c r="AY52" s="38">
        <f t="shared" si="76"/>
        <v>0</v>
      </c>
      <c r="AZ52" s="38">
        <f t="shared" si="77"/>
        <v>0</v>
      </c>
      <c r="BA52" s="38">
        <f t="shared" si="82"/>
        <v>0</v>
      </c>
      <c r="BB52" s="38">
        <f t="shared" si="78"/>
        <v>0</v>
      </c>
      <c r="BC52" s="38">
        <f t="shared" si="79"/>
        <v>0</v>
      </c>
    </row>
    <row r="53" spans="2:55" s="38" customFormat="1" x14ac:dyDescent="0.25">
      <c r="B53" s="235">
        <f>'2-Budget JUSTIFY'!B52</f>
        <v>0</v>
      </c>
      <c r="C53" s="108">
        <f>'2-Budget JUSTIFY'!C52</f>
        <v>0</v>
      </c>
      <c r="D53" s="109"/>
      <c r="E53" s="115"/>
      <c r="F53" s="115"/>
      <c r="G53" s="116"/>
      <c r="H53" s="116"/>
      <c r="I53" s="116"/>
      <c r="J53" s="116"/>
      <c r="K53" s="116"/>
      <c r="L53" s="116"/>
      <c r="M53" s="116"/>
      <c r="N53" s="116"/>
      <c r="O53" s="116"/>
      <c r="Q53" s="111">
        <f t="shared" si="25"/>
        <v>0</v>
      </c>
      <c r="R53" s="106">
        <f t="shared" si="53"/>
        <v>0</v>
      </c>
      <c r="S53" s="106">
        <f t="shared" si="54"/>
        <v>0</v>
      </c>
      <c r="T53" s="111">
        <f t="shared" si="26"/>
        <v>0</v>
      </c>
      <c r="U53" s="106">
        <f t="shared" si="55"/>
        <v>0</v>
      </c>
      <c r="V53" s="106">
        <f t="shared" si="56"/>
        <v>0</v>
      </c>
      <c r="W53" s="111">
        <f t="shared" si="27"/>
        <v>0</v>
      </c>
      <c r="X53" s="106">
        <f t="shared" si="57"/>
        <v>0</v>
      </c>
      <c r="Y53" s="106">
        <f t="shared" si="58"/>
        <v>0</v>
      </c>
      <c r="Z53" s="111">
        <f t="shared" si="28"/>
        <v>0</v>
      </c>
      <c r="AA53" s="106">
        <f t="shared" si="59"/>
        <v>0</v>
      </c>
      <c r="AB53" s="106">
        <f t="shared" si="60"/>
        <v>0</v>
      </c>
      <c r="AC53" s="111">
        <f t="shared" si="33"/>
        <v>0</v>
      </c>
      <c r="AD53" s="106">
        <f t="shared" si="61"/>
        <v>0</v>
      </c>
      <c r="AE53" s="106">
        <f t="shared" si="62"/>
        <v>0</v>
      </c>
      <c r="AF53" s="38">
        <f t="shared" si="34"/>
        <v>0</v>
      </c>
      <c r="AG53" s="38">
        <f t="shared" si="63"/>
        <v>0</v>
      </c>
      <c r="AH53" s="38">
        <f t="shared" si="64"/>
        <v>0</v>
      </c>
      <c r="AI53" s="38">
        <f t="shared" si="29"/>
        <v>0</v>
      </c>
      <c r="AJ53" s="38">
        <f t="shared" si="65"/>
        <v>0</v>
      </c>
      <c r="AK53" s="38">
        <f t="shared" si="66"/>
        <v>0</v>
      </c>
      <c r="AL53" s="38">
        <f t="shared" si="31"/>
        <v>0</v>
      </c>
      <c r="AM53" s="38">
        <f t="shared" si="67"/>
        <v>0</v>
      </c>
      <c r="AN53" s="38">
        <f t="shared" si="68"/>
        <v>0</v>
      </c>
      <c r="AO53" s="38">
        <f t="shared" si="82"/>
        <v>0</v>
      </c>
      <c r="AP53" s="38">
        <f t="shared" si="70"/>
        <v>0</v>
      </c>
      <c r="AQ53" s="38">
        <f t="shared" si="71"/>
        <v>0</v>
      </c>
      <c r="AR53" s="38">
        <f t="shared" si="82"/>
        <v>0</v>
      </c>
      <c r="AS53" s="38">
        <f t="shared" si="72"/>
        <v>0</v>
      </c>
      <c r="AT53" s="38">
        <f t="shared" si="73"/>
        <v>0</v>
      </c>
      <c r="AU53" s="38">
        <f t="shared" si="82"/>
        <v>0</v>
      </c>
      <c r="AV53" s="38">
        <f t="shared" si="74"/>
        <v>0</v>
      </c>
      <c r="AW53" s="38">
        <f t="shared" si="75"/>
        <v>0</v>
      </c>
      <c r="AX53" s="38">
        <f t="shared" si="82"/>
        <v>0</v>
      </c>
      <c r="AY53" s="38">
        <f t="shared" si="76"/>
        <v>0</v>
      </c>
      <c r="AZ53" s="38">
        <f t="shared" si="77"/>
        <v>0</v>
      </c>
      <c r="BA53" s="38">
        <f t="shared" si="82"/>
        <v>0</v>
      </c>
      <c r="BB53" s="38">
        <f t="shared" si="78"/>
        <v>0</v>
      </c>
      <c r="BC53" s="38">
        <f t="shared" si="79"/>
        <v>0</v>
      </c>
    </row>
    <row r="54" spans="2:55" s="38" customFormat="1" ht="14" x14ac:dyDescent="0.25">
      <c r="B54" s="200" t="str">
        <f>'2-Budget JUSTIFY'!B53</f>
        <v>300 - TRAVEL</v>
      </c>
      <c r="C54" s="204">
        <f>SUM(C55:C64)</f>
        <v>0</v>
      </c>
      <c r="D54" s="204">
        <f>SUM(D55:D64)</f>
        <v>0</v>
      </c>
      <c r="E54" s="204">
        <f>SUM(E55:E64)</f>
        <v>0</v>
      </c>
      <c r="F54" s="204">
        <f>SUM(F55:F64)</f>
        <v>0</v>
      </c>
      <c r="G54" s="204">
        <f t="shared" ref="G54" si="83">SUM(G55:G64)</f>
        <v>0</v>
      </c>
      <c r="H54" s="204">
        <f t="shared" ref="H54:K54" si="84">SUM(H55:H64)</f>
        <v>0</v>
      </c>
      <c r="I54" s="204">
        <f t="shared" si="84"/>
        <v>0</v>
      </c>
      <c r="J54" s="204">
        <f t="shared" si="84"/>
        <v>0</v>
      </c>
      <c r="K54" s="204">
        <f t="shared" si="84"/>
        <v>0</v>
      </c>
      <c r="L54" s="204">
        <f t="shared" ref="L54:O54" si="85">SUM(L55:L64)</f>
        <v>0</v>
      </c>
      <c r="M54" s="204">
        <f t="shared" si="85"/>
        <v>0</v>
      </c>
      <c r="N54" s="204">
        <f t="shared" si="85"/>
        <v>0</v>
      </c>
      <c r="O54" s="204">
        <f t="shared" si="85"/>
        <v>0</v>
      </c>
      <c r="Q54" s="111">
        <f t="shared" si="25"/>
        <v>0</v>
      </c>
      <c r="R54" s="106">
        <f t="shared" si="3"/>
        <v>0</v>
      </c>
      <c r="S54" s="106">
        <f t="shared" si="4"/>
        <v>0</v>
      </c>
      <c r="T54" s="111">
        <f t="shared" si="26"/>
        <v>0</v>
      </c>
      <c r="U54" s="106">
        <f t="shared" si="5"/>
        <v>0</v>
      </c>
      <c r="V54" s="106">
        <f t="shared" si="6"/>
        <v>0</v>
      </c>
      <c r="W54" s="111">
        <f t="shared" si="27"/>
        <v>0</v>
      </c>
      <c r="X54" s="106">
        <f t="shared" ref="X54:Y71" si="86">W54</f>
        <v>0</v>
      </c>
      <c r="Y54" s="106">
        <f t="shared" si="86"/>
        <v>0</v>
      </c>
      <c r="Z54" s="111">
        <f t="shared" si="28"/>
        <v>0</v>
      </c>
      <c r="AA54" s="106">
        <f t="shared" ref="AA54:AB71" si="87">Z54</f>
        <v>0</v>
      </c>
      <c r="AB54" s="106">
        <f t="shared" si="87"/>
        <v>0</v>
      </c>
      <c r="AC54" s="111">
        <f t="shared" si="33"/>
        <v>0</v>
      </c>
      <c r="AD54" s="106">
        <f t="shared" ref="AD54:AE71" si="88">AC54</f>
        <v>0</v>
      </c>
      <c r="AE54" s="106">
        <f t="shared" si="88"/>
        <v>0</v>
      </c>
      <c r="AF54" s="38">
        <f t="shared" si="34"/>
        <v>0</v>
      </c>
      <c r="AG54" s="38">
        <f t="shared" ref="AG54:AH54" si="89">AF54</f>
        <v>0</v>
      </c>
      <c r="AH54" s="38">
        <f t="shared" si="89"/>
        <v>0</v>
      </c>
      <c r="AI54" s="38">
        <f t="shared" si="29"/>
        <v>0</v>
      </c>
      <c r="AJ54" s="38">
        <f t="shared" ref="AJ54:AK54" si="90">AI54</f>
        <v>0</v>
      </c>
      <c r="AK54" s="38">
        <f t="shared" si="90"/>
        <v>0</v>
      </c>
      <c r="AL54" s="38">
        <f t="shared" si="31"/>
        <v>0</v>
      </c>
      <c r="AM54" s="38">
        <f t="shared" ref="AM54:AN54" si="91">AL54</f>
        <v>0</v>
      </c>
      <c r="AN54" s="38">
        <f t="shared" si="91"/>
        <v>0</v>
      </c>
      <c r="AO54" s="38">
        <f t="shared" si="82"/>
        <v>0</v>
      </c>
      <c r="AP54" s="38">
        <f t="shared" si="70"/>
        <v>0</v>
      </c>
      <c r="AQ54" s="38">
        <f t="shared" si="71"/>
        <v>0</v>
      </c>
      <c r="AR54" s="38">
        <f t="shared" si="82"/>
        <v>0</v>
      </c>
      <c r="AS54" s="38">
        <f t="shared" si="72"/>
        <v>0</v>
      </c>
      <c r="AT54" s="38">
        <f t="shared" si="73"/>
        <v>0</v>
      </c>
      <c r="AU54" s="38">
        <f t="shared" si="82"/>
        <v>0</v>
      </c>
      <c r="AV54" s="38">
        <f t="shared" si="74"/>
        <v>0</v>
      </c>
      <c r="AW54" s="38">
        <f t="shared" si="75"/>
        <v>0</v>
      </c>
      <c r="AX54" s="38">
        <f t="shared" si="82"/>
        <v>0</v>
      </c>
      <c r="AY54" s="38">
        <f t="shared" si="76"/>
        <v>0</v>
      </c>
      <c r="AZ54" s="38">
        <f t="shared" si="77"/>
        <v>0</v>
      </c>
      <c r="BA54" s="38">
        <f t="shared" si="82"/>
        <v>0</v>
      </c>
      <c r="BB54" s="38">
        <f t="shared" si="78"/>
        <v>0</v>
      </c>
      <c r="BC54" s="38">
        <f t="shared" si="79"/>
        <v>0</v>
      </c>
    </row>
    <row r="55" spans="2:55" s="38" customFormat="1" x14ac:dyDescent="0.25">
      <c r="B55" s="235">
        <f>'2-Budget JUSTIFY'!B54</f>
        <v>0</v>
      </c>
      <c r="C55" s="108">
        <f>'2-Budget JUSTIFY'!C54</f>
        <v>0</v>
      </c>
      <c r="D55" s="109"/>
      <c r="E55" s="109"/>
      <c r="F55" s="109"/>
      <c r="G55" s="110"/>
      <c r="H55" s="110"/>
      <c r="I55" s="110"/>
      <c r="J55" s="110"/>
      <c r="K55" s="110"/>
      <c r="L55" s="110"/>
      <c r="M55" s="110"/>
      <c r="N55" s="110"/>
      <c r="O55" s="110"/>
      <c r="Q55" s="111">
        <f t="shared" si="25"/>
        <v>0</v>
      </c>
      <c r="R55" s="106">
        <f t="shared" si="3"/>
        <v>0</v>
      </c>
      <c r="S55" s="106">
        <f t="shared" si="4"/>
        <v>0</v>
      </c>
      <c r="T55" s="111">
        <f t="shared" si="26"/>
        <v>0</v>
      </c>
      <c r="U55" s="106">
        <f t="shared" si="5"/>
        <v>0</v>
      </c>
      <c r="V55" s="106">
        <f t="shared" si="6"/>
        <v>0</v>
      </c>
      <c r="W55" s="111">
        <f t="shared" si="27"/>
        <v>0</v>
      </c>
      <c r="X55" s="106">
        <f t="shared" si="86"/>
        <v>0</v>
      </c>
      <c r="Y55" s="106">
        <f t="shared" si="86"/>
        <v>0</v>
      </c>
      <c r="Z55" s="111">
        <f t="shared" si="28"/>
        <v>0</v>
      </c>
      <c r="AA55" s="106">
        <f t="shared" si="87"/>
        <v>0</v>
      </c>
      <c r="AB55" s="106">
        <f t="shared" si="87"/>
        <v>0</v>
      </c>
      <c r="AC55" s="111">
        <f t="shared" si="33"/>
        <v>0</v>
      </c>
      <c r="AD55" s="106">
        <f t="shared" si="88"/>
        <v>0</v>
      </c>
      <c r="AE55" s="106">
        <f t="shared" si="88"/>
        <v>0</v>
      </c>
      <c r="AF55" s="38">
        <f t="shared" si="34"/>
        <v>0</v>
      </c>
      <c r="AG55" s="38">
        <f t="shared" ref="AG55:AH55" si="92">AF55</f>
        <v>0</v>
      </c>
      <c r="AH55" s="38">
        <f t="shared" si="92"/>
        <v>0</v>
      </c>
      <c r="AI55" s="38">
        <f t="shared" si="29"/>
        <v>0</v>
      </c>
      <c r="AJ55" s="38">
        <f t="shared" ref="AJ55:AK55" si="93">AI55</f>
        <v>0</v>
      </c>
      <c r="AK55" s="38">
        <f t="shared" si="93"/>
        <v>0</v>
      </c>
      <c r="AL55" s="38">
        <f t="shared" si="31"/>
        <v>0</v>
      </c>
      <c r="AM55" s="38">
        <f t="shared" ref="AM55:AN55" si="94">AL55</f>
        <v>0</v>
      </c>
      <c r="AN55" s="38">
        <f t="shared" si="94"/>
        <v>0</v>
      </c>
      <c r="AO55" s="38">
        <f t="shared" si="82"/>
        <v>0</v>
      </c>
      <c r="AP55" s="38">
        <f t="shared" si="70"/>
        <v>0</v>
      </c>
      <c r="AQ55" s="38">
        <f t="shared" si="71"/>
        <v>0</v>
      </c>
      <c r="AR55" s="38">
        <f t="shared" si="82"/>
        <v>0</v>
      </c>
      <c r="AS55" s="38">
        <f t="shared" si="72"/>
        <v>0</v>
      </c>
      <c r="AT55" s="38">
        <f t="shared" si="73"/>
        <v>0</v>
      </c>
      <c r="AU55" s="38">
        <f t="shared" si="82"/>
        <v>0</v>
      </c>
      <c r="AV55" s="38">
        <f t="shared" si="74"/>
        <v>0</v>
      </c>
      <c r="AW55" s="38">
        <f t="shared" si="75"/>
        <v>0</v>
      </c>
      <c r="AX55" s="38">
        <f t="shared" si="82"/>
        <v>0</v>
      </c>
      <c r="AY55" s="38">
        <f t="shared" si="76"/>
        <v>0</v>
      </c>
      <c r="AZ55" s="38">
        <f t="shared" si="77"/>
        <v>0</v>
      </c>
      <c r="BA55" s="38">
        <f t="shared" si="82"/>
        <v>0</v>
      </c>
      <c r="BB55" s="38">
        <f t="shared" si="78"/>
        <v>0</v>
      </c>
      <c r="BC55" s="38">
        <f t="shared" si="79"/>
        <v>0</v>
      </c>
    </row>
    <row r="56" spans="2:55" s="38" customFormat="1" x14ac:dyDescent="0.25">
      <c r="B56" s="236">
        <f>'2-Budget JUSTIFY'!B55</f>
        <v>0</v>
      </c>
      <c r="C56" s="112">
        <f>'2-Budget JUSTIFY'!C55</f>
        <v>0</v>
      </c>
      <c r="D56" s="113"/>
      <c r="E56" s="113"/>
      <c r="F56" s="113"/>
      <c r="G56" s="114"/>
      <c r="H56" s="114"/>
      <c r="I56" s="114"/>
      <c r="J56" s="114"/>
      <c r="K56" s="114"/>
      <c r="L56" s="114"/>
      <c r="M56" s="114"/>
      <c r="N56" s="114"/>
      <c r="O56" s="114"/>
      <c r="Q56" s="111">
        <f t="shared" si="25"/>
        <v>0</v>
      </c>
      <c r="R56" s="106">
        <f t="shared" si="3"/>
        <v>0</v>
      </c>
      <c r="S56" s="106">
        <f t="shared" si="4"/>
        <v>0</v>
      </c>
      <c r="T56" s="111">
        <f t="shared" si="26"/>
        <v>0</v>
      </c>
      <c r="U56" s="106">
        <f t="shared" si="5"/>
        <v>0</v>
      </c>
      <c r="V56" s="106">
        <f t="shared" si="6"/>
        <v>0</v>
      </c>
      <c r="W56" s="111">
        <f t="shared" si="27"/>
        <v>0</v>
      </c>
      <c r="X56" s="106">
        <f t="shared" si="86"/>
        <v>0</v>
      </c>
      <c r="Y56" s="106">
        <f t="shared" si="86"/>
        <v>0</v>
      </c>
      <c r="Z56" s="111">
        <f t="shared" si="28"/>
        <v>0</v>
      </c>
      <c r="AA56" s="106">
        <f t="shared" si="87"/>
        <v>0</v>
      </c>
      <c r="AB56" s="106">
        <f t="shared" si="87"/>
        <v>0</v>
      </c>
      <c r="AC56" s="111">
        <f t="shared" si="33"/>
        <v>0</v>
      </c>
      <c r="AD56" s="106">
        <f t="shared" si="88"/>
        <v>0</v>
      </c>
      <c r="AE56" s="106">
        <f t="shared" si="88"/>
        <v>0</v>
      </c>
      <c r="AF56" s="38">
        <f t="shared" si="34"/>
        <v>0</v>
      </c>
      <c r="AG56" s="38">
        <f t="shared" ref="AG56:AH56" si="95">AF56</f>
        <v>0</v>
      </c>
      <c r="AH56" s="38">
        <f t="shared" si="95"/>
        <v>0</v>
      </c>
      <c r="AI56" s="38">
        <f t="shared" si="29"/>
        <v>0</v>
      </c>
      <c r="AJ56" s="38">
        <f t="shared" ref="AJ56:AK56" si="96">AI56</f>
        <v>0</v>
      </c>
      <c r="AK56" s="38">
        <f t="shared" si="96"/>
        <v>0</v>
      </c>
      <c r="AL56" s="38">
        <f t="shared" si="31"/>
        <v>0</v>
      </c>
      <c r="AM56" s="38">
        <f t="shared" ref="AM56:AN56" si="97">AL56</f>
        <v>0</v>
      </c>
      <c r="AN56" s="38">
        <f t="shared" si="97"/>
        <v>0</v>
      </c>
      <c r="AO56" s="38">
        <f t="shared" si="82"/>
        <v>0</v>
      </c>
      <c r="AP56" s="38">
        <f t="shared" si="70"/>
        <v>0</v>
      </c>
      <c r="AQ56" s="38">
        <f t="shared" si="71"/>
        <v>0</v>
      </c>
      <c r="AR56" s="38">
        <f t="shared" si="82"/>
        <v>0</v>
      </c>
      <c r="AS56" s="38">
        <f t="shared" si="72"/>
        <v>0</v>
      </c>
      <c r="AT56" s="38">
        <f t="shared" si="73"/>
        <v>0</v>
      </c>
      <c r="AU56" s="38">
        <f t="shared" si="82"/>
        <v>0</v>
      </c>
      <c r="AV56" s="38">
        <f t="shared" si="74"/>
        <v>0</v>
      </c>
      <c r="AW56" s="38">
        <f t="shared" si="75"/>
        <v>0</v>
      </c>
      <c r="AX56" s="38">
        <f t="shared" si="82"/>
        <v>0</v>
      </c>
      <c r="AY56" s="38">
        <f t="shared" si="76"/>
        <v>0</v>
      </c>
      <c r="AZ56" s="38">
        <f t="shared" si="77"/>
        <v>0</v>
      </c>
      <c r="BA56" s="38">
        <f t="shared" si="82"/>
        <v>0</v>
      </c>
      <c r="BB56" s="38">
        <f t="shared" si="78"/>
        <v>0</v>
      </c>
      <c r="BC56" s="38">
        <f t="shared" si="79"/>
        <v>0</v>
      </c>
    </row>
    <row r="57" spans="2:55" s="38" customFormat="1" x14ac:dyDescent="0.25">
      <c r="B57" s="236">
        <f>'2-Budget JUSTIFY'!B56</f>
        <v>0</v>
      </c>
      <c r="C57" s="112">
        <f>'2-Budget JUSTIFY'!C56</f>
        <v>0</v>
      </c>
      <c r="D57" s="113"/>
      <c r="E57" s="113"/>
      <c r="F57" s="113"/>
      <c r="G57" s="114"/>
      <c r="H57" s="114"/>
      <c r="I57" s="114"/>
      <c r="J57" s="114"/>
      <c r="K57" s="114"/>
      <c r="L57" s="114"/>
      <c r="M57" s="114"/>
      <c r="N57" s="114"/>
      <c r="O57" s="114"/>
      <c r="Q57" s="111">
        <f t="shared" si="25"/>
        <v>0</v>
      </c>
      <c r="R57" s="106">
        <f t="shared" si="3"/>
        <v>0</v>
      </c>
      <c r="S57" s="106">
        <f t="shared" si="4"/>
        <v>0</v>
      </c>
      <c r="T57" s="111">
        <f t="shared" si="26"/>
        <v>0</v>
      </c>
      <c r="U57" s="106">
        <f t="shared" si="5"/>
        <v>0</v>
      </c>
      <c r="V57" s="106">
        <f t="shared" si="6"/>
        <v>0</v>
      </c>
      <c r="W57" s="111">
        <f t="shared" si="27"/>
        <v>0</v>
      </c>
      <c r="X57" s="106">
        <f t="shared" si="86"/>
        <v>0</v>
      </c>
      <c r="Y57" s="106">
        <f t="shared" si="86"/>
        <v>0</v>
      </c>
      <c r="Z57" s="111">
        <f t="shared" si="28"/>
        <v>0</v>
      </c>
      <c r="AA57" s="106">
        <f t="shared" si="87"/>
        <v>0</v>
      </c>
      <c r="AB57" s="106">
        <f t="shared" si="87"/>
        <v>0</v>
      </c>
      <c r="AC57" s="111">
        <f t="shared" si="33"/>
        <v>0</v>
      </c>
      <c r="AD57" s="106">
        <f t="shared" si="88"/>
        <v>0</v>
      </c>
      <c r="AE57" s="106">
        <f t="shared" si="88"/>
        <v>0</v>
      </c>
      <c r="AF57" s="38">
        <f t="shared" si="34"/>
        <v>0</v>
      </c>
      <c r="AG57" s="38">
        <f t="shared" ref="AG57:AH57" si="98">AF57</f>
        <v>0</v>
      </c>
      <c r="AH57" s="38">
        <f t="shared" si="98"/>
        <v>0</v>
      </c>
      <c r="AI57" s="38">
        <f t="shared" si="29"/>
        <v>0</v>
      </c>
      <c r="AJ57" s="38">
        <f t="shared" ref="AJ57:AK57" si="99">AI57</f>
        <v>0</v>
      </c>
      <c r="AK57" s="38">
        <f t="shared" si="99"/>
        <v>0</v>
      </c>
      <c r="AL57" s="38">
        <f t="shared" si="31"/>
        <v>0</v>
      </c>
      <c r="AM57" s="38">
        <f t="shared" ref="AM57:AN57" si="100">AL57</f>
        <v>0</v>
      </c>
      <c r="AN57" s="38">
        <f t="shared" si="100"/>
        <v>0</v>
      </c>
      <c r="AO57" s="38">
        <f t="shared" ref="AO57:BA72" si="101">AO56</f>
        <v>0</v>
      </c>
      <c r="AP57" s="38">
        <f t="shared" si="70"/>
        <v>0</v>
      </c>
      <c r="AQ57" s="38">
        <f t="shared" si="71"/>
        <v>0</v>
      </c>
      <c r="AR57" s="38">
        <f t="shared" si="101"/>
        <v>0</v>
      </c>
      <c r="AS57" s="38">
        <f t="shared" si="72"/>
        <v>0</v>
      </c>
      <c r="AT57" s="38">
        <f t="shared" si="73"/>
        <v>0</v>
      </c>
      <c r="AU57" s="38">
        <f t="shared" si="101"/>
        <v>0</v>
      </c>
      <c r="AV57" s="38">
        <f t="shared" si="74"/>
        <v>0</v>
      </c>
      <c r="AW57" s="38">
        <f t="shared" si="75"/>
        <v>0</v>
      </c>
      <c r="AX57" s="38">
        <f t="shared" si="101"/>
        <v>0</v>
      </c>
      <c r="AY57" s="38">
        <f t="shared" si="76"/>
        <v>0</v>
      </c>
      <c r="AZ57" s="38">
        <f t="shared" si="77"/>
        <v>0</v>
      </c>
      <c r="BA57" s="38">
        <f t="shared" si="101"/>
        <v>0</v>
      </c>
      <c r="BB57" s="38">
        <f t="shared" si="78"/>
        <v>0</v>
      </c>
      <c r="BC57" s="38">
        <f t="shared" si="79"/>
        <v>0</v>
      </c>
    </row>
    <row r="58" spans="2:55" s="38" customFormat="1" x14ac:dyDescent="0.25">
      <c r="B58" s="236">
        <f>'2-Budget JUSTIFY'!B57</f>
        <v>0</v>
      </c>
      <c r="C58" s="112">
        <f>'2-Budget JUSTIFY'!C57</f>
        <v>0</v>
      </c>
      <c r="D58" s="113"/>
      <c r="E58" s="113"/>
      <c r="F58" s="113"/>
      <c r="G58" s="114"/>
      <c r="H58" s="114"/>
      <c r="I58" s="114"/>
      <c r="J58" s="114"/>
      <c r="K58" s="114"/>
      <c r="L58" s="114"/>
      <c r="M58" s="114"/>
      <c r="N58" s="114"/>
      <c r="O58" s="114"/>
      <c r="Q58" s="111">
        <f t="shared" si="25"/>
        <v>0</v>
      </c>
      <c r="R58" s="106">
        <f t="shared" si="3"/>
        <v>0</v>
      </c>
      <c r="S58" s="106">
        <f t="shared" si="4"/>
        <v>0</v>
      </c>
      <c r="T58" s="111">
        <f t="shared" si="26"/>
        <v>0</v>
      </c>
      <c r="U58" s="106">
        <f t="shared" si="5"/>
        <v>0</v>
      </c>
      <c r="V58" s="106">
        <f t="shared" si="6"/>
        <v>0</v>
      </c>
      <c r="W58" s="111">
        <f t="shared" si="27"/>
        <v>0</v>
      </c>
      <c r="X58" s="106">
        <f t="shared" si="86"/>
        <v>0</v>
      </c>
      <c r="Y58" s="106">
        <f t="shared" si="86"/>
        <v>0</v>
      </c>
      <c r="Z58" s="111">
        <f t="shared" si="28"/>
        <v>0</v>
      </c>
      <c r="AA58" s="106">
        <f t="shared" si="87"/>
        <v>0</v>
      </c>
      <c r="AB58" s="106">
        <f t="shared" si="87"/>
        <v>0</v>
      </c>
      <c r="AC58" s="111">
        <f t="shared" si="33"/>
        <v>0</v>
      </c>
      <c r="AD58" s="106">
        <f t="shared" si="88"/>
        <v>0</v>
      </c>
      <c r="AE58" s="106">
        <f t="shared" si="88"/>
        <v>0</v>
      </c>
      <c r="AF58" s="38">
        <f t="shared" si="34"/>
        <v>0</v>
      </c>
      <c r="AG58" s="38">
        <f t="shared" ref="AG58:AH58" si="102">AF58</f>
        <v>0</v>
      </c>
      <c r="AH58" s="38">
        <f t="shared" si="102"/>
        <v>0</v>
      </c>
      <c r="AI58" s="38">
        <f t="shared" si="29"/>
        <v>0</v>
      </c>
      <c r="AJ58" s="38">
        <f t="shared" ref="AJ58:AK58" si="103">AI58</f>
        <v>0</v>
      </c>
      <c r="AK58" s="38">
        <f t="shared" si="103"/>
        <v>0</v>
      </c>
      <c r="AL58" s="38">
        <f t="shared" si="31"/>
        <v>0</v>
      </c>
      <c r="AM58" s="38">
        <f t="shared" ref="AM58:AN58" si="104">AL58</f>
        <v>0</v>
      </c>
      <c r="AN58" s="38">
        <f t="shared" si="104"/>
        <v>0</v>
      </c>
      <c r="AO58" s="38">
        <f t="shared" si="101"/>
        <v>0</v>
      </c>
      <c r="AP58" s="38">
        <f t="shared" si="70"/>
        <v>0</v>
      </c>
      <c r="AQ58" s="38">
        <f t="shared" si="71"/>
        <v>0</v>
      </c>
      <c r="AR58" s="38">
        <f t="shared" si="101"/>
        <v>0</v>
      </c>
      <c r="AS58" s="38">
        <f t="shared" si="72"/>
        <v>0</v>
      </c>
      <c r="AT58" s="38">
        <f t="shared" si="73"/>
        <v>0</v>
      </c>
      <c r="AU58" s="38">
        <f t="shared" si="101"/>
        <v>0</v>
      </c>
      <c r="AV58" s="38">
        <f t="shared" si="74"/>
        <v>0</v>
      </c>
      <c r="AW58" s="38">
        <f t="shared" si="75"/>
        <v>0</v>
      </c>
      <c r="AX58" s="38">
        <f t="shared" si="101"/>
        <v>0</v>
      </c>
      <c r="AY58" s="38">
        <f t="shared" si="76"/>
        <v>0</v>
      </c>
      <c r="AZ58" s="38">
        <f t="shared" si="77"/>
        <v>0</v>
      </c>
      <c r="BA58" s="38">
        <f t="shared" si="101"/>
        <v>0</v>
      </c>
      <c r="BB58" s="38">
        <f t="shared" si="78"/>
        <v>0</v>
      </c>
      <c r="BC58" s="38">
        <f t="shared" si="79"/>
        <v>0</v>
      </c>
    </row>
    <row r="59" spans="2:55" s="38" customFormat="1" x14ac:dyDescent="0.25">
      <c r="B59" s="236">
        <f>'2-Budget JUSTIFY'!B58</f>
        <v>0</v>
      </c>
      <c r="C59" s="112">
        <f>'2-Budget JUSTIFY'!C58</f>
        <v>0</v>
      </c>
      <c r="D59" s="117"/>
      <c r="E59" s="117"/>
      <c r="F59" s="117"/>
      <c r="G59" s="118"/>
      <c r="H59" s="118"/>
      <c r="I59" s="118"/>
      <c r="J59" s="118"/>
      <c r="K59" s="118"/>
      <c r="L59" s="118"/>
      <c r="M59" s="118"/>
      <c r="N59" s="118"/>
      <c r="O59" s="118"/>
      <c r="Q59" s="111">
        <f t="shared" si="25"/>
        <v>0</v>
      </c>
      <c r="R59" s="106">
        <f t="shared" si="3"/>
        <v>0</v>
      </c>
      <c r="S59" s="106">
        <f t="shared" si="4"/>
        <v>0</v>
      </c>
      <c r="T59" s="111">
        <f t="shared" si="26"/>
        <v>0</v>
      </c>
      <c r="U59" s="106">
        <f t="shared" si="5"/>
        <v>0</v>
      </c>
      <c r="V59" s="106">
        <f t="shared" si="6"/>
        <v>0</v>
      </c>
      <c r="W59" s="111">
        <f t="shared" si="27"/>
        <v>0</v>
      </c>
      <c r="X59" s="106">
        <f t="shared" si="86"/>
        <v>0</v>
      </c>
      <c r="Y59" s="106">
        <f t="shared" si="86"/>
        <v>0</v>
      </c>
      <c r="Z59" s="111">
        <f t="shared" si="28"/>
        <v>0</v>
      </c>
      <c r="AA59" s="106">
        <f t="shared" si="87"/>
        <v>0</v>
      </c>
      <c r="AB59" s="106">
        <f t="shared" si="87"/>
        <v>0</v>
      </c>
      <c r="AC59" s="111">
        <f t="shared" si="33"/>
        <v>0</v>
      </c>
      <c r="AD59" s="106">
        <f t="shared" si="88"/>
        <v>0</v>
      </c>
      <c r="AE59" s="106">
        <f t="shared" si="88"/>
        <v>0</v>
      </c>
      <c r="AF59" s="38">
        <f t="shared" si="34"/>
        <v>0</v>
      </c>
      <c r="AG59" s="38">
        <f t="shared" ref="AG59:AH59" si="105">AF59</f>
        <v>0</v>
      </c>
      <c r="AH59" s="38">
        <f t="shared" si="105"/>
        <v>0</v>
      </c>
      <c r="AI59" s="38">
        <f t="shared" si="29"/>
        <v>0</v>
      </c>
      <c r="AJ59" s="38">
        <f t="shared" ref="AJ59:AK59" si="106">AI59</f>
        <v>0</v>
      </c>
      <c r="AK59" s="38">
        <f t="shared" si="106"/>
        <v>0</v>
      </c>
      <c r="AL59" s="38">
        <f t="shared" si="31"/>
        <v>0</v>
      </c>
      <c r="AM59" s="38">
        <f t="shared" ref="AM59:AN59" si="107">AL59</f>
        <v>0</v>
      </c>
      <c r="AN59" s="38">
        <f t="shared" si="107"/>
        <v>0</v>
      </c>
      <c r="AO59" s="38">
        <f t="shared" si="101"/>
        <v>0</v>
      </c>
      <c r="AP59" s="38">
        <f t="shared" si="70"/>
        <v>0</v>
      </c>
      <c r="AQ59" s="38">
        <f t="shared" si="71"/>
        <v>0</v>
      </c>
      <c r="AR59" s="38">
        <f t="shared" si="101"/>
        <v>0</v>
      </c>
      <c r="AS59" s="38">
        <f t="shared" si="72"/>
        <v>0</v>
      </c>
      <c r="AT59" s="38">
        <f t="shared" si="73"/>
        <v>0</v>
      </c>
      <c r="AU59" s="38">
        <f t="shared" si="101"/>
        <v>0</v>
      </c>
      <c r="AV59" s="38">
        <f t="shared" si="74"/>
        <v>0</v>
      </c>
      <c r="AW59" s="38">
        <f t="shared" si="75"/>
        <v>0</v>
      </c>
      <c r="AX59" s="38">
        <f t="shared" si="101"/>
        <v>0</v>
      </c>
      <c r="AY59" s="38">
        <f t="shared" si="76"/>
        <v>0</v>
      </c>
      <c r="AZ59" s="38">
        <f t="shared" si="77"/>
        <v>0</v>
      </c>
      <c r="BA59" s="38">
        <f t="shared" si="101"/>
        <v>0</v>
      </c>
      <c r="BB59" s="38">
        <f t="shared" si="78"/>
        <v>0</v>
      </c>
      <c r="BC59" s="38">
        <f t="shared" si="79"/>
        <v>0</v>
      </c>
    </row>
    <row r="60" spans="2:55" s="38" customFormat="1" x14ac:dyDescent="0.25">
      <c r="B60" s="236">
        <f>'2-Budget JUSTIFY'!B59</f>
        <v>0</v>
      </c>
      <c r="C60" s="112">
        <f>'2-Budget JUSTIFY'!C59</f>
        <v>0</v>
      </c>
      <c r="D60" s="117"/>
      <c r="E60" s="117"/>
      <c r="F60" s="117"/>
      <c r="G60" s="118"/>
      <c r="H60" s="118"/>
      <c r="I60" s="118"/>
      <c r="J60" s="118"/>
      <c r="K60" s="118"/>
      <c r="L60" s="118"/>
      <c r="M60" s="118"/>
      <c r="N60" s="118"/>
      <c r="O60" s="118"/>
      <c r="Q60" s="111">
        <f t="shared" si="25"/>
        <v>0</v>
      </c>
      <c r="R60" s="106">
        <f t="shared" si="3"/>
        <v>0</v>
      </c>
      <c r="S60" s="106">
        <f t="shared" si="4"/>
        <v>0</v>
      </c>
      <c r="T60" s="111">
        <f t="shared" si="26"/>
        <v>0</v>
      </c>
      <c r="U60" s="106">
        <f t="shared" si="5"/>
        <v>0</v>
      </c>
      <c r="V60" s="106">
        <f t="shared" si="6"/>
        <v>0</v>
      </c>
      <c r="W60" s="111">
        <f t="shared" si="27"/>
        <v>0</v>
      </c>
      <c r="X60" s="106">
        <f t="shared" si="86"/>
        <v>0</v>
      </c>
      <c r="Y60" s="106">
        <f t="shared" si="86"/>
        <v>0</v>
      </c>
      <c r="Z60" s="111">
        <f t="shared" si="28"/>
        <v>0</v>
      </c>
      <c r="AA60" s="106">
        <f t="shared" si="87"/>
        <v>0</v>
      </c>
      <c r="AB60" s="106">
        <f t="shared" si="87"/>
        <v>0</v>
      </c>
      <c r="AC60" s="111">
        <f t="shared" si="33"/>
        <v>0</v>
      </c>
      <c r="AD60" s="106">
        <f t="shared" si="88"/>
        <v>0</v>
      </c>
      <c r="AE60" s="106">
        <f t="shared" si="88"/>
        <v>0</v>
      </c>
      <c r="AF60" s="38">
        <f t="shared" si="34"/>
        <v>0</v>
      </c>
      <c r="AG60" s="38">
        <f t="shared" ref="AG60:AH60" si="108">AF60</f>
        <v>0</v>
      </c>
      <c r="AH60" s="38">
        <f t="shared" si="108"/>
        <v>0</v>
      </c>
      <c r="AI60" s="38">
        <f t="shared" si="29"/>
        <v>0</v>
      </c>
      <c r="AJ60" s="38">
        <f t="shared" ref="AJ60:AK60" si="109">AI60</f>
        <v>0</v>
      </c>
      <c r="AK60" s="38">
        <f t="shared" si="109"/>
        <v>0</v>
      </c>
      <c r="AL60" s="38">
        <f t="shared" si="31"/>
        <v>0</v>
      </c>
      <c r="AM60" s="38">
        <f t="shared" ref="AM60:AN60" si="110">AL60</f>
        <v>0</v>
      </c>
      <c r="AN60" s="38">
        <f t="shared" si="110"/>
        <v>0</v>
      </c>
      <c r="AO60" s="38">
        <f t="shared" si="101"/>
        <v>0</v>
      </c>
      <c r="AP60" s="38">
        <f t="shared" si="70"/>
        <v>0</v>
      </c>
      <c r="AQ60" s="38">
        <f t="shared" si="71"/>
        <v>0</v>
      </c>
      <c r="AR60" s="38">
        <f t="shared" si="101"/>
        <v>0</v>
      </c>
      <c r="AS60" s="38">
        <f t="shared" si="72"/>
        <v>0</v>
      </c>
      <c r="AT60" s="38">
        <f t="shared" si="73"/>
        <v>0</v>
      </c>
      <c r="AU60" s="38">
        <f t="shared" si="101"/>
        <v>0</v>
      </c>
      <c r="AV60" s="38">
        <f t="shared" si="74"/>
        <v>0</v>
      </c>
      <c r="AW60" s="38">
        <f t="shared" si="75"/>
        <v>0</v>
      </c>
      <c r="AX60" s="38">
        <f t="shared" si="101"/>
        <v>0</v>
      </c>
      <c r="AY60" s="38">
        <f t="shared" si="76"/>
        <v>0</v>
      </c>
      <c r="AZ60" s="38">
        <f t="shared" si="77"/>
        <v>0</v>
      </c>
      <c r="BA60" s="38">
        <f t="shared" si="101"/>
        <v>0</v>
      </c>
      <c r="BB60" s="38">
        <f t="shared" si="78"/>
        <v>0</v>
      </c>
      <c r="BC60" s="38">
        <f t="shared" si="79"/>
        <v>0</v>
      </c>
    </row>
    <row r="61" spans="2:55" s="38" customFormat="1" x14ac:dyDescent="0.25">
      <c r="B61" s="236">
        <f>'2-Budget JUSTIFY'!B60</f>
        <v>0</v>
      </c>
      <c r="C61" s="112">
        <f>'2-Budget JUSTIFY'!C60</f>
        <v>0</v>
      </c>
      <c r="D61" s="117"/>
      <c r="E61" s="117"/>
      <c r="F61" s="117"/>
      <c r="G61" s="118"/>
      <c r="H61" s="118"/>
      <c r="I61" s="118"/>
      <c r="J61" s="118"/>
      <c r="K61" s="118"/>
      <c r="L61" s="118"/>
      <c r="M61" s="118"/>
      <c r="N61" s="118"/>
      <c r="O61" s="118"/>
      <c r="Q61" s="111">
        <f t="shared" si="25"/>
        <v>0</v>
      </c>
      <c r="R61" s="106">
        <f t="shared" si="3"/>
        <v>0</v>
      </c>
      <c r="S61" s="106">
        <f t="shared" si="4"/>
        <v>0</v>
      </c>
      <c r="T61" s="111">
        <f t="shared" si="26"/>
        <v>0</v>
      </c>
      <c r="U61" s="106">
        <f t="shared" si="5"/>
        <v>0</v>
      </c>
      <c r="V61" s="106">
        <f t="shared" si="6"/>
        <v>0</v>
      </c>
      <c r="W61" s="111">
        <f t="shared" si="27"/>
        <v>0</v>
      </c>
      <c r="X61" s="106">
        <f t="shared" si="86"/>
        <v>0</v>
      </c>
      <c r="Y61" s="106">
        <f t="shared" si="86"/>
        <v>0</v>
      </c>
      <c r="Z61" s="111">
        <f t="shared" si="28"/>
        <v>0</v>
      </c>
      <c r="AA61" s="106">
        <f t="shared" si="87"/>
        <v>0</v>
      </c>
      <c r="AB61" s="106">
        <f t="shared" si="87"/>
        <v>0</v>
      </c>
      <c r="AC61" s="111">
        <f t="shared" si="33"/>
        <v>0</v>
      </c>
      <c r="AD61" s="106">
        <f t="shared" si="88"/>
        <v>0</v>
      </c>
      <c r="AE61" s="106">
        <f t="shared" si="88"/>
        <v>0</v>
      </c>
      <c r="AF61" s="38">
        <f t="shared" si="34"/>
        <v>0</v>
      </c>
      <c r="AG61" s="38">
        <f t="shared" ref="AG61:AH61" si="111">AF61</f>
        <v>0</v>
      </c>
      <c r="AH61" s="38">
        <f t="shared" si="111"/>
        <v>0</v>
      </c>
      <c r="AI61" s="38">
        <f t="shared" si="29"/>
        <v>0</v>
      </c>
      <c r="AJ61" s="38">
        <f t="shared" ref="AJ61:AK61" si="112">AI61</f>
        <v>0</v>
      </c>
      <c r="AK61" s="38">
        <f t="shared" si="112"/>
        <v>0</v>
      </c>
      <c r="AL61" s="38">
        <f t="shared" si="31"/>
        <v>0</v>
      </c>
      <c r="AM61" s="38">
        <f t="shared" ref="AM61:AN61" si="113">AL61</f>
        <v>0</v>
      </c>
      <c r="AN61" s="38">
        <f t="shared" si="113"/>
        <v>0</v>
      </c>
      <c r="AO61" s="38">
        <f t="shared" si="101"/>
        <v>0</v>
      </c>
      <c r="AP61" s="38">
        <f t="shared" si="70"/>
        <v>0</v>
      </c>
      <c r="AQ61" s="38">
        <f t="shared" si="71"/>
        <v>0</v>
      </c>
      <c r="AR61" s="38">
        <f t="shared" si="101"/>
        <v>0</v>
      </c>
      <c r="AS61" s="38">
        <f t="shared" si="72"/>
        <v>0</v>
      </c>
      <c r="AT61" s="38">
        <f t="shared" si="73"/>
        <v>0</v>
      </c>
      <c r="AU61" s="38">
        <f t="shared" si="101"/>
        <v>0</v>
      </c>
      <c r="AV61" s="38">
        <f t="shared" si="74"/>
        <v>0</v>
      </c>
      <c r="AW61" s="38">
        <f t="shared" si="75"/>
        <v>0</v>
      </c>
      <c r="AX61" s="38">
        <f t="shared" si="101"/>
        <v>0</v>
      </c>
      <c r="AY61" s="38">
        <f t="shared" si="76"/>
        <v>0</v>
      </c>
      <c r="AZ61" s="38">
        <f t="shared" si="77"/>
        <v>0</v>
      </c>
      <c r="BA61" s="38">
        <f t="shared" si="101"/>
        <v>0</v>
      </c>
      <c r="BB61" s="38">
        <f t="shared" si="78"/>
        <v>0</v>
      </c>
      <c r="BC61" s="38">
        <f t="shared" si="79"/>
        <v>0</v>
      </c>
    </row>
    <row r="62" spans="2:55" s="38" customFormat="1" x14ac:dyDescent="0.25">
      <c r="B62" s="236">
        <f>'2-Budget JUSTIFY'!B61</f>
        <v>0</v>
      </c>
      <c r="C62" s="112">
        <f>'2-Budget JUSTIFY'!C61</f>
        <v>0</v>
      </c>
      <c r="D62" s="117"/>
      <c r="E62" s="117"/>
      <c r="F62" s="117"/>
      <c r="G62" s="118"/>
      <c r="H62" s="118"/>
      <c r="I62" s="118"/>
      <c r="J62" s="118"/>
      <c r="K62" s="118"/>
      <c r="L62" s="118"/>
      <c r="M62" s="118"/>
      <c r="N62" s="118"/>
      <c r="O62" s="118"/>
      <c r="Q62" s="111">
        <f t="shared" si="25"/>
        <v>0</v>
      </c>
      <c r="R62" s="106">
        <f t="shared" si="3"/>
        <v>0</v>
      </c>
      <c r="S62" s="106">
        <f t="shared" si="4"/>
        <v>0</v>
      </c>
      <c r="T62" s="111">
        <f t="shared" si="26"/>
        <v>0</v>
      </c>
      <c r="U62" s="106">
        <f t="shared" si="5"/>
        <v>0</v>
      </c>
      <c r="V62" s="106">
        <f t="shared" si="6"/>
        <v>0</v>
      </c>
      <c r="W62" s="111">
        <f t="shared" si="27"/>
        <v>0</v>
      </c>
      <c r="X62" s="106">
        <f t="shared" si="86"/>
        <v>0</v>
      </c>
      <c r="Y62" s="106">
        <f t="shared" si="86"/>
        <v>0</v>
      </c>
      <c r="Z62" s="111">
        <f t="shared" si="28"/>
        <v>0</v>
      </c>
      <c r="AA62" s="106">
        <f t="shared" si="87"/>
        <v>0</v>
      </c>
      <c r="AB62" s="106">
        <f t="shared" si="87"/>
        <v>0</v>
      </c>
      <c r="AC62" s="111">
        <f t="shared" si="33"/>
        <v>0</v>
      </c>
      <c r="AD62" s="106">
        <f t="shared" si="88"/>
        <v>0</v>
      </c>
      <c r="AE62" s="106">
        <f t="shared" si="88"/>
        <v>0</v>
      </c>
      <c r="AF62" s="38">
        <f t="shared" si="34"/>
        <v>0</v>
      </c>
      <c r="AG62" s="38">
        <f t="shared" ref="AG62:AH62" si="114">AF62</f>
        <v>0</v>
      </c>
      <c r="AH62" s="38">
        <f t="shared" si="114"/>
        <v>0</v>
      </c>
      <c r="AI62" s="38">
        <f t="shared" si="29"/>
        <v>0</v>
      </c>
      <c r="AJ62" s="38">
        <f t="shared" ref="AJ62:AK62" si="115">AI62</f>
        <v>0</v>
      </c>
      <c r="AK62" s="38">
        <f t="shared" si="115"/>
        <v>0</v>
      </c>
      <c r="AL62" s="38">
        <f t="shared" si="31"/>
        <v>0</v>
      </c>
      <c r="AM62" s="38">
        <f t="shared" ref="AM62:AN62" si="116">AL62</f>
        <v>0</v>
      </c>
      <c r="AN62" s="38">
        <f t="shared" si="116"/>
        <v>0</v>
      </c>
      <c r="AO62" s="38">
        <f t="shared" si="101"/>
        <v>0</v>
      </c>
      <c r="AP62" s="38">
        <f t="shared" si="70"/>
        <v>0</v>
      </c>
      <c r="AQ62" s="38">
        <f t="shared" si="71"/>
        <v>0</v>
      </c>
      <c r="AR62" s="38">
        <f t="shared" si="101"/>
        <v>0</v>
      </c>
      <c r="AS62" s="38">
        <f t="shared" si="72"/>
        <v>0</v>
      </c>
      <c r="AT62" s="38">
        <f t="shared" si="73"/>
        <v>0</v>
      </c>
      <c r="AU62" s="38">
        <f t="shared" si="101"/>
        <v>0</v>
      </c>
      <c r="AV62" s="38">
        <f t="shared" si="74"/>
        <v>0</v>
      </c>
      <c r="AW62" s="38">
        <f t="shared" si="75"/>
        <v>0</v>
      </c>
      <c r="AX62" s="38">
        <f t="shared" si="101"/>
        <v>0</v>
      </c>
      <c r="AY62" s="38">
        <f t="shared" si="76"/>
        <v>0</v>
      </c>
      <c r="AZ62" s="38">
        <f t="shared" si="77"/>
        <v>0</v>
      </c>
      <c r="BA62" s="38">
        <f t="shared" si="101"/>
        <v>0</v>
      </c>
      <c r="BB62" s="38">
        <f t="shared" si="78"/>
        <v>0</v>
      </c>
      <c r="BC62" s="38">
        <f t="shared" si="79"/>
        <v>0</v>
      </c>
    </row>
    <row r="63" spans="2:55" s="38" customFormat="1" x14ac:dyDescent="0.25">
      <c r="B63" s="236">
        <f>'2-Budget JUSTIFY'!B62</f>
        <v>0</v>
      </c>
      <c r="C63" s="112">
        <f>'2-Budget JUSTIFY'!C62</f>
        <v>0</v>
      </c>
      <c r="D63" s="117"/>
      <c r="E63" s="117"/>
      <c r="F63" s="117"/>
      <c r="G63" s="118"/>
      <c r="H63" s="118"/>
      <c r="I63" s="118"/>
      <c r="J63" s="118"/>
      <c r="K63" s="118"/>
      <c r="L63" s="118"/>
      <c r="M63" s="118"/>
      <c r="N63" s="118"/>
      <c r="O63" s="118"/>
      <c r="Q63" s="111">
        <f t="shared" si="25"/>
        <v>0</v>
      </c>
      <c r="R63" s="106">
        <f t="shared" si="3"/>
        <v>0</v>
      </c>
      <c r="S63" s="106">
        <f t="shared" si="4"/>
        <v>0</v>
      </c>
      <c r="T63" s="111">
        <f t="shared" si="26"/>
        <v>0</v>
      </c>
      <c r="U63" s="106">
        <f t="shared" si="5"/>
        <v>0</v>
      </c>
      <c r="V63" s="106">
        <f t="shared" si="6"/>
        <v>0</v>
      </c>
      <c r="W63" s="111">
        <f t="shared" si="27"/>
        <v>0</v>
      </c>
      <c r="X63" s="106">
        <f t="shared" si="86"/>
        <v>0</v>
      </c>
      <c r="Y63" s="106">
        <f t="shared" si="86"/>
        <v>0</v>
      </c>
      <c r="Z63" s="111">
        <f t="shared" si="28"/>
        <v>0</v>
      </c>
      <c r="AA63" s="106">
        <f t="shared" si="87"/>
        <v>0</v>
      </c>
      <c r="AB63" s="106">
        <f t="shared" si="87"/>
        <v>0</v>
      </c>
      <c r="AC63" s="111">
        <f t="shared" si="33"/>
        <v>0</v>
      </c>
      <c r="AD63" s="106">
        <f t="shared" si="88"/>
        <v>0</v>
      </c>
      <c r="AE63" s="106">
        <f t="shared" si="88"/>
        <v>0</v>
      </c>
      <c r="AF63" s="38">
        <f t="shared" si="34"/>
        <v>0</v>
      </c>
      <c r="AG63" s="38">
        <f t="shared" ref="AG63:AH63" si="117">AF63</f>
        <v>0</v>
      </c>
      <c r="AH63" s="38">
        <f t="shared" si="117"/>
        <v>0</v>
      </c>
      <c r="AI63" s="38">
        <f t="shared" si="29"/>
        <v>0</v>
      </c>
      <c r="AJ63" s="38">
        <f t="shared" ref="AJ63:AK63" si="118">AI63</f>
        <v>0</v>
      </c>
      <c r="AK63" s="38">
        <f t="shared" si="118"/>
        <v>0</v>
      </c>
      <c r="AL63" s="38">
        <f t="shared" si="31"/>
        <v>0</v>
      </c>
      <c r="AM63" s="38">
        <f t="shared" ref="AM63:AN63" si="119">AL63</f>
        <v>0</v>
      </c>
      <c r="AN63" s="38">
        <f t="shared" si="119"/>
        <v>0</v>
      </c>
      <c r="AO63" s="38">
        <f t="shared" si="101"/>
        <v>0</v>
      </c>
      <c r="AP63" s="38">
        <f t="shared" si="70"/>
        <v>0</v>
      </c>
      <c r="AQ63" s="38">
        <f t="shared" si="71"/>
        <v>0</v>
      </c>
      <c r="AR63" s="38">
        <f t="shared" si="101"/>
        <v>0</v>
      </c>
      <c r="AS63" s="38">
        <f t="shared" si="72"/>
        <v>0</v>
      </c>
      <c r="AT63" s="38">
        <f t="shared" si="73"/>
        <v>0</v>
      </c>
      <c r="AU63" s="38">
        <f t="shared" si="101"/>
        <v>0</v>
      </c>
      <c r="AV63" s="38">
        <f t="shared" si="74"/>
        <v>0</v>
      </c>
      <c r="AW63" s="38">
        <f t="shared" si="75"/>
        <v>0</v>
      </c>
      <c r="AX63" s="38">
        <f t="shared" si="101"/>
        <v>0</v>
      </c>
      <c r="AY63" s="38">
        <f t="shared" si="76"/>
        <v>0</v>
      </c>
      <c r="AZ63" s="38">
        <f t="shared" si="77"/>
        <v>0</v>
      </c>
      <c r="BA63" s="38">
        <f t="shared" si="101"/>
        <v>0</v>
      </c>
      <c r="BB63" s="38">
        <f t="shared" si="78"/>
        <v>0</v>
      </c>
      <c r="BC63" s="38">
        <f t="shared" si="79"/>
        <v>0</v>
      </c>
    </row>
    <row r="64" spans="2:55" s="38" customFormat="1" x14ac:dyDescent="0.25">
      <c r="B64" s="237">
        <f>'2-Budget JUSTIFY'!B63</f>
        <v>0</v>
      </c>
      <c r="C64" s="119">
        <f>'2-Budget JUSTIFY'!C63</f>
        <v>0</v>
      </c>
      <c r="D64" s="120"/>
      <c r="E64" s="120"/>
      <c r="F64" s="120"/>
      <c r="G64" s="121"/>
      <c r="H64" s="121"/>
      <c r="I64" s="121"/>
      <c r="J64" s="121"/>
      <c r="K64" s="121"/>
      <c r="L64" s="121"/>
      <c r="M64" s="121"/>
      <c r="N64" s="121"/>
      <c r="O64" s="121"/>
      <c r="Q64" s="111">
        <f t="shared" si="25"/>
        <v>0</v>
      </c>
      <c r="R64" s="106">
        <f t="shared" si="3"/>
        <v>0</v>
      </c>
      <c r="S64" s="106">
        <f t="shared" si="4"/>
        <v>0</v>
      </c>
      <c r="T64" s="111">
        <f t="shared" si="26"/>
        <v>0</v>
      </c>
      <c r="U64" s="106">
        <f t="shared" si="5"/>
        <v>0</v>
      </c>
      <c r="V64" s="106">
        <f t="shared" si="6"/>
        <v>0</v>
      </c>
      <c r="W64" s="111">
        <f t="shared" si="27"/>
        <v>0</v>
      </c>
      <c r="X64" s="106">
        <f t="shared" si="86"/>
        <v>0</v>
      </c>
      <c r="Y64" s="106">
        <f t="shared" si="86"/>
        <v>0</v>
      </c>
      <c r="Z64" s="111">
        <f t="shared" si="28"/>
        <v>0</v>
      </c>
      <c r="AA64" s="106">
        <f t="shared" si="87"/>
        <v>0</v>
      </c>
      <c r="AB64" s="106">
        <f t="shared" si="87"/>
        <v>0</v>
      </c>
      <c r="AC64" s="111">
        <f t="shared" si="33"/>
        <v>0</v>
      </c>
      <c r="AD64" s="106">
        <f t="shared" si="88"/>
        <v>0</v>
      </c>
      <c r="AE64" s="106">
        <f t="shared" si="88"/>
        <v>0</v>
      </c>
      <c r="AF64" s="38">
        <f t="shared" si="34"/>
        <v>0</v>
      </c>
      <c r="AG64" s="38">
        <f t="shared" ref="AG64:AH64" si="120">AF64</f>
        <v>0</v>
      </c>
      <c r="AH64" s="38">
        <f t="shared" si="120"/>
        <v>0</v>
      </c>
      <c r="AI64" s="38">
        <f t="shared" si="29"/>
        <v>0</v>
      </c>
      <c r="AJ64" s="38">
        <f t="shared" ref="AJ64:AK64" si="121">AI64</f>
        <v>0</v>
      </c>
      <c r="AK64" s="38">
        <f t="shared" si="121"/>
        <v>0</v>
      </c>
      <c r="AL64" s="38">
        <f t="shared" si="31"/>
        <v>0</v>
      </c>
      <c r="AM64" s="38">
        <f t="shared" ref="AM64:AN64" si="122">AL64</f>
        <v>0</v>
      </c>
      <c r="AN64" s="38">
        <f t="shared" si="122"/>
        <v>0</v>
      </c>
      <c r="AO64" s="38">
        <f t="shared" si="101"/>
        <v>0</v>
      </c>
      <c r="AP64" s="38">
        <f t="shared" si="70"/>
        <v>0</v>
      </c>
      <c r="AQ64" s="38">
        <f t="shared" si="71"/>
        <v>0</v>
      </c>
      <c r="AR64" s="38">
        <f t="shared" si="101"/>
        <v>0</v>
      </c>
      <c r="AS64" s="38">
        <f t="shared" si="72"/>
        <v>0</v>
      </c>
      <c r="AT64" s="38">
        <f t="shared" si="73"/>
        <v>0</v>
      </c>
      <c r="AU64" s="38">
        <f t="shared" si="101"/>
        <v>0</v>
      </c>
      <c r="AV64" s="38">
        <f t="shared" si="74"/>
        <v>0</v>
      </c>
      <c r="AW64" s="38">
        <f t="shared" si="75"/>
        <v>0</v>
      </c>
      <c r="AX64" s="38">
        <f t="shared" si="101"/>
        <v>0</v>
      </c>
      <c r="AY64" s="38">
        <f t="shared" si="76"/>
        <v>0</v>
      </c>
      <c r="AZ64" s="38">
        <f t="shared" si="77"/>
        <v>0</v>
      </c>
      <c r="BA64" s="38">
        <f t="shared" si="101"/>
        <v>0</v>
      </c>
      <c r="BB64" s="38">
        <f t="shared" si="78"/>
        <v>0</v>
      </c>
      <c r="BC64" s="38">
        <f t="shared" si="79"/>
        <v>0</v>
      </c>
    </row>
    <row r="65" spans="2:55" s="56" customFormat="1" ht="14" x14ac:dyDescent="0.25">
      <c r="B65" s="200" t="str">
        <f>'2-Budget JUSTIFY'!B64</f>
        <v>400 - SUPPLIES</v>
      </c>
      <c r="C65" s="204">
        <f>SUM(C66:C75)</f>
        <v>0</v>
      </c>
      <c r="D65" s="204">
        <f>SUM(D66:D75)</f>
        <v>0</v>
      </c>
      <c r="E65" s="204">
        <f>SUM(E66:E75)</f>
        <v>0</v>
      </c>
      <c r="F65" s="204">
        <f t="shared" ref="F65:G65" si="123">SUM(F66:F75)</f>
        <v>0</v>
      </c>
      <c r="G65" s="204">
        <f t="shared" si="123"/>
        <v>0</v>
      </c>
      <c r="H65" s="204">
        <f t="shared" ref="H65:K65" si="124">SUM(H66:H75)</f>
        <v>0</v>
      </c>
      <c r="I65" s="204">
        <f t="shared" si="124"/>
        <v>0</v>
      </c>
      <c r="J65" s="204">
        <f t="shared" si="124"/>
        <v>0</v>
      </c>
      <c r="K65" s="204">
        <f t="shared" si="124"/>
        <v>0</v>
      </c>
      <c r="L65" s="204">
        <f t="shared" ref="L65:O65" si="125">SUM(L66:L75)</f>
        <v>0</v>
      </c>
      <c r="M65" s="204">
        <f t="shared" si="125"/>
        <v>0</v>
      </c>
      <c r="N65" s="204">
        <f t="shared" si="125"/>
        <v>0</v>
      </c>
      <c r="O65" s="204">
        <f t="shared" si="125"/>
        <v>0</v>
      </c>
      <c r="P65" s="38"/>
      <c r="Q65" s="111">
        <f t="shared" si="25"/>
        <v>0</v>
      </c>
      <c r="R65" s="106">
        <f t="shared" si="3"/>
        <v>0</v>
      </c>
      <c r="S65" s="106">
        <f t="shared" si="4"/>
        <v>0</v>
      </c>
      <c r="T65" s="111">
        <f t="shared" si="26"/>
        <v>0</v>
      </c>
      <c r="U65" s="106">
        <f t="shared" si="5"/>
        <v>0</v>
      </c>
      <c r="V65" s="106">
        <f t="shared" si="6"/>
        <v>0</v>
      </c>
      <c r="W65" s="111">
        <f t="shared" si="27"/>
        <v>0</v>
      </c>
      <c r="X65" s="106">
        <f t="shared" si="86"/>
        <v>0</v>
      </c>
      <c r="Y65" s="106">
        <f t="shared" si="86"/>
        <v>0</v>
      </c>
      <c r="Z65" s="111">
        <f t="shared" si="28"/>
        <v>0</v>
      </c>
      <c r="AA65" s="106">
        <f t="shared" si="87"/>
        <v>0</v>
      </c>
      <c r="AB65" s="106">
        <f t="shared" si="87"/>
        <v>0</v>
      </c>
      <c r="AC65" s="111">
        <f t="shared" si="33"/>
        <v>0</v>
      </c>
      <c r="AD65" s="106">
        <f t="shared" si="88"/>
        <v>0</v>
      </c>
      <c r="AE65" s="106">
        <f t="shared" si="88"/>
        <v>0</v>
      </c>
      <c r="AF65" s="38">
        <f t="shared" si="34"/>
        <v>0</v>
      </c>
      <c r="AG65" s="38">
        <f t="shared" ref="AG65:AH65" si="126">AF65</f>
        <v>0</v>
      </c>
      <c r="AH65" s="38">
        <f t="shared" si="126"/>
        <v>0</v>
      </c>
      <c r="AI65" s="38">
        <f t="shared" si="29"/>
        <v>0</v>
      </c>
      <c r="AJ65" s="38">
        <f t="shared" ref="AJ65:AK65" si="127">AI65</f>
        <v>0</v>
      </c>
      <c r="AK65" s="38">
        <f t="shared" si="127"/>
        <v>0</v>
      </c>
      <c r="AL65" s="38">
        <f t="shared" si="31"/>
        <v>0</v>
      </c>
      <c r="AM65" s="38">
        <f t="shared" ref="AM65:AN65" si="128">AL65</f>
        <v>0</v>
      </c>
      <c r="AN65" s="38">
        <f t="shared" si="128"/>
        <v>0</v>
      </c>
      <c r="AO65" s="38">
        <f t="shared" si="101"/>
        <v>0</v>
      </c>
      <c r="AP65" s="38">
        <f t="shared" si="70"/>
        <v>0</v>
      </c>
      <c r="AQ65" s="38">
        <f t="shared" si="71"/>
        <v>0</v>
      </c>
      <c r="AR65" s="38">
        <f t="shared" si="101"/>
        <v>0</v>
      </c>
      <c r="AS65" s="38">
        <f t="shared" si="72"/>
        <v>0</v>
      </c>
      <c r="AT65" s="38">
        <f t="shared" si="73"/>
        <v>0</v>
      </c>
      <c r="AU65" s="38">
        <f t="shared" si="101"/>
        <v>0</v>
      </c>
      <c r="AV65" s="38">
        <f t="shared" si="74"/>
        <v>0</v>
      </c>
      <c r="AW65" s="38">
        <f t="shared" si="75"/>
        <v>0</v>
      </c>
      <c r="AX65" s="38">
        <f t="shared" si="101"/>
        <v>0</v>
      </c>
      <c r="AY65" s="38">
        <f t="shared" si="76"/>
        <v>0</v>
      </c>
      <c r="AZ65" s="38">
        <f t="shared" si="77"/>
        <v>0</v>
      </c>
      <c r="BA65" s="38">
        <f t="shared" si="101"/>
        <v>0</v>
      </c>
      <c r="BB65" s="38">
        <f t="shared" si="78"/>
        <v>0</v>
      </c>
      <c r="BC65" s="38">
        <f t="shared" si="79"/>
        <v>0</v>
      </c>
    </row>
    <row r="66" spans="2:55" s="38" customFormat="1" x14ac:dyDescent="0.25">
      <c r="B66" s="235">
        <f>'2-Budget JUSTIFY'!B65</f>
        <v>0</v>
      </c>
      <c r="C66" s="108">
        <f>'2-Budget JUSTIFY'!C65</f>
        <v>0</v>
      </c>
      <c r="D66" s="122"/>
      <c r="E66" s="122"/>
      <c r="F66" s="122"/>
      <c r="G66" s="123"/>
      <c r="H66" s="123"/>
      <c r="I66" s="123"/>
      <c r="J66" s="123"/>
      <c r="K66" s="123"/>
      <c r="L66" s="123"/>
      <c r="M66" s="123"/>
      <c r="N66" s="123"/>
      <c r="O66" s="123"/>
      <c r="Q66" s="111">
        <f t="shared" si="25"/>
        <v>0</v>
      </c>
      <c r="R66" s="106">
        <f t="shared" si="3"/>
        <v>0</v>
      </c>
      <c r="S66" s="106">
        <f t="shared" si="4"/>
        <v>0</v>
      </c>
      <c r="T66" s="111">
        <f t="shared" si="26"/>
        <v>0</v>
      </c>
      <c r="U66" s="106">
        <f t="shared" si="5"/>
        <v>0</v>
      </c>
      <c r="V66" s="106">
        <f t="shared" si="6"/>
        <v>0</v>
      </c>
      <c r="W66" s="111">
        <f t="shared" si="27"/>
        <v>0</v>
      </c>
      <c r="X66" s="106">
        <f t="shared" si="86"/>
        <v>0</v>
      </c>
      <c r="Y66" s="106">
        <f t="shared" si="86"/>
        <v>0</v>
      </c>
      <c r="Z66" s="111">
        <f t="shared" si="28"/>
        <v>0</v>
      </c>
      <c r="AA66" s="106">
        <f t="shared" si="87"/>
        <v>0</v>
      </c>
      <c r="AB66" s="106">
        <f t="shared" si="87"/>
        <v>0</v>
      </c>
      <c r="AC66" s="111">
        <f t="shared" si="33"/>
        <v>0</v>
      </c>
      <c r="AD66" s="106">
        <f t="shared" si="88"/>
        <v>0</v>
      </c>
      <c r="AE66" s="106">
        <f t="shared" si="88"/>
        <v>0</v>
      </c>
      <c r="AF66" s="38">
        <f t="shared" si="34"/>
        <v>0</v>
      </c>
      <c r="AG66" s="38">
        <f t="shared" ref="AG66:AH66" si="129">AF66</f>
        <v>0</v>
      </c>
      <c r="AH66" s="38">
        <f t="shared" si="129"/>
        <v>0</v>
      </c>
      <c r="AI66" s="38">
        <f t="shared" si="29"/>
        <v>0</v>
      </c>
      <c r="AJ66" s="38">
        <f t="shared" ref="AJ66:AK66" si="130">AI66</f>
        <v>0</v>
      </c>
      <c r="AK66" s="38">
        <f t="shared" si="130"/>
        <v>0</v>
      </c>
      <c r="AL66" s="38">
        <f t="shared" si="31"/>
        <v>0</v>
      </c>
      <c r="AM66" s="38">
        <f t="shared" ref="AM66:AN66" si="131">AL66</f>
        <v>0</v>
      </c>
      <c r="AN66" s="38">
        <f t="shared" si="131"/>
        <v>0</v>
      </c>
      <c r="AO66" s="38">
        <f t="shared" si="101"/>
        <v>0</v>
      </c>
      <c r="AP66" s="38">
        <f t="shared" si="70"/>
        <v>0</v>
      </c>
      <c r="AQ66" s="38">
        <f t="shared" si="71"/>
        <v>0</v>
      </c>
      <c r="AR66" s="38">
        <f t="shared" si="101"/>
        <v>0</v>
      </c>
      <c r="AS66" s="38">
        <f t="shared" si="72"/>
        <v>0</v>
      </c>
      <c r="AT66" s="38">
        <f t="shared" si="73"/>
        <v>0</v>
      </c>
      <c r="AU66" s="38">
        <f t="shared" si="101"/>
        <v>0</v>
      </c>
      <c r="AV66" s="38">
        <f t="shared" si="74"/>
        <v>0</v>
      </c>
      <c r="AW66" s="38">
        <f t="shared" si="75"/>
        <v>0</v>
      </c>
      <c r="AX66" s="38">
        <f t="shared" si="101"/>
        <v>0</v>
      </c>
      <c r="AY66" s="38">
        <f t="shared" si="76"/>
        <v>0</v>
      </c>
      <c r="AZ66" s="38">
        <f t="shared" si="77"/>
        <v>0</v>
      </c>
      <c r="BA66" s="38">
        <f t="shared" si="101"/>
        <v>0</v>
      </c>
      <c r="BB66" s="38">
        <f t="shared" si="78"/>
        <v>0</v>
      </c>
      <c r="BC66" s="38">
        <f t="shared" si="79"/>
        <v>0</v>
      </c>
    </row>
    <row r="67" spans="2:55" s="38" customFormat="1" x14ac:dyDescent="0.25">
      <c r="B67" s="236">
        <f>'2-Budget JUSTIFY'!B66</f>
        <v>0</v>
      </c>
      <c r="C67" s="112">
        <f>'2-Budget JUSTIFY'!C66</f>
        <v>0</v>
      </c>
      <c r="D67" s="117"/>
      <c r="E67" s="117"/>
      <c r="F67" s="117"/>
      <c r="G67" s="118"/>
      <c r="H67" s="118"/>
      <c r="I67" s="118"/>
      <c r="J67" s="118"/>
      <c r="K67" s="118"/>
      <c r="L67" s="118"/>
      <c r="M67" s="118"/>
      <c r="N67" s="118"/>
      <c r="O67" s="118"/>
      <c r="Q67" s="111">
        <f t="shared" si="25"/>
        <v>0</v>
      </c>
      <c r="R67" s="106">
        <f t="shared" si="3"/>
        <v>0</v>
      </c>
      <c r="S67" s="106">
        <f t="shared" si="4"/>
        <v>0</v>
      </c>
      <c r="T67" s="111">
        <f t="shared" si="26"/>
        <v>0</v>
      </c>
      <c r="U67" s="106">
        <f t="shared" si="5"/>
        <v>0</v>
      </c>
      <c r="V67" s="106">
        <f t="shared" si="6"/>
        <v>0</v>
      </c>
      <c r="W67" s="111">
        <f t="shared" si="27"/>
        <v>0</v>
      </c>
      <c r="X67" s="106">
        <f t="shared" si="86"/>
        <v>0</v>
      </c>
      <c r="Y67" s="106">
        <f t="shared" si="86"/>
        <v>0</v>
      </c>
      <c r="Z67" s="111">
        <f t="shared" si="28"/>
        <v>0</v>
      </c>
      <c r="AA67" s="106">
        <f t="shared" si="87"/>
        <v>0</v>
      </c>
      <c r="AB67" s="106">
        <f t="shared" si="87"/>
        <v>0</v>
      </c>
      <c r="AC67" s="111">
        <f t="shared" si="33"/>
        <v>0</v>
      </c>
      <c r="AD67" s="106">
        <f t="shared" si="88"/>
        <v>0</v>
      </c>
      <c r="AE67" s="106">
        <f t="shared" si="88"/>
        <v>0</v>
      </c>
      <c r="AF67" s="38">
        <f t="shared" si="34"/>
        <v>0</v>
      </c>
      <c r="AG67" s="38">
        <f t="shared" ref="AG67:AH67" si="132">AF67</f>
        <v>0</v>
      </c>
      <c r="AH67" s="38">
        <f t="shared" si="132"/>
        <v>0</v>
      </c>
      <c r="AI67" s="38">
        <f t="shared" si="29"/>
        <v>0</v>
      </c>
      <c r="AJ67" s="38">
        <f t="shared" ref="AJ67:AK67" si="133">AI67</f>
        <v>0</v>
      </c>
      <c r="AK67" s="38">
        <f t="shared" si="133"/>
        <v>0</v>
      </c>
      <c r="AL67" s="38">
        <f t="shared" si="31"/>
        <v>0</v>
      </c>
      <c r="AM67" s="38">
        <f t="shared" ref="AM67:AN67" si="134">AL67</f>
        <v>0</v>
      </c>
      <c r="AN67" s="38">
        <f t="shared" si="134"/>
        <v>0</v>
      </c>
      <c r="AO67" s="38">
        <f t="shared" si="101"/>
        <v>0</v>
      </c>
      <c r="AP67" s="38">
        <f t="shared" si="70"/>
        <v>0</v>
      </c>
      <c r="AQ67" s="38">
        <f t="shared" si="71"/>
        <v>0</v>
      </c>
      <c r="AR67" s="38">
        <f t="shared" si="101"/>
        <v>0</v>
      </c>
      <c r="AS67" s="38">
        <f t="shared" si="72"/>
        <v>0</v>
      </c>
      <c r="AT67" s="38">
        <f t="shared" si="73"/>
        <v>0</v>
      </c>
      <c r="AU67" s="38">
        <f t="shared" si="101"/>
        <v>0</v>
      </c>
      <c r="AV67" s="38">
        <f t="shared" si="74"/>
        <v>0</v>
      </c>
      <c r="AW67" s="38">
        <f t="shared" si="75"/>
        <v>0</v>
      </c>
      <c r="AX67" s="38">
        <f t="shared" si="101"/>
        <v>0</v>
      </c>
      <c r="AY67" s="38">
        <f t="shared" si="76"/>
        <v>0</v>
      </c>
      <c r="AZ67" s="38">
        <f t="shared" si="77"/>
        <v>0</v>
      </c>
      <c r="BA67" s="38">
        <f t="shared" si="101"/>
        <v>0</v>
      </c>
      <c r="BB67" s="38">
        <f t="shared" si="78"/>
        <v>0</v>
      </c>
      <c r="BC67" s="38">
        <f t="shared" si="79"/>
        <v>0</v>
      </c>
    </row>
    <row r="68" spans="2:55" s="38" customFormat="1" x14ac:dyDescent="0.25">
      <c r="B68" s="236">
        <f>'2-Budget JUSTIFY'!B67</f>
        <v>0</v>
      </c>
      <c r="C68" s="112">
        <f>'2-Budget JUSTIFY'!C67</f>
        <v>0</v>
      </c>
      <c r="D68" s="117"/>
      <c r="E68" s="117"/>
      <c r="F68" s="117"/>
      <c r="G68" s="118"/>
      <c r="H68" s="118"/>
      <c r="I68" s="118"/>
      <c r="J68" s="118"/>
      <c r="K68" s="118"/>
      <c r="L68" s="118"/>
      <c r="M68" s="118"/>
      <c r="N68" s="118"/>
      <c r="O68" s="118"/>
      <c r="Q68" s="111">
        <f t="shared" si="25"/>
        <v>0</v>
      </c>
      <c r="R68" s="106">
        <f t="shared" si="3"/>
        <v>0</v>
      </c>
      <c r="S68" s="106">
        <f t="shared" si="4"/>
        <v>0</v>
      </c>
      <c r="T68" s="111">
        <f t="shared" si="26"/>
        <v>0</v>
      </c>
      <c r="U68" s="106">
        <f t="shared" si="5"/>
        <v>0</v>
      </c>
      <c r="V68" s="106">
        <f t="shared" si="6"/>
        <v>0</v>
      </c>
      <c r="W68" s="111">
        <f t="shared" si="27"/>
        <v>0</v>
      </c>
      <c r="X68" s="106">
        <f t="shared" si="86"/>
        <v>0</v>
      </c>
      <c r="Y68" s="106">
        <f t="shared" si="86"/>
        <v>0</v>
      </c>
      <c r="Z68" s="111">
        <f t="shared" si="28"/>
        <v>0</v>
      </c>
      <c r="AA68" s="106">
        <f t="shared" si="87"/>
        <v>0</v>
      </c>
      <c r="AB68" s="106">
        <f t="shared" si="87"/>
        <v>0</v>
      </c>
      <c r="AC68" s="111">
        <f t="shared" si="33"/>
        <v>0</v>
      </c>
      <c r="AD68" s="106">
        <f t="shared" si="88"/>
        <v>0</v>
      </c>
      <c r="AE68" s="106">
        <f t="shared" si="88"/>
        <v>0</v>
      </c>
      <c r="AF68" s="38">
        <f t="shared" si="34"/>
        <v>0</v>
      </c>
      <c r="AG68" s="38">
        <f t="shared" ref="AG68:AH68" si="135">AF68</f>
        <v>0</v>
      </c>
      <c r="AH68" s="38">
        <f t="shared" si="135"/>
        <v>0</v>
      </c>
      <c r="AI68" s="38">
        <f t="shared" si="29"/>
        <v>0</v>
      </c>
      <c r="AJ68" s="38">
        <f t="shared" ref="AJ68:AK68" si="136">AI68</f>
        <v>0</v>
      </c>
      <c r="AK68" s="38">
        <f t="shared" si="136"/>
        <v>0</v>
      </c>
      <c r="AL68" s="38">
        <f t="shared" si="31"/>
        <v>0</v>
      </c>
      <c r="AM68" s="38">
        <f t="shared" ref="AM68:AN68" si="137">AL68</f>
        <v>0</v>
      </c>
      <c r="AN68" s="38">
        <f t="shared" si="137"/>
        <v>0</v>
      </c>
      <c r="AO68" s="38">
        <f t="shared" si="101"/>
        <v>0</v>
      </c>
      <c r="AP68" s="38">
        <f t="shared" si="70"/>
        <v>0</v>
      </c>
      <c r="AQ68" s="38">
        <f t="shared" si="71"/>
        <v>0</v>
      </c>
      <c r="AR68" s="38">
        <f t="shared" si="101"/>
        <v>0</v>
      </c>
      <c r="AS68" s="38">
        <f t="shared" si="72"/>
        <v>0</v>
      </c>
      <c r="AT68" s="38">
        <f t="shared" si="73"/>
        <v>0</v>
      </c>
      <c r="AU68" s="38">
        <f t="shared" si="101"/>
        <v>0</v>
      </c>
      <c r="AV68" s="38">
        <f t="shared" si="74"/>
        <v>0</v>
      </c>
      <c r="AW68" s="38">
        <f t="shared" si="75"/>
        <v>0</v>
      </c>
      <c r="AX68" s="38">
        <f t="shared" si="101"/>
        <v>0</v>
      </c>
      <c r="AY68" s="38">
        <f t="shared" si="76"/>
        <v>0</v>
      </c>
      <c r="AZ68" s="38">
        <f t="shared" si="77"/>
        <v>0</v>
      </c>
      <c r="BA68" s="38">
        <f t="shared" si="101"/>
        <v>0</v>
      </c>
      <c r="BB68" s="38">
        <f t="shared" si="78"/>
        <v>0</v>
      </c>
      <c r="BC68" s="38">
        <f t="shared" si="79"/>
        <v>0</v>
      </c>
    </row>
    <row r="69" spans="2:55" s="38" customFormat="1" x14ac:dyDescent="0.25">
      <c r="B69" s="236">
        <f>'2-Budget JUSTIFY'!B68</f>
        <v>0</v>
      </c>
      <c r="C69" s="112">
        <f>'2-Budget JUSTIFY'!C68</f>
        <v>0</v>
      </c>
      <c r="D69" s="117"/>
      <c r="E69" s="117"/>
      <c r="F69" s="117"/>
      <c r="G69" s="118"/>
      <c r="H69" s="118"/>
      <c r="I69" s="118"/>
      <c r="J69" s="118"/>
      <c r="K69" s="118"/>
      <c r="L69" s="118"/>
      <c r="M69" s="118"/>
      <c r="N69" s="118"/>
      <c r="O69" s="118"/>
      <c r="Q69" s="111">
        <f t="shared" si="25"/>
        <v>0</v>
      </c>
      <c r="R69" s="106">
        <f t="shared" si="3"/>
        <v>0</v>
      </c>
      <c r="S69" s="106">
        <f t="shared" si="4"/>
        <v>0</v>
      </c>
      <c r="T69" s="111">
        <f t="shared" si="26"/>
        <v>0</v>
      </c>
      <c r="U69" s="106">
        <f t="shared" si="5"/>
        <v>0</v>
      </c>
      <c r="V69" s="106">
        <f t="shared" si="6"/>
        <v>0</v>
      </c>
      <c r="W69" s="111">
        <f t="shared" si="27"/>
        <v>0</v>
      </c>
      <c r="X69" s="106">
        <f t="shared" si="86"/>
        <v>0</v>
      </c>
      <c r="Y69" s="106">
        <f t="shared" si="86"/>
        <v>0</v>
      </c>
      <c r="Z69" s="111">
        <f t="shared" si="28"/>
        <v>0</v>
      </c>
      <c r="AA69" s="106">
        <f t="shared" si="87"/>
        <v>0</v>
      </c>
      <c r="AB69" s="106">
        <f t="shared" si="87"/>
        <v>0</v>
      </c>
      <c r="AC69" s="111">
        <f t="shared" si="33"/>
        <v>0</v>
      </c>
      <c r="AD69" s="106">
        <f t="shared" si="88"/>
        <v>0</v>
      </c>
      <c r="AE69" s="106">
        <f t="shared" si="88"/>
        <v>0</v>
      </c>
      <c r="AF69" s="38">
        <f t="shared" si="34"/>
        <v>0</v>
      </c>
      <c r="AG69" s="38">
        <f t="shared" ref="AG69:AH69" si="138">AF69</f>
        <v>0</v>
      </c>
      <c r="AH69" s="38">
        <f t="shared" si="138"/>
        <v>0</v>
      </c>
      <c r="AI69" s="38">
        <f t="shared" si="29"/>
        <v>0</v>
      </c>
      <c r="AJ69" s="38">
        <f t="shared" ref="AJ69:AK69" si="139">AI69</f>
        <v>0</v>
      </c>
      <c r="AK69" s="38">
        <f t="shared" si="139"/>
        <v>0</v>
      </c>
      <c r="AL69" s="38">
        <f t="shared" si="31"/>
        <v>0</v>
      </c>
      <c r="AM69" s="38">
        <f t="shared" ref="AM69:AN69" si="140">AL69</f>
        <v>0</v>
      </c>
      <c r="AN69" s="38">
        <f t="shared" si="140"/>
        <v>0</v>
      </c>
      <c r="AO69" s="38">
        <f t="shared" si="101"/>
        <v>0</v>
      </c>
      <c r="AP69" s="38">
        <f t="shared" si="70"/>
        <v>0</v>
      </c>
      <c r="AQ69" s="38">
        <f t="shared" si="71"/>
        <v>0</v>
      </c>
      <c r="AR69" s="38">
        <f t="shared" si="101"/>
        <v>0</v>
      </c>
      <c r="AS69" s="38">
        <f t="shared" si="72"/>
        <v>0</v>
      </c>
      <c r="AT69" s="38">
        <f t="shared" si="73"/>
        <v>0</v>
      </c>
      <c r="AU69" s="38">
        <f t="shared" si="101"/>
        <v>0</v>
      </c>
      <c r="AV69" s="38">
        <f t="shared" si="74"/>
        <v>0</v>
      </c>
      <c r="AW69" s="38">
        <f t="shared" si="75"/>
        <v>0</v>
      </c>
      <c r="AX69" s="38">
        <f t="shared" si="101"/>
        <v>0</v>
      </c>
      <c r="AY69" s="38">
        <f t="shared" si="76"/>
        <v>0</v>
      </c>
      <c r="AZ69" s="38">
        <f t="shared" si="77"/>
        <v>0</v>
      </c>
      <c r="BA69" s="38">
        <f t="shared" si="101"/>
        <v>0</v>
      </c>
      <c r="BB69" s="38">
        <f t="shared" si="78"/>
        <v>0</v>
      </c>
      <c r="BC69" s="38">
        <f t="shared" si="79"/>
        <v>0</v>
      </c>
    </row>
    <row r="70" spans="2:55" s="38" customFormat="1" x14ac:dyDescent="0.25">
      <c r="B70" s="236">
        <f>'2-Budget JUSTIFY'!B69</f>
        <v>0</v>
      </c>
      <c r="C70" s="112">
        <f>'2-Budget JUSTIFY'!C69</f>
        <v>0</v>
      </c>
      <c r="D70" s="117"/>
      <c r="E70" s="117"/>
      <c r="F70" s="117"/>
      <c r="G70" s="118"/>
      <c r="H70" s="118"/>
      <c r="I70" s="118"/>
      <c r="J70" s="118"/>
      <c r="K70" s="118"/>
      <c r="L70" s="118"/>
      <c r="M70" s="118"/>
      <c r="N70" s="118"/>
      <c r="O70" s="118"/>
      <c r="Q70" s="111">
        <f t="shared" si="25"/>
        <v>0</v>
      </c>
      <c r="R70" s="106">
        <f t="shared" si="3"/>
        <v>0</v>
      </c>
      <c r="S70" s="106">
        <f t="shared" si="4"/>
        <v>0</v>
      </c>
      <c r="T70" s="111">
        <f t="shared" si="26"/>
        <v>0</v>
      </c>
      <c r="U70" s="106">
        <f t="shared" si="5"/>
        <v>0</v>
      </c>
      <c r="V70" s="106">
        <f t="shared" si="6"/>
        <v>0</v>
      </c>
      <c r="W70" s="111">
        <f t="shared" si="27"/>
        <v>0</v>
      </c>
      <c r="X70" s="106">
        <f t="shared" si="86"/>
        <v>0</v>
      </c>
      <c r="Y70" s="106">
        <f t="shared" si="86"/>
        <v>0</v>
      </c>
      <c r="Z70" s="111">
        <f t="shared" si="28"/>
        <v>0</v>
      </c>
      <c r="AA70" s="106">
        <f t="shared" si="87"/>
        <v>0</v>
      </c>
      <c r="AB70" s="106">
        <f t="shared" si="87"/>
        <v>0</v>
      </c>
      <c r="AC70" s="111">
        <f t="shared" si="33"/>
        <v>0</v>
      </c>
      <c r="AD70" s="106">
        <f t="shared" si="88"/>
        <v>0</v>
      </c>
      <c r="AE70" s="106">
        <f t="shared" si="88"/>
        <v>0</v>
      </c>
      <c r="AF70" s="38">
        <f t="shared" si="34"/>
        <v>0</v>
      </c>
      <c r="AG70" s="38">
        <f t="shared" ref="AG70:AH70" si="141">AF70</f>
        <v>0</v>
      </c>
      <c r="AH70" s="38">
        <f t="shared" si="141"/>
        <v>0</v>
      </c>
      <c r="AI70" s="38">
        <f t="shared" si="29"/>
        <v>0</v>
      </c>
      <c r="AJ70" s="38">
        <f t="shared" ref="AJ70:AK70" si="142">AI70</f>
        <v>0</v>
      </c>
      <c r="AK70" s="38">
        <f t="shared" si="142"/>
        <v>0</v>
      </c>
      <c r="AL70" s="38">
        <f t="shared" si="31"/>
        <v>0</v>
      </c>
      <c r="AM70" s="38">
        <f t="shared" ref="AM70:AN70" si="143">AL70</f>
        <v>0</v>
      </c>
      <c r="AN70" s="38">
        <f t="shared" si="143"/>
        <v>0</v>
      </c>
      <c r="AO70" s="38">
        <f t="shared" si="101"/>
        <v>0</v>
      </c>
      <c r="AP70" s="38">
        <f t="shared" si="70"/>
        <v>0</v>
      </c>
      <c r="AQ70" s="38">
        <f t="shared" si="71"/>
        <v>0</v>
      </c>
      <c r="AR70" s="38">
        <f t="shared" si="101"/>
        <v>0</v>
      </c>
      <c r="AS70" s="38">
        <f t="shared" si="72"/>
        <v>0</v>
      </c>
      <c r="AT70" s="38">
        <f t="shared" si="73"/>
        <v>0</v>
      </c>
      <c r="AU70" s="38">
        <f t="shared" si="101"/>
        <v>0</v>
      </c>
      <c r="AV70" s="38">
        <f t="shared" si="74"/>
        <v>0</v>
      </c>
      <c r="AW70" s="38">
        <f t="shared" si="75"/>
        <v>0</v>
      </c>
      <c r="AX70" s="38">
        <f t="shared" si="101"/>
        <v>0</v>
      </c>
      <c r="AY70" s="38">
        <f t="shared" si="76"/>
        <v>0</v>
      </c>
      <c r="AZ70" s="38">
        <f t="shared" si="77"/>
        <v>0</v>
      </c>
      <c r="BA70" s="38">
        <f t="shared" si="101"/>
        <v>0</v>
      </c>
      <c r="BB70" s="38">
        <f t="shared" si="78"/>
        <v>0</v>
      </c>
      <c r="BC70" s="38">
        <f t="shared" si="79"/>
        <v>0</v>
      </c>
    </row>
    <row r="71" spans="2:55" s="38" customFormat="1" x14ac:dyDescent="0.25">
      <c r="B71" s="236">
        <f>'2-Budget JUSTIFY'!B70</f>
        <v>0</v>
      </c>
      <c r="C71" s="112">
        <f>'2-Budget JUSTIFY'!C70</f>
        <v>0</v>
      </c>
      <c r="D71" s="117"/>
      <c r="E71" s="117"/>
      <c r="F71" s="117"/>
      <c r="G71" s="118"/>
      <c r="H71" s="118"/>
      <c r="I71" s="118"/>
      <c r="J71" s="118"/>
      <c r="K71" s="118"/>
      <c r="L71" s="118"/>
      <c r="M71" s="118"/>
      <c r="N71" s="118"/>
      <c r="O71" s="118"/>
      <c r="Q71" s="111">
        <f t="shared" si="25"/>
        <v>0</v>
      </c>
      <c r="R71" s="106">
        <f t="shared" si="3"/>
        <v>0</v>
      </c>
      <c r="S71" s="106">
        <f t="shared" si="4"/>
        <v>0</v>
      </c>
      <c r="T71" s="111">
        <f t="shared" si="26"/>
        <v>0</v>
      </c>
      <c r="U71" s="106">
        <f t="shared" si="5"/>
        <v>0</v>
      </c>
      <c r="V71" s="106">
        <f t="shared" si="6"/>
        <v>0</v>
      </c>
      <c r="W71" s="111">
        <f t="shared" si="27"/>
        <v>0</v>
      </c>
      <c r="X71" s="106">
        <f t="shared" si="86"/>
        <v>0</v>
      </c>
      <c r="Y71" s="106">
        <f t="shared" si="86"/>
        <v>0</v>
      </c>
      <c r="Z71" s="111">
        <f t="shared" si="28"/>
        <v>0</v>
      </c>
      <c r="AA71" s="106">
        <f t="shared" si="87"/>
        <v>0</v>
      </c>
      <c r="AB71" s="106">
        <f t="shared" si="87"/>
        <v>0</v>
      </c>
      <c r="AC71" s="111">
        <f t="shared" si="33"/>
        <v>0</v>
      </c>
      <c r="AD71" s="106">
        <f t="shared" si="88"/>
        <v>0</v>
      </c>
      <c r="AE71" s="106">
        <f t="shared" si="88"/>
        <v>0</v>
      </c>
      <c r="AF71" s="38">
        <f t="shared" si="34"/>
        <v>0</v>
      </c>
      <c r="AG71" s="38">
        <f t="shared" ref="AG71:AH71" si="144">AF71</f>
        <v>0</v>
      </c>
      <c r="AH71" s="38">
        <f t="shared" si="144"/>
        <v>0</v>
      </c>
      <c r="AI71" s="38">
        <f t="shared" si="29"/>
        <v>0</v>
      </c>
      <c r="AJ71" s="38">
        <f t="shared" ref="AJ71:AK71" si="145">AI71</f>
        <v>0</v>
      </c>
      <c r="AK71" s="38">
        <f t="shared" si="145"/>
        <v>0</v>
      </c>
      <c r="AL71" s="38">
        <f t="shared" si="31"/>
        <v>0</v>
      </c>
      <c r="AM71" s="38">
        <f t="shared" ref="AM71:AN71" si="146">AL71</f>
        <v>0</v>
      </c>
      <c r="AN71" s="38">
        <f t="shared" si="146"/>
        <v>0</v>
      </c>
      <c r="AO71" s="38">
        <f t="shared" si="101"/>
        <v>0</v>
      </c>
      <c r="AP71" s="38">
        <f t="shared" si="70"/>
        <v>0</v>
      </c>
      <c r="AQ71" s="38">
        <f t="shared" si="71"/>
        <v>0</v>
      </c>
      <c r="AR71" s="38">
        <f t="shared" si="101"/>
        <v>0</v>
      </c>
      <c r="AS71" s="38">
        <f t="shared" si="72"/>
        <v>0</v>
      </c>
      <c r="AT71" s="38">
        <f t="shared" si="73"/>
        <v>0</v>
      </c>
      <c r="AU71" s="38">
        <f t="shared" si="101"/>
        <v>0</v>
      </c>
      <c r="AV71" s="38">
        <f t="shared" si="74"/>
        <v>0</v>
      </c>
      <c r="AW71" s="38">
        <f t="shared" si="75"/>
        <v>0</v>
      </c>
      <c r="AX71" s="38">
        <f t="shared" si="101"/>
        <v>0</v>
      </c>
      <c r="AY71" s="38">
        <f t="shared" si="76"/>
        <v>0</v>
      </c>
      <c r="AZ71" s="38">
        <f t="shared" si="77"/>
        <v>0</v>
      </c>
      <c r="BA71" s="38">
        <f t="shared" si="101"/>
        <v>0</v>
      </c>
      <c r="BB71" s="38">
        <f t="shared" si="78"/>
        <v>0</v>
      </c>
      <c r="BC71" s="38">
        <f t="shared" si="79"/>
        <v>0</v>
      </c>
    </row>
    <row r="72" spans="2:55" s="38" customFormat="1" x14ac:dyDescent="0.25">
      <c r="B72" s="236">
        <f>'2-Budget JUSTIFY'!B71</f>
        <v>0</v>
      </c>
      <c r="C72" s="112">
        <f>'2-Budget JUSTIFY'!C71</f>
        <v>0</v>
      </c>
      <c r="D72" s="117"/>
      <c r="E72" s="117"/>
      <c r="F72" s="117"/>
      <c r="G72" s="118"/>
      <c r="H72" s="118"/>
      <c r="I72" s="118"/>
      <c r="J72" s="118"/>
      <c r="K72" s="118"/>
      <c r="L72" s="118"/>
      <c r="M72" s="118"/>
      <c r="N72" s="118"/>
      <c r="O72" s="118"/>
      <c r="Q72" s="111">
        <f t="shared" si="25"/>
        <v>0</v>
      </c>
      <c r="R72" s="106">
        <f t="shared" si="3"/>
        <v>0</v>
      </c>
      <c r="S72" s="106">
        <f t="shared" si="4"/>
        <v>0</v>
      </c>
      <c r="T72" s="111">
        <f t="shared" si="26"/>
        <v>0</v>
      </c>
      <c r="U72" s="106">
        <f t="shared" si="5"/>
        <v>0</v>
      </c>
      <c r="V72" s="106">
        <f t="shared" si="6"/>
        <v>0</v>
      </c>
      <c r="W72" s="111">
        <f t="shared" si="27"/>
        <v>0</v>
      </c>
      <c r="X72" s="106">
        <f t="shared" ref="X72:Y91" si="147">W72</f>
        <v>0</v>
      </c>
      <c r="Y72" s="106">
        <f t="shared" si="147"/>
        <v>0</v>
      </c>
      <c r="Z72" s="111">
        <f t="shared" si="28"/>
        <v>0</v>
      </c>
      <c r="AA72" s="106">
        <f t="shared" ref="AA72:AB91" si="148">Z72</f>
        <v>0</v>
      </c>
      <c r="AB72" s="106">
        <f t="shared" si="148"/>
        <v>0</v>
      </c>
      <c r="AC72" s="111">
        <f t="shared" si="33"/>
        <v>0</v>
      </c>
      <c r="AD72" s="106">
        <f t="shared" ref="AD72:AE91" si="149">AC72</f>
        <v>0</v>
      </c>
      <c r="AE72" s="106">
        <f t="shared" si="149"/>
        <v>0</v>
      </c>
      <c r="AF72" s="38">
        <f t="shared" si="34"/>
        <v>0</v>
      </c>
      <c r="AG72" s="38">
        <f t="shared" ref="AG72:AH72" si="150">AF72</f>
        <v>0</v>
      </c>
      <c r="AH72" s="38">
        <f t="shared" si="150"/>
        <v>0</v>
      </c>
      <c r="AI72" s="38">
        <f t="shared" si="29"/>
        <v>0</v>
      </c>
      <c r="AJ72" s="38">
        <f t="shared" ref="AJ72:AK72" si="151">AI72</f>
        <v>0</v>
      </c>
      <c r="AK72" s="38">
        <f t="shared" si="151"/>
        <v>0</v>
      </c>
      <c r="AL72" s="38">
        <f t="shared" si="31"/>
        <v>0</v>
      </c>
      <c r="AM72" s="38">
        <f t="shared" ref="AM72:AN72" si="152">AL72</f>
        <v>0</v>
      </c>
      <c r="AN72" s="38">
        <f t="shared" si="152"/>
        <v>0</v>
      </c>
      <c r="AO72" s="38">
        <f t="shared" si="101"/>
        <v>0</v>
      </c>
      <c r="AP72" s="38">
        <f t="shared" si="70"/>
        <v>0</v>
      </c>
      <c r="AQ72" s="38">
        <f t="shared" si="71"/>
        <v>0</v>
      </c>
      <c r="AR72" s="38">
        <f t="shared" si="101"/>
        <v>0</v>
      </c>
      <c r="AS72" s="38">
        <f t="shared" si="72"/>
        <v>0</v>
      </c>
      <c r="AT72" s="38">
        <f t="shared" si="73"/>
        <v>0</v>
      </c>
      <c r="AU72" s="38">
        <f t="shared" si="101"/>
        <v>0</v>
      </c>
      <c r="AV72" s="38">
        <f t="shared" si="74"/>
        <v>0</v>
      </c>
      <c r="AW72" s="38">
        <f t="shared" si="75"/>
        <v>0</v>
      </c>
      <c r="AX72" s="38">
        <f t="shared" si="101"/>
        <v>0</v>
      </c>
      <c r="AY72" s="38">
        <f t="shared" si="76"/>
        <v>0</v>
      </c>
      <c r="AZ72" s="38">
        <f t="shared" si="77"/>
        <v>0</v>
      </c>
      <c r="BA72" s="38">
        <f t="shared" si="101"/>
        <v>0</v>
      </c>
      <c r="BB72" s="38">
        <f t="shared" si="78"/>
        <v>0</v>
      </c>
      <c r="BC72" s="38">
        <f t="shared" si="79"/>
        <v>0</v>
      </c>
    </row>
    <row r="73" spans="2:55" s="38" customFormat="1" x14ac:dyDescent="0.25">
      <c r="B73" s="236">
        <f>'2-Budget JUSTIFY'!B72</f>
        <v>0</v>
      </c>
      <c r="C73" s="112">
        <f>'2-Budget JUSTIFY'!C72</f>
        <v>0</v>
      </c>
      <c r="D73" s="117"/>
      <c r="E73" s="117"/>
      <c r="F73" s="117"/>
      <c r="G73" s="118"/>
      <c r="H73" s="118"/>
      <c r="I73" s="118"/>
      <c r="J73" s="118"/>
      <c r="K73" s="118"/>
      <c r="L73" s="118"/>
      <c r="M73" s="118"/>
      <c r="N73" s="118"/>
      <c r="O73" s="118"/>
      <c r="Q73" s="111">
        <f t="shared" si="25"/>
        <v>0</v>
      </c>
      <c r="R73" s="106">
        <f t="shared" si="3"/>
        <v>0</v>
      </c>
      <c r="S73" s="106">
        <f t="shared" si="4"/>
        <v>0</v>
      </c>
      <c r="T73" s="111">
        <f t="shared" si="26"/>
        <v>0</v>
      </c>
      <c r="U73" s="106">
        <f t="shared" si="5"/>
        <v>0</v>
      </c>
      <c r="V73" s="106">
        <f t="shared" si="6"/>
        <v>0</v>
      </c>
      <c r="W73" s="111">
        <f t="shared" si="27"/>
        <v>0</v>
      </c>
      <c r="X73" s="106">
        <f t="shared" si="147"/>
        <v>0</v>
      </c>
      <c r="Y73" s="106">
        <f t="shared" si="147"/>
        <v>0</v>
      </c>
      <c r="Z73" s="111">
        <f t="shared" si="28"/>
        <v>0</v>
      </c>
      <c r="AA73" s="106">
        <f t="shared" si="148"/>
        <v>0</v>
      </c>
      <c r="AB73" s="106">
        <f t="shared" si="148"/>
        <v>0</v>
      </c>
      <c r="AC73" s="111">
        <f t="shared" si="33"/>
        <v>0</v>
      </c>
      <c r="AD73" s="106">
        <f t="shared" si="149"/>
        <v>0</v>
      </c>
      <c r="AE73" s="106">
        <f t="shared" si="149"/>
        <v>0</v>
      </c>
      <c r="AF73" s="38">
        <f t="shared" si="34"/>
        <v>0</v>
      </c>
      <c r="AG73" s="38">
        <f t="shared" ref="AG73:AH73" si="153">AF73</f>
        <v>0</v>
      </c>
      <c r="AH73" s="38">
        <f t="shared" si="153"/>
        <v>0</v>
      </c>
      <c r="AI73" s="38">
        <f t="shared" si="29"/>
        <v>0</v>
      </c>
      <c r="AJ73" s="38">
        <f t="shared" ref="AJ73:AK73" si="154">AI73</f>
        <v>0</v>
      </c>
      <c r="AK73" s="38">
        <f t="shared" si="154"/>
        <v>0</v>
      </c>
      <c r="AL73" s="38">
        <f t="shared" si="31"/>
        <v>0</v>
      </c>
      <c r="AM73" s="38">
        <f t="shared" ref="AM73:AN73" si="155">AL73</f>
        <v>0</v>
      </c>
      <c r="AN73" s="38">
        <f t="shared" si="155"/>
        <v>0</v>
      </c>
      <c r="AO73" s="38">
        <f t="shared" ref="AO73:BA88" si="156">AO72</f>
        <v>0</v>
      </c>
      <c r="AP73" s="38">
        <f t="shared" si="70"/>
        <v>0</v>
      </c>
      <c r="AQ73" s="38">
        <f t="shared" si="71"/>
        <v>0</v>
      </c>
      <c r="AR73" s="38">
        <f t="shared" si="156"/>
        <v>0</v>
      </c>
      <c r="AS73" s="38">
        <f t="shared" si="72"/>
        <v>0</v>
      </c>
      <c r="AT73" s="38">
        <f t="shared" si="73"/>
        <v>0</v>
      </c>
      <c r="AU73" s="38">
        <f t="shared" si="156"/>
        <v>0</v>
      </c>
      <c r="AV73" s="38">
        <f t="shared" si="74"/>
        <v>0</v>
      </c>
      <c r="AW73" s="38">
        <f t="shared" si="75"/>
        <v>0</v>
      </c>
      <c r="AX73" s="38">
        <f t="shared" si="156"/>
        <v>0</v>
      </c>
      <c r="AY73" s="38">
        <f t="shared" si="76"/>
        <v>0</v>
      </c>
      <c r="AZ73" s="38">
        <f t="shared" si="77"/>
        <v>0</v>
      </c>
      <c r="BA73" s="38">
        <f t="shared" si="156"/>
        <v>0</v>
      </c>
      <c r="BB73" s="38">
        <f t="shared" si="78"/>
        <v>0</v>
      </c>
      <c r="BC73" s="38">
        <f t="shared" si="79"/>
        <v>0</v>
      </c>
    </row>
    <row r="74" spans="2:55" s="38" customFormat="1" x14ac:dyDescent="0.25">
      <c r="B74" s="236">
        <f>'2-Budget JUSTIFY'!B73</f>
        <v>0</v>
      </c>
      <c r="C74" s="112">
        <f>'2-Budget JUSTIFY'!C73</f>
        <v>0</v>
      </c>
      <c r="D74" s="117"/>
      <c r="E74" s="117"/>
      <c r="F74" s="117"/>
      <c r="G74" s="118"/>
      <c r="H74" s="118"/>
      <c r="I74" s="118"/>
      <c r="J74" s="118"/>
      <c r="K74" s="118"/>
      <c r="L74" s="118"/>
      <c r="M74" s="118"/>
      <c r="N74" s="118"/>
      <c r="O74" s="118"/>
      <c r="Q74" s="111">
        <f t="shared" si="25"/>
        <v>0</v>
      </c>
      <c r="R74" s="106">
        <f t="shared" si="3"/>
        <v>0</v>
      </c>
      <c r="S74" s="106">
        <f t="shared" si="4"/>
        <v>0</v>
      </c>
      <c r="T74" s="111">
        <f t="shared" si="26"/>
        <v>0</v>
      </c>
      <c r="U74" s="106">
        <f t="shared" si="5"/>
        <v>0</v>
      </c>
      <c r="V74" s="106">
        <f t="shared" si="6"/>
        <v>0</v>
      </c>
      <c r="W74" s="111">
        <f t="shared" si="27"/>
        <v>0</v>
      </c>
      <c r="X74" s="106">
        <f t="shared" si="147"/>
        <v>0</v>
      </c>
      <c r="Y74" s="106">
        <f t="shared" si="147"/>
        <v>0</v>
      </c>
      <c r="Z74" s="111">
        <f t="shared" si="28"/>
        <v>0</v>
      </c>
      <c r="AA74" s="106">
        <f t="shared" si="148"/>
        <v>0</v>
      </c>
      <c r="AB74" s="106">
        <f t="shared" si="148"/>
        <v>0</v>
      </c>
      <c r="AC74" s="111">
        <f t="shared" si="33"/>
        <v>0</v>
      </c>
      <c r="AD74" s="106">
        <f t="shared" si="149"/>
        <v>0</v>
      </c>
      <c r="AE74" s="106">
        <f t="shared" si="149"/>
        <v>0</v>
      </c>
      <c r="AF74" s="38">
        <f t="shared" si="34"/>
        <v>0</v>
      </c>
      <c r="AG74" s="38">
        <f t="shared" ref="AG74:AH74" si="157">AF74</f>
        <v>0</v>
      </c>
      <c r="AH74" s="38">
        <f t="shared" si="157"/>
        <v>0</v>
      </c>
      <c r="AI74" s="38">
        <f t="shared" si="29"/>
        <v>0</v>
      </c>
      <c r="AJ74" s="38">
        <f t="shared" ref="AJ74:AK74" si="158">AI74</f>
        <v>0</v>
      </c>
      <c r="AK74" s="38">
        <f t="shared" si="158"/>
        <v>0</v>
      </c>
      <c r="AL74" s="38">
        <f t="shared" si="31"/>
        <v>0</v>
      </c>
      <c r="AM74" s="38">
        <f t="shared" ref="AM74:AN74" si="159">AL74</f>
        <v>0</v>
      </c>
      <c r="AN74" s="38">
        <f t="shared" si="159"/>
        <v>0</v>
      </c>
      <c r="AO74" s="38">
        <f t="shared" si="156"/>
        <v>0</v>
      </c>
      <c r="AP74" s="38">
        <f t="shared" si="70"/>
        <v>0</v>
      </c>
      <c r="AQ74" s="38">
        <f t="shared" si="71"/>
        <v>0</v>
      </c>
      <c r="AR74" s="38">
        <f t="shared" si="156"/>
        <v>0</v>
      </c>
      <c r="AS74" s="38">
        <f t="shared" si="72"/>
        <v>0</v>
      </c>
      <c r="AT74" s="38">
        <f t="shared" si="73"/>
        <v>0</v>
      </c>
      <c r="AU74" s="38">
        <f t="shared" si="156"/>
        <v>0</v>
      </c>
      <c r="AV74" s="38">
        <f t="shared" si="74"/>
        <v>0</v>
      </c>
      <c r="AW74" s="38">
        <f t="shared" si="75"/>
        <v>0</v>
      </c>
      <c r="AX74" s="38">
        <f t="shared" si="156"/>
        <v>0</v>
      </c>
      <c r="AY74" s="38">
        <f t="shared" si="76"/>
        <v>0</v>
      </c>
      <c r="AZ74" s="38">
        <f t="shared" si="77"/>
        <v>0</v>
      </c>
      <c r="BA74" s="38">
        <f t="shared" si="156"/>
        <v>0</v>
      </c>
      <c r="BB74" s="38">
        <f t="shared" si="78"/>
        <v>0</v>
      </c>
      <c r="BC74" s="38">
        <f t="shared" si="79"/>
        <v>0</v>
      </c>
    </row>
    <row r="75" spans="2:55" s="38" customFormat="1" x14ac:dyDescent="0.25">
      <c r="B75" s="238">
        <f>'2-Budget JUSTIFY'!B74</f>
        <v>0</v>
      </c>
      <c r="C75" s="124">
        <f>'2-Budget JUSTIFY'!C74</f>
        <v>0</v>
      </c>
      <c r="D75" s="125"/>
      <c r="E75" s="125"/>
      <c r="F75" s="125"/>
      <c r="G75" s="126"/>
      <c r="H75" s="126"/>
      <c r="I75" s="126"/>
      <c r="J75" s="126"/>
      <c r="K75" s="126"/>
      <c r="L75" s="126"/>
      <c r="M75" s="126"/>
      <c r="N75" s="126"/>
      <c r="O75" s="126"/>
      <c r="Q75" s="111">
        <f t="shared" si="25"/>
        <v>0</v>
      </c>
      <c r="R75" s="106">
        <f t="shared" si="3"/>
        <v>0</v>
      </c>
      <c r="S75" s="106">
        <f t="shared" si="4"/>
        <v>0</v>
      </c>
      <c r="T75" s="111">
        <f t="shared" si="26"/>
        <v>0</v>
      </c>
      <c r="U75" s="106">
        <f t="shared" si="5"/>
        <v>0</v>
      </c>
      <c r="V75" s="106">
        <f t="shared" si="6"/>
        <v>0</v>
      </c>
      <c r="W75" s="111">
        <f t="shared" si="27"/>
        <v>0</v>
      </c>
      <c r="X75" s="106">
        <f t="shared" si="147"/>
        <v>0</v>
      </c>
      <c r="Y75" s="106">
        <f t="shared" si="147"/>
        <v>0</v>
      </c>
      <c r="Z75" s="111">
        <f t="shared" si="28"/>
        <v>0</v>
      </c>
      <c r="AA75" s="106">
        <f t="shared" si="148"/>
        <v>0</v>
      </c>
      <c r="AB75" s="106">
        <f t="shared" si="148"/>
        <v>0</v>
      </c>
      <c r="AC75" s="111">
        <f t="shared" si="33"/>
        <v>0</v>
      </c>
      <c r="AD75" s="106">
        <f t="shared" si="149"/>
        <v>0</v>
      </c>
      <c r="AE75" s="106">
        <f t="shared" si="149"/>
        <v>0</v>
      </c>
      <c r="AF75" s="38">
        <f t="shared" si="34"/>
        <v>0</v>
      </c>
      <c r="AG75" s="38">
        <f t="shared" ref="AG75:AH75" si="160">AF75</f>
        <v>0</v>
      </c>
      <c r="AH75" s="38">
        <f t="shared" si="160"/>
        <v>0</v>
      </c>
      <c r="AI75" s="38">
        <f t="shared" si="29"/>
        <v>0</v>
      </c>
      <c r="AJ75" s="38">
        <f t="shared" ref="AJ75:AK75" si="161">AI75</f>
        <v>0</v>
      </c>
      <c r="AK75" s="38">
        <f t="shared" si="161"/>
        <v>0</v>
      </c>
      <c r="AL75" s="38">
        <f t="shared" si="31"/>
        <v>0</v>
      </c>
      <c r="AM75" s="38">
        <f t="shared" ref="AM75:AN75" si="162">AL75</f>
        <v>0</v>
      </c>
      <c r="AN75" s="38">
        <f t="shared" si="162"/>
        <v>0</v>
      </c>
      <c r="AO75" s="38">
        <f t="shared" si="156"/>
        <v>0</v>
      </c>
      <c r="AP75" s="38">
        <f t="shared" si="70"/>
        <v>0</v>
      </c>
      <c r="AQ75" s="38">
        <f t="shared" si="71"/>
        <v>0</v>
      </c>
      <c r="AR75" s="38">
        <f t="shared" si="156"/>
        <v>0</v>
      </c>
      <c r="AS75" s="38">
        <f t="shared" si="72"/>
        <v>0</v>
      </c>
      <c r="AT75" s="38">
        <f t="shared" si="73"/>
        <v>0</v>
      </c>
      <c r="AU75" s="38">
        <f t="shared" si="156"/>
        <v>0</v>
      </c>
      <c r="AV75" s="38">
        <f t="shared" si="74"/>
        <v>0</v>
      </c>
      <c r="AW75" s="38">
        <f t="shared" si="75"/>
        <v>0</v>
      </c>
      <c r="AX75" s="38">
        <f t="shared" si="156"/>
        <v>0</v>
      </c>
      <c r="AY75" s="38">
        <f t="shared" si="76"/>
        <v>0</v>
      </c>
      <c r="AZ75" s="38">
        <f t="shared" si="77"/>
        <v>0</v>
      </c>
      <c r="BA75" s="38">
        <f t="shared" si="156"/>
        <v>0</v>
      </c>
      <c r="BB75" s="38">
        <f t="shared" si="78"/>
        <v>0</v>
      </c>
      <c r="BC75" s="38">
        <f t="shared" si="79"/>
        <v>0</v>
      </c>
    </row>
    <row r="76" spans="2:55" s="38" customFormat="1" ht="14" x14ac:dyDescent="0.25">
      <c r="B76" s="200" t="str">
        <f>'2-Budget JUSTIFY'!B75</f>
        <v>500 - EQUIPMENT</v>
      </c>
      <c r="C76" s="204">
        <f>SUM(C77:C86)</f>
        <v>0</v>
      </c>
      <c r="D76" s="204">
        <f>SUM(D77:D86)</f>
        <v>0</v>
      </c>
      <c r="E76" s="204">
        <f>SUM(E77:E86)</f>
        <v>0</v>
      </c>
      <c r="F76" s="204">
        <f t="shared" ref="F76:G76" si="163">SUM(F77:F86)</f>
        <v>0</v>
      </c>
      <c r="G76" s="204">
        <f t="shared" si="163"/>
        <v>0</v>
      </c>
      <c r="H76" s="204">
        <f t="shared" ref="H76:K76" si="164">SUM(H77:H86)</f>
        <v>0</v>
      </c>
      <c r="I76" s="204">
        <f t="shared" si="164"/>
        <v>0</v>
      </c>
      <c r="J76" s="204">
        <f t="shared" si="164"/>
        <v>0</v>
      </c>
      <c r="K76" s="204">
        <f t="shared" si="164"/>
        <v>0</v>
      </c>
      <c r="L76" s="204">
        <f t="shared" ref="L76:O76" si="165">SUM(L77:L86)</f>
        <v>0</v>
      </c>
      <c r="M76" s="204">
        <f t="shared" si="165"/>
        <v>0</v>
      </c>
      <c r="N76" s="204">
        <f t="shared" si="165"/>
        <v>0</v>
      </c>
      <c r="O76" s="204">
        <f t="shared" si="165"/>
        <v>0</v>
      </c>
      <c r="Q76" s="111">
        <f t="shared" si="25"/>
        <v>0</v>
      </c>
      <c r="R76" s="106">
        <f t="shared" si="3"/>
        <v>0</v>
      </c>
      <c r="S76" s="106">
        <f t="shared" si="4"/>
        <v>0</v>
      </c>
      <c r="T76" s="111">
        <f t="shared" si="26"/>
        <v>0</v>
      </c>
      <c r="U76" s="106">
        <f t="shared" si="5"/>
        <v>0</v>
      </c>
      <c r="V76" s="106">
        <f t="shared" si="6"/>
        <v>0</v>
      </c>
      <c r="W76" s="111">
        <f t="shared" si="27"/>
        <v>0</v>
      </c>
      <c r="X76" s="106">
        <f t="shared" si="147"/>
        <v>0</v>
      </c>
      <c r="Y76" s="106">
        <f t="shared" si="147"/>
        <v>0</v>
      </c>
      <c r="Z76" s="111">
        <f t="shared" si="28"/>
        <v>0</v>
      </c>
      <c r="AA76" s="106">
        <f t="shared" si="148"/>
        <v>0</v>
      </c>
      <c r="AB76" s="106">
        <f t="shared" si="148"/>
        <v>0</v>
      </c>
      <c r="AC76" s="111">
        <f t="shared" si="33"/>
        <v>0</v>
      </c>
      <c r="AD76" s="106">
        <f t="shared" si="149"/>
        <v>0</v>
      </c>
      <c r="AE76" s="106">
        <f t="shared" si="149"/>
        <v>0</v>
      </c>
      <c r="AF76" s="38">
        <f t="shared" si="34"/>
        <v>0</v>
      </c>
      <c r="AG76" s="38">
        <f t="shared" ref="AG76:AH76" si="166">AF76</f>
        <v>0</v>
      </c>
      <c r="AH76" s="38">
        <f t="shared" si="166"/>
        <v>0</v>
      </c>
      <c r="AI76" s="38">
        <f t="shared" si="29"/>
        <v>0</v>
      </c>
      <c r="AJ76" s="38">
        <f t="shared" ref="AJ76:AK76" si="167">AI76</f>
        <v>0</v>
      </c>
      <c r="AK76" s="38">
        <f t="shared" si="167"/>
        <v>0</v>
      </c>
      <c r="AL76" s="38">
        <f t="shared" si="31"/>
        <v>0</v>
      </c>
      <c r="AM76" s="38">
        <f t="shared" ref="AM76:AN76" si="168">AL76</f>
        <v>0</v>
      </c>
      <c r="AN76" s="38">
        <f t="shared" si="168"/>
        <v>0</v>
      </c>
      <c r="AO76" s="38">
        <f t="shared" si="156"/>
        <v>0</v>
      </c>
      <c r="AP76" s="38">
        <f t="shared" si="70"/>
        <v>0</v>
      </c>
      <c r="AQ76" s="38">
        <f t="shared" si="71"/>
        <v>0</v>
      </c>
      <c r="AR76" s="38">
        <f t="shared" si="156"/>
        <v>0</v>
      </c>
      <c r="AS76" s="38">
        <f t="shared" si="72"/>
        <v>0</v>
      </c>
      <c r="AT76" s="38">
        <f t="shared" si="73"/>
        <v>0</v>
      </c>
      <c r="AU76" s="38">
        <f t="shared" si="156"/>
        <v>0</v>
      </c>
      <c r="AV76" s="38">
        <f t="shared" si="74"/>
        <v>0</v>
      </c>
      <c r="AW76" s="38">
        <f t="shared" si="75"/>
        <v>0</v>
      </c>
      <c r="AX76" s="38">
        <f t="shared" si="156"/>
        <v>0</v>
      </c>
      <c r="AY76" s="38">
        <f t="shared" si="76"/>
        <v>0</v>
      </c>
      <c r="AZ76" s="38">
        <f t="shared" si="77"/>
        <v>0</v>
      </c>
      <c r="BA76" s="38">
        <f t="shared" si="156"/>
        <v>0</v>
      </c>
      <c r="BB76" s="38">
        <f t="shared" si="78"/>
        <v>0</v>
      </c>
      <c r="BC76" s="38">
        <f t="shared" si="79"/>
        <v>0</v>
      </c>
    </row>
    <row r="77" spans="2:55" s="38" customFormat="1" x14ac:dyDescent="0.25">
      <c r="B77" s="235">
        <f>'2-Budget JUSTIFY'!B76</f>
        <v>0</v>
      </c>
      <c r="C77" s="108">
        <f>'2-Budget JUSTIFY'!C76</f>
        <v>0</v>
      </c>
      <c r="D77" s="122"/>
      <c r="E77" s="122"/>
      <c r="F77" s="122"/>
      <c r="G77" s="123"/>
      <c r="H77" s="123"/>
      <c r="I77" s="123"/>
      <c r="J77" s="123"/>
      <c r="K77" s="123"/>
      <c r="L77" s="123"/>
      <c r="M77" s="123"/>
      <c r="N77" s="123"/>
      <c r="O77" s="123"/>
      <c r="Q77" s="111">
        <f t="shared" si="25"/>
        <v>0</v>
      </c>
      <c r="R77" s="106">
        <f t="shared" si="3"/>
        <v>0</v>
      </c>
      <c r="S77" s="106">
        <f t="shared" si="4"/>
        <v>0</v>
      </c>
      <c r="T77" s="111">
        <f t="shared" si="26"/>
        <v>0</v>
      </c>
      <c r="U77" s="106">
        <f t="shared" si="5"/>
        <v>0</v>
      </c>
      <c r="V77" s="106">
        <f t="shared" si="6"/>
        <v>0</v>
      </c>
      <c r="W77" s="111">
        <f t="shared" si="27"/>
        <v>0</v>
      </c>
      <c r="X77" s="106">
        <f t="shared" si="147"/>
        <v>0</v>
      </c>
      <c r="Y77" s="106">
        <f t="shared" si="147"/>
        <v>0</v>
      </c>
      <c r="Z77" s="111">
        <f t="shared" si="28"/>
        <v>0</v>
      </c>
      <c r="AA77" s="106">
        <f t="shared" si="148"/>
        <v>0</v>
      </c>
      <c r="AB77" s="106">
        <f t="shared" si="148"/>
        <v>0</v>
      </c>
      <c r="AC77" s="111">
        <f t="shared" si="33"/>
        <v>0</v>
      </c>
      <c r="AD77" s="106">
        <f t="shared" si="149"/>
        <v>0</v>
      </c>
      <c r="AE77" s="106">
        <f t="shared" si="149"/>
        <v>0</v>
      </c>
      <c r="AF77" s="38">
        <f t="shared" si="34"/>
        <v>0</v>
      </c>
      <c r="AG77" s="38">
        <f t="shared" ref="AG77:AH77" si="169">AF77</f>
        <v>0</v>
      </c>
      <c r="AH77" s="38">
        <f t="shared" si="169"/>
        <v>0</v>
      </c>
      <c r="AI77" s="38">
        <f t="shared" si="29"/>
        <v>0</v>
      </c>
      <c r="AJ77" s="38">
        <f t="shared" ref="AJ77:AK77" si="170">AI77</f>
        <v>0</v>
      </c>
      <c r="AK77" s="38">
        <f t="shared" si="170"/>
        <v>0</v>
      </c>
      <c r="AL77" s="38">
        <f t="shared" si="31"/>
        <v>0</v>
      </c>
      <c r="AM77" s="38">
        <f t="shared" ref="AM77:AN77" si="171">AL77</f>
        <v>0</v>
      </c>
      <c r="AN77" s="38">
        <f t="shared" si="171"/>
        <v>0</v>
      </c>
      <c r="AO77" s="38">
        <f t="shared" si="156"/>
        <v>0</v>
      </c>
      <c r="AP77" s="38">
        <f t="shared" si="70"/>
        <v>0</v>
      </c>
      <c r="AQ77" s="38">
        <f t="shared" si="71"/>
        <v>0</v>
      </c>
      <c r="AR77" s="38">
        <f t="shared" si="156"/>
        <v>0</v>
      </c>
      <c r="AS77" s="38">
        <f t="shared" si="72"/>
        <v>0</v>
      </c>
      <c r="AT77" s="38">
        <f t="shared" si="73"/>
        <v>0</v>
      </c>
      <c r="AU77" s="38">
        <f t="shared" si="156"/>
        <v>0</v>
      </c>
      <c r="AV77" s="38">
        <f t="shared" si="74"/>
        <v>0</v>
      </c>
      <c r="AW77" s="38">
        <f t="shared" si="75"/>
        <v>0</v>
      </c>
      <c r="AX77" s="38">
        <f t="shared" si="156"/>
        <v>0</v>
      </c>
      <c r="AY77" s="38">
        <f t="shared" si="76"/>
        <v>0</v>
      </c>
      <c r="AZ77" s="38">
        <f t="shared" si="77"/>
        <v>0</v>
      </c>
      <c r="BA77" s="38">
        <f t="shared" si="156"/>
        <v>0</v>
      </c>
      <c r="BB77" s="38">
        <f t="shared" si="78"/>
        <v>0</v>
      </c>
      <c r="BC77" s="38">
        <f t="shared" si="79"/>
        <v>0</v>
      </c>
    </row>
    <row r="78" spans="2:55" s="38" customFormat="1" x14ac:dyDescent="0.25">
      <c r="B78" s="236">
        <f>'2-Budget JUSTIFY'!B77</f>
        <v>0</v>
      </c>
      <c r="C78" s="112">
        <f>'2-Budget JUSTIFY'!C77</f>
        <v>0</v>
      </c>
      <c r="D78" s="117"/>
      <c r="E78" s="117"/>
      <c r="F78" s="117"/>
      <c r="G78" s="118"/>
      <c r="H78" s="118"/>
      <c r="I78" s="118"/>
      <c r="J78" s="118"/>
      <c r="K78" s="118"/>
      <c r="L78" s="118"/>
      <c r="M78" s="118"/>
      <c r="N78" s="118"/>
      <c r="O78" s="118"/>
      <c r="Q78" s="111">
        <f t="shared" si="25"/>
        <v>0</v>
      </c>
      <c r="R78" s="106">
        <f t="shared" si="3"/>
        <v>0</v>
      </c>
      <c r="S78" s="106">
        <f t="shared" si="4"/>
        <v>0</v>
      </c>
      <c r="T78" s="111">
        <f t="shared" si="26"/>
        <v>0</v>
      </c>
      <c r="U78" s="106">
        <f t="shared" si="5"/>
        <v>0</v>
      </c>
      <c r="V78" s="106">
        <f t="shared" si="6"/>
        <v>0</v>
      </c>
      <c r="W78" s="111">
        <f t="shared" si="27"/>
        <v>0</v>
      </c>
      <c r="X78" s="106">
        <f t="shared" si="147"/>
        <v>0</v>
      </c>
      <c r="Y78" s="106">
        <f t="shared" si="147"/>
        <v>0</v>
      </c>
      <c r="Z78" s="111">
        <f t="shared" si="28"/>
        <v>0</v>
      </c>
      <c r="AA78" s="106">
        <f t="shared" si="148"/>
        <v>0</v>
      </c>
      <c r="AB78" s="106">
        <f t="shared" si="148"/>
        <v>0</v>
      </c>
      <c r="AC78" s="111">
        <f t="shared" si="33"/>
        <v>0</v>
      </c>
      <c r="AD78" s="106">
        <f t="shared" si="149"/>
        <v>0</v>
      </c>
      <c r="AE78" s="106">
        <f t="shared" si="149"/>
        <v>0</v>
      </c>
      <c r="AF78" s="38">
        <f t="shared" si="34"/>
        <v>0</v>
      </c>
      <c r="AG78" s="38">
        <f t="shared" ref="AG78:AH78" si="172">AF78</f>
        <v>0</v>
      </c>
      <c r="AH78" s="38">
        <f t="shared" si="172"/>
        <v>0</v>
      </c>
      <c r="AI78" s="38">
        <f t="shared" si="29"/>
        <v>0</v>
      </c>
      <c r="AJ78" s="38">
        <f t="shared" ref="AJ78:AK78" si="173">AI78</f>
        <v>0</v>
      </c>
      <c r="AK78" s="38">
        <f t="shared" si="173"/>
        <v>0</v>
      </c>
      <c r="AL78" s="38">
        <f t="shared" si="31"/>
        <v>0</v>
      </c>
      <c r="AM78" s="38">
        <f t="shared" ref="AM78:AN78" si="174">AL78</f>
        <v>0</v>
      </c>
      <c r="AN78" s="38">
        <f t="shared" si="174"/>
        <v>0</v>
      </c>
      <c r="AO78" s="38">
        <f t="shared" si="156"/>
        <v>0</v>
      </c>
      <c r="AP78" s="38">
        <f t="shared" si="70"/>
        <v>0</v>
      </c>
      <c r="AQ78" s="38">
        <f t="shared" si="71"/>
        <v>0</v>
      </c>
      <c r="AR78" s="38">
        <f t="shared" si="156"/>
        <v>0</v>
      </c>
      <c r="AS78" s="38">
        <f t="shared" si="72"/>
        <v>0</v>
      </c>
      <c r="AT78" s="38">
        <f t="shared" si="73"/>
        <v>0</v>
      </c>
      <c r="AU78" s="38">
        <f t="shared" si="156"/>
        <v>0</v>
      </c>
      <c r="AV78" s="38">
        <f t="shared" si="74"/>
        <v>0</v>
      </c>
      <c r="AW78" s="38">
        <f t="shared" si="75"/>
        <v>0</v>
      </c>
      <c r="AX78" s="38">
        <f t="shared" si="156"/>
        <v>0</v>
      </c>
      <c r="AY78" s="38">
        <f t="shared" si="76"/>
        <v>0</v>
      </c>
      <c r="AZ78" s="38">
        <f t="shared" si="77"/>
        <v>0</v>
      </c>
      <c r="BA78" s="38">
        <f t="shared" si="156"/>
        <v>0</v>
      </c>
      <c r="BB78" s="38">
        <f t="shared" si="78"/>
        <v>0</v>
      </c>
      <c r="BC78" s="38">
        <f t="shared" si="79"/>
        <v>0</v>
      </c>
    </row>
    <row r="79" spans="2:55" s="38" customFormat="1" x14ac:dyDescent="0.25">
      <c r="B79" s="236">
        <f>'2-Budget JUSTIFY'!B78</f>
        <v>0</v>
      </c>
      <c r="C79" s="112">
        <f>'2-Budget JUSTIFY'!C78</f>
        <v>0</v>
      </c>
      <c r="D79" s="117"/>
      <c r="E79" s="117"/>
      <c r="F79" s="117"/>
      <c r="G79" s="118"/>
      <c r="H79" s="118"/>
      <c r="I79" s="118"/>
      <c r="J79" s="118"/>
      <c r="K79" s="118"/>
      <c r="L79" s="118"/>
      <c r="M79" s="118"/>
      <c r="N79" s="118"/>
      <c r="O79" s="118"/>
      <c r="Q79" s="111">
        <f t="shared" si="25"/>
        <v>0</v>
      </c>
      <c r="R79" s="106">
        <f t="shared" si="3"/>
        <v>0</v>
      </c>
      <c r="S79" s="106">
        <f t="shared" si="4"/>
        <v>0</v>
      </c>
      <c r="T79" s="111">
        <f t="shared" si="26"/>
        <v>0</v>
      </c>
      <c r="U79" s="106">
        <f t="shared" si="5"/>
        <v>0</v>
      </c>
      <c r="V79" s="106">
        <f t="shared" si="6"/>
        <v>0</v>
      </c>
      <c r="W79" s="111">
        <f t="shared" si="27"/>
        <v>0</v>
      </c>
      <c r="X79" s="106">
        <f t="shared" si="147"/>
        <v>0</v>
      </c>
      <c r="Y79" s="106">
        <f t="shared" si="147"/>
        <v>0</v>
      </c>
      <c r="Z79" s="111">
        <f t="shared" si="28"/>
        <v>0</v>
      </c>
      <c r="AA79" s="106">
        <f t="shared" si="148"/>
        <v>0</v>
      </c>
      <c r="AB79" s="106">
        <f t="shared" si="148"/>
        <v>0</v>
      </c>
      <c r="AC79" s="111">
        <f t="shared" si="33"/>
        <v>0</v>
      </c>
      <c r="AD79" s="106">
        <f t="shared" si="149"/>
        <v>0</v>
      </c>
      <c r="AE79" s="106">
        <f t="shared" si="149"/>
        <v>0</v>
      </c>
      <c r="AF79" s="38">
        <f t="shared" si="34"/>
        <v>0</v>
      </c>
      <c r="AG79" s="38">
        <f t="shared" ref="AG79:AH79" si="175">AF79</f>
        <v>0</v>
      </c>
      <c r="AH79" s="38">
        <f t="shared" si="175"/>
        <v>0</v>
      </c>
      <c r="AI79" s="38">
        <f t="shared" si="29"/>
        <v>0</v>
      </c>
      <c r="AJ79" s="38">
        <f t="shared" ref="AJ79:AK79" si="176">AI79</f>
        <v>0</v>
      </c>
      <c r="AK79" s="38">
        <f t="shared" si="176"/>
        <v>0</v>
      </c>
      <c r="AL79" s="38">
        <f t="shared" si="31"/>
        <v>0</v>
      </c>
      <c r="AM79" s="38">
        <f t="shared" ref="AM79:AN79" si="177">AL79</f>
        <v>0</v>
      </c>
      <c r="AN79" s="38">
        <f t="shared" si="177"/>
        <v>0</v>
      </c>
      <c r="AO79" s="38">
        <f t="shared" si="156"/>
        <v>0</v>
      </c>
      <c r="AP79" s="38">
        <f t="shared" si="70"/>
        <v>0</v>
      </c>
      <c r="AQ79" s="38">
        <f t="shared" si="71"/>
        <v>0</v>
      </c>
      <c r="AR79" s="38">
        <f t="shared" si="156"/>
        <v>0</v>
      </c>
      <c r="AS79" s="38">
        <f t="shared" si="72"/>
        <v>0</v>
      </c>
      <c r="AT79" s="38">
        <f t="shared" si="73"/>
        <v>0</v>
      </c>
      <c r="AU79" s="38">
        <f t="shared" si="156"/>
        <v>0</v>
      </c>
      <c r="AV79" s="38">
        <f t="shared" si="74"/>
        <v>0</v>
      </c>
      <c r="AW79" s="38">
        <f t="shared" si="75"/>
        <v>0</v>
      </c>
      <c r="AX79" s="38">
        <f t="shared" si="156"/>
        <v>0</v>
      </c>
      <c r="AY79" s="38">
        <f t="shared" si="76"/>
        <v>0</v>
      </c>
      <c r="AZ79" s="38">
        <f t="shared" si="77"/>
        <v>0</v>
      </c>
      <c r="BA79" s="38">
        <f t="shared" si="156"/>
        <v>0</v>
      </c>
      <c r="BB79" s="38">
        <f t="shared" si="78"/>
        <v>0</v>
      </c>
      <c r="BC79" s="38">
        <f t="shared" si="79"/>
        <v>0</v>
      </c>
    </row>
    <row r="80" spans="2:55" s="38" customFormat="1" x14ac:dyDescent="0.25">
      <c r="B80" s="236">
        <f>'2-Budget JUSTIFY'!B79</f>
        <v>0</v>
      </c>
      <c r="C80" s="112">
        <f>'2-Budget JUSTIFY'!C79</f>
        <v>0</v>
      </c>
      <c r="D80" s="117"/>
      <c r="E80" s="117"/>
      <c r="F80" s="117"/>
      <c r="G80" s="118"/>
      <c r="H80" s="118"/>
      <c r="I80" s="118"/>
      <c r="J80" s="118"/>
      <c r="K80" s="118"/>
      <c r="L80" s="118"/>
      <c r="M80" s="118"/>
      <c r="N80" s="118"/>
      <c r="O80" s="118"/>
      <c r="Q80" s="111">
        <f t="shared" si="25"/>
        <v>0</v>
      </c>
      <c r="R80" s="106">
        <f t="shared" si="3"/>
        <v>0</v>
      </c>
      <c r="S80" s="106">
        <f t="shared" si="4"/>
        <v>0</v>
      </c>
      <c r="T80" s="111">
        <f t="shared" si="26"/>
        <v>0</v>
      </c>
      <c r="U80" s="106">
        <f t="shared" si="5"/>
        <v>0</v>
      </c>
      <c r="V80" s="106">
        <f t="shared" si="6"/>
        <v>0</v>
      </c>
      <c r="W80" s="111">
        <f t="shared" si="27"/>
        <v>0</v>
      </c>
      <c r="X80" s="106">
        <f t="shared" si="147"/>
        <v>0</v>
      </c>
      <c r="Y80" s="106">
        <f t="shared" si="147"/>
        <v>0</v>
      </c>
      <c r="Z80" s="111">
        <f t="shared" si="28"/>
        <v>0</v>
      </c>
      <c r="AA80" s="106">
        <f t="shared" si="148"/>
        <v>0</v>
      </c>
      <c r="AB80" s="106">
        <f t="shared" si="148"/>
        <v>0</v>
      </c>
      <c r="AC80" s="111">
        <f t="shared" si="33"/>
        <v>0</v>
      </c>
      <c r="AD80" s="106">
        <f t="shared" si="149"/>
        <v>0</v>
      </c>
      <c r="AE80" s="106">
        <f t="shared" si="149"/>
        <v>0</v>
      </c>
      <c r="AF80" s="38">
        <f t="shared" si="34"/>
        <v>0</v>
      </c>
      <c r="AG80" s="38">
        <f t="shared" ref="AG80:AH80" si="178">AF80</f>
        <v>0</v>
      </c>
      <c r="AH80" s="38">
        <f t="shared" si="178"/>
        <v>0</v>
      </c>
      <c r="AI80" s="38">
        <f t="shared" si="29"/>
        <v>0</v>
      </c>
      <c r="AJ80" s="38">
        <f t="shared" ref="AJ80:AK80" si="179">AI80</f>
        <v>0</v>
      </c>
      <c r="AK80" s="38">
        <f t="shared" si="179"/>
        <v>0</v>
      </c>
      <c r="AL80" s="38">
        <f t="shared" si="31"/>
        <v>0</v>
      </c>
      <c r="AM80" s="38">
        <f t="shared" ref="AM80:AN80" si="180">AL80</f>
        <v>0</v>
      </c>
      <c r="AN80" s="38">
        <f t="shared" si="180"/>
        <v>0</v>
      </c>
      <c r="AO80" s="38">
        <f t="shared" si="156"/>
        <v>0</v>
      </c>
      <c r="AP80" s="38">
        <f t="shared" si="70"/>
        <v>0</v>
      </c>
      <c r="AQ80" s="38">
        <f t="shared" si="71"/>
        <v>0</v>
      </c>
      <c r="AR80" s="38">
        <f t="shared" si="156"/>
        <v>0</v>
      </c>
      <c r="AS80" s="38">
        <f t="shared" si="72"/>
        <v>0</v>
      </c>
      <c r="AT80" s="38">
        <f t="shared" si="73"/>
        <v>0</v>
      </c>
      <c r="AU80" s="38">
        <f t="shared" si="156"/>
        <v>0</v>
      </c>
      <c r="AV80" s="38">
        <f t="shared" si="74"/>
        <v>0</v>
      </c>
      <c r="AW80" s="38">
        <f t="shared" si="75"/>
        <v>0</v>
      </c>
      <c r="AX80" s="38">
        <f t="shared" si="156"/>
        <v>0</v>
      </c>
      <c r="AY80" s="38">
        <f t="shared" si="76"/>
        <v>0</v>
      </c>
      <c r="AZ80" s="38">
        <f t="shared" si="77"/>
        <v>0</v>
      </c>
      <c r="BA80" s="38">
        <f t="shared" si="156"/>
        <v>0</v>
      </c>
      <c r="BB80" s="38">
        <f t="shared" si="78"/>
        <v>0</v>
      </c>
      <c r="BC80" s="38">
        <f t="shared" si="79"/>
        <v>0</v>
      </c>
    </row>
    <row r="81" spans="2:55" s="38" customFormat="1" x14ac:dyDescent="0.25">
      <c r="B81" s="236">
        <f>'2-Budget JUSTIFY'!B80</f>
        <v>0</v>
      </c>
      <c r="C81" s="112">
        <f>'2-Budget JUSTIFY'!C80</f>
        <v>0</v>
      </c>
      <c r="D81" s="117"/>
      <c r="E81" s="117"/>
      <c r="F81" s="117"/>
      <c r="G81" s="118"/>
      <c r="H81" s="118"/>
      <c r="I81" s="118"/>
      <c r="J81" s="118"/>
      <c r="K81" s="118"/>
      <c r="L81" s="118"/>
      <c r="M81" s="118"/>
      <c r="N81" s="118"/>
      <c r="O81" s="118"/>
      <c r="Q81" s="111">
        <f t="shared" si="25"/>
        <v>0</v>
      </c>
      <c r="R81" s="106">
        <f t="shared" si="3"/>
        <v>0</v>
      </c>
      <c r="S81" s="106">
        <f t="shared" si="4"/>
        <v>0</v>
      </c>
      <c r="T81" s="111">
        <f t="shared" si="26"/>
        <v>0</v>
      </c>
      <c r="U81" s="106">
        <f t="shared" si="5"/>
        <v>0</v>
      </c>
      <c r="V81" s="106">
        <f t="shared" si="6"/>
        <v>0</v>
      </c>
      <c r="W81" s="111">
        <f t="shared" si="27"/>
        <v>0</v>
      </c>
      <c r="X81" s="106">
        <f t="shared" si="147"/>
        <v>0</v>
      </c>
      <c r="Y81" s="106">
        <f t="shared" si="147"/>
        <v>0</v>
      </c>
      <c r="Z81" s="111">
        <f t="shared" si="28"/>
        <v>0</v>
      </c>
      <c r="AA81" s="106">
        <f t="shared" si="148"/>
        <v>0</v>
      </c>
      <c r="AB81" s="106">
        <f t="shared" si="148"/>
        <v>0</v>
      </c>
      <c r="AC81" s="111">
        <f t="shared" si="33"/>
        <v>0</v>
      </c>
      <c r="AD81" s="106">
        <f t="shared" si="149"/>
        <v>0</v>
      </c>
      <c r="AE81" s="106">
        <f t="shared" si="149"/>
        <v>0</v>
      </c>
      <c r="AF81" s="38">
        <f t="shared" si="34"/>
        <v>0</v>
      </c>
      <c r="AG81" s="38">
        <f t="shared" ref="AG81:AH81" si="181">AF81</f>
        <v>0</v>
      </c>
      <c r="AH81" s="38">
        <f t="shared" si="181"/>
        <v>0</v>
      </c>
      <c r="AI81" s="38">
        <f t="shared" si="29"/>
        <v>0</v>
      </c>
      <c r="AJ81" s="38">
        <f t="shared" ref="AJ81:AK81" si="182">AI81</f>
        <v>0</v>
      </c>
      <c r="AK81" s="38">
        <f t="shared" si="182"/>
        <v>0</v>
      </c>
      <c r="AL81" s="38">
        <f t="shared" si="31"/>
        <v>0</v>
      </c>
      <c r="AM81" s="38">
        <f t="shared" ref="AM81:AN81" si="183">AL81</f>
        <v>0</v>
      </c>
      <c r="AN81" s="38">
        <f t="shared" si="183"/>
        <v>0</v>
      </c>
      <c r="AO81" s="38">
        <f t="shared" si="156"/>
        <v>0</v>
      </c>
      <c r="AP81" s="38">
        <f t="shared" si="70"/>
        <v>0</v>
      </c>
      <c r="AQ81" s="38">
        <f t="shared" si="71"/>
        <v>0</v>
      </c>
      <c r="AR81" s="38">
        <f t="shared" si="156"/>
        <v>0</v>
      </c>
      <c r="AS81" s="38">
        <f t="shared" si="72"/>
        <v>0</v>
      </c>
      <c r="AT81" s="38">
        <f t="shared" si="73"/>
        <v>0</v>
      </c>
      <c r="AU81" s="38">
        <f t="shared" si="156"/>
        <v>0</v>
      </c>
      <c r="AV81" s="38">
        <f t="shared" si="74"/>
        <v>0</v>
      </c>
      <c r="AW81" s="38">
        <f t="shared" si="75"/>
        <v>0</v>
      </c>
      <c r="AX81" s="38">
        <f t="shared" si="156"/>
        <v>0</v>
      </c>
      <c r="AY81" s="38">
        <f t="shared" si="76"/>
        <v>0</v>
      </c>
      <c r="AZ81" s="38">
        <f t="shared" si="77"/>
        <v>0</v>
      </c>
      <c r="BA81" s="38">
        <f t="shared" si="156"/>
        <v>0</v>
      </c>
      <c r="BB81" s="38">
        <f t="shared" si="78"/>
        <v>0</v>
      </c>
      <c r="BC81" s="38">
        <f t="shared" si="79"/>
        <v>0</v>
      </c>
    </row>
    <row r="82" spans="2:55" s="38" customFormat="1" x14ac:dyDescent="0.25">
      <c r="B82" s="236">
        <f>'2-Budget JUSTIFY'!B81</f>
        <v>0</v>
      </c>
      <c r="C82" s="112">
        <f>'2-Budget JUSTIFY'!C81</f>
        <v>0</v>
      </c>
      <c r="D82" s="117"/>
      <c r="E82" s="117"/>
      <c r="F82" s="117"/>
      <c r="G82" s="118"/>
      <c r="H82" s="118"/>
      <c r="I82" s="118"/>
      <c r="J82" s="118"/>
      <c r="K82" s="118"/>
      <c r="L82" s="118"/>
      <c r="M82" s="118"/>
      <c r="N82" s="118"/>
      <c r="O82" s="118"/>
      <c r="Q82" s="111">
        <f t="shared" si="25"/>
        <v>0</v>
      </c>
      <c r="R82" s="106">
        <f t="shared" si="3"/>
        <v>0</v>
      </c>
      <c r="S82" s="106">
        <f t="shared" si="4"/>
        <v>0</v>
      </c>
      <c r="T82" s="111">
        <f t="shared" si="26"/>
        <v>0</v>
      </c>
      <c r="U82" s="106">
        <f t="shared" si="5"/>
        <v>0</v>
      </c>
      <c r="V82" s="106">
        <f t="shared" si="6"/>
        <v>0</v>
      </c>
      <c r="W82" s="111">
        <f t="shared" si="27"/>
        <v>0</v>
      </c>
      <c r="X82" s="106">
        <f t="shared" si="147"/>
        <v>0</v>
      </c>
      <c r="Y82" s="106">
        <f t="shared" si="147"/>
        <v>0</v>
      </c>
      <c r="Z82" s="111">
        <f t="shared" si="28"/>
        <v>0</v>
      </c>
      <c r="AA82" s="106">
        <f t="shared" si="148"/>
        <v>0</v>
      </c>
      <c r="AB82" s="106">
        <f t="shared" si="148"/>
        <v>0</v>
      </c>
      <c r="AC82" s="111">
        <f t="shared" si="33"/>
        <v>0</v>
      </c>
      <c r="AD82" s="106">
        <f t="shared" si="149"/>
        <v>0</v>
      </c>
      <c r="AE82" s="106">
        <f t="shared" si="149"/>
        <v>0</v>
      </c>
      <c r="AF82" s="38">
        <f t="shared" si="34"/>
        <v>0</v>
      </c>
      <c r="AG82" s="38">
        <f t="shared" ref="AG82:AH82" si="184">AF82</f>
        <v>0</v>
      </c>
      <c r="AH82" s="38">
        <f t="shared" si="184"/>
        <v>0</v>
      </c>
      <c r="AI82" s="38">
        <f t="shared" si="29"/>
        <v>0</v>
      </c>
      <c r="AJ82" s="38">
        <f t="shared" ref="AJ82:AK82" si="185">AI82</f>
        <v>0</v>
      </c>
      <c r="AK82" s="38">
        <f t="shared" si="185"/>
        <v>0</v>
      </c>
      <c r="AL82" s="38">
        <f t="shared" si="31"/>
        <v>0</v>
      </c>
      <c r="AM82" s="38">
        <f t="shared" ref="AM82:AN82" si="186">AL82</f>
        <v>0</v>
      </c>
      <c r="AN82" s="38">
        <f t="shared" si="186"/>
        <v>0</v>
      </c>
      <c r="AO82" s="38">
        <f t="shared" si="156"/>
        <v>0</v>
      </c>
      <c r="AP82" s="38">
        <f t="shared" si="70"/>
        <v>0</v>
      </c>
      <c r="AQ82" s="38">
        <f t="shared" si="71"/>
        <v>0</v>
      </c>
      <c r="AR82" s="38">
        <f t="shared" si="156"/>
        <v>0</v>
      </c>
      <c r="AS82" s="38">
        <f t="shared" si="72"/>
        <v>0</v>
      </c>
      <c r="AT82" s="38">
        <f t="shared" si="73"/>
        <v>0</v>
      </c>
      <c r="AU82" s="38">
        <f t="shared" si="156"/>
        <v>0</v>
      </c>
      <c r="AV82" s="38">
        <f t="shared" si="74"/>
        <v>0</v>
      </c>
      <c r="AW82" s="38">
        <f t="shared" si="75"/>
        <v>0</v>
      </c>
      <c r="AX82" s="38">
        <f t="shared" si="156"/>
        <v>0</v>
      </c>
      <c r="AY82" s="38">
        <f t="shared" si="76"/>
        <v>0</v>
      </c>
      <c r="AZ82" s="38">
        <f t="shared" si="77"/>
        <v>0</v>
      </c>
      <c r="BA82" s="38">
        <f t="shared" si="156"/>
        <v>0</v>
      </c>
      <c r="BB82" s="38">
        <f t="shared" si="78"/>
        <v>0</v>
      </c>
      <c r="BC82" s="38">
        <f t="shared" si="79"/>
        <v>0</v>
      </c>
    </row>
    <row r="83" spans="2:55" s="38" customFormat="1" x14ac:dyDescent="0.25">
      <c r="B83" s="236">
        <f>'2-Budget JUSTIFY'!B82</f>
        <v>0</v>
      </c>
      <c r="C83" s="112">
        <f>'2-Budget JUSTIFY'!C82</f>
        <v>0</v>
      </c>
      <c r="D83" s="117"/>
      <c r="E83" s="117"/>
      <c r="F83" s="117"/>
      <c r="G83" s="118"/>
      <c r="H83" s="118"/>
      <c r="I83" s="118"/>
      <c r="J83" s="118"/>
      <c r="K83" s="118"/>
      <c r="L83" s="118"/>
      <c r="M83" s="118"/>
      <c r="N83" s="118"/>
      <c r="O83" s="118"/>
      <c r="Q83" s="111">
        <f t="shared" si="25"/>
        <v>0</v>
      </c>
      <c r="R83" s="106">
        <f t="shared" si="3"/>
        <v>0</v>
      </c>
      <c r="S83" s="106">
        <f t="shared" si="4"/>
        <v>0</v>
      </c>
      <c r="T83" s="111">
        <f t="shared" si="26"/>
        <v>0</v>
      </c>
      <c r="U83" s="106">
        <f t="shared" si="5"/>
        <v>0</v>
      </c>
      <c r="V83" s="106">
        <f t="shared" si="6"/>
        <v>0</v>
      </c>
      <c r="W83" s="111">
        <f t="shared" si="27"/>
        <v>0</v>
      </c>
      <c r="X83" s="106">
        <f t="shared" si="147"/>
        <v>0</v>
      </c>
      <c r="Y83" s="106">
        <f t="shared" si="147"/>
        <v>0</v>
      </c>
      <c r="Z83" s="111">
        <f t="shared" si="28"/>
        <v>0</v>
      </c>
      <c r="AA83" s="106">
        <f t="shared" si="148"/>
        <v>0</v>
      </c>
      <c r="AB83" s="106">
        <f t="shared" si="148"/>
        <v>0</v>
      </c>
      <c r="AC83" s="111">
        <f t="shared" si="33"/>
        <v>0</v>
      </c>
      <c r="AD83" s="106">
        <f t="shared" si="149"/>
        <v>0</v>
      </c>
      <c r="AE83" s="106">
        <f t="shared" si="149"/>
        <v>0</v>
      </c>
      <c r="AF83" s="38">
        <f t="shared" si="34"/>
        <v>0</v>
      </c>
      <c r="AG83" s="38">
        <f t="shared" ref="AG83:AH83" si="187">AF83</f>
        <v>0</v>
      </c>
      <c r="AH83" s="38">
        <f t="shared" si="187"/>
        <v>0</v>
      </c>
      <c r="AI83" s="38">
        <f t="shared" si="29"/>
        <v>0</v>
      </c>
      <c r="AJ83" s="38">
        <f t="shared" ref="AJ83:AK83" si="188">AI83</f>
        <v>0</v>
      </c>
      <c r="AK83" s="38">
        <f t="shared" si="188"/>
        <v>0</v>
      </c>
      <c r="AL83" s="38">
        <f t="shared" si="31"/>
        <v>0</v>
      </c>
      <c r="AM83" s="38">
        <f t="shared" ref="AM83:AN83" si="189">AL83</f>
        <v>0</v>
      </c>
      <c r="AN83" s="38">
        <f t="shared" si="189"/>
        <v>0</v>
      </c>
      <c r="AO83" s="38">
        <f t="shared" si="156"/>
        <v>0</v>
      </c>
      <c r="AP83" s="38">
        <f t="shared" si="70"/>
        <v>0</v>
      </c>
      <c r="AQ83" s="38">
        <f t="shared" si="71"/>
        <v>0</v>
      </c>
      <c r="AR83" s="38">
        <f t="shared" si="156"/>
        <v>0</v>
      </c>
      <c r="AS83" s="38">
        <f t="shared" si="72"/>
        <v>0</v>
      </c>
      <c r="AT83" s="38">
        <f t="shared" si="73"/>
        <v>0</v>
      </c>
      <c r="AU83" s="38">
        <f t="shared" si="156"/>
        <v>0</v>
      </c>
      <c r="AV83" s="38">
        <f t="shared" si="74"/>
        <v>0</v>
      </c>
      <c r="AW83" s="38">
        <f t="shared" si="75"/>
        <v>0</v>
      </c>
      <c r="AX83" s="38">
        <f t="shared" si="156"/>
        <v>0</v>
      </c>
      <c r="AY83" s="38">
        <f t="shared" si="76"/>
        <v>0</v>
      </c>
      <c r="AZ83" s="38">
        <f t="shared" si="77"/>
        <v>0</v>
      </c>
      <c r="BA83" s="38">
        <f t="shared" si="156"/>
        <v>0</v>
      </c>
      <c r="BB83" s="38">
        <f t="shared" si="78"/>
        <v>0</v>
      </c>
      <c r="BC83" s="38">
        <f t="shared" si="79"/>
        <v>0</v>
      </c>
    </row>
    <row r="84" spans="2:55" s="38" customFormat="1" x14ac:dyDescent="0.25">
      <c r="B84" s="236">
        <f>'2-Budget JUSTIFY'!B83</f>
        <v>0</v>
      </c>
      <c r="C84" s="112">
        <f>'2-Budget JUSTIFY'!C83</f>
        <v>0</v>
      </c>
      <c r="D84" s="117"/>
      <c r="E84" s="117"/>
      <c r="F84" s="117"/>
      <c r="G84" s="118"/>
      <c r="H84" s="118"/>
      <c r="I84" s="118"/>
      <c r="J84" s="118"/>
      <c r="K84" s="118"/>
      <c r="L84" s="118"/>
      <c r="M84" s="118"/>
      <c r="N84" s="118"/>
      <c r="O84" s="118"/>
      <c r="Q84" s="111">
        <f t="shared" si="25"/>
        <v>0</v>
      </c>
      <c r="R84" s="106">
        <f t="shared" si="3"/>
        <v>0</v>
      </c>
      <c r="S84" s="106">
        <f t="shared" si="4"/>
        <v>0</v>
      </c>
      <c r="T84" s="111">
        <f t="shared" si="26"/>
        <v>0</v>
      </c>
      <c r="U84" s="106">
        <f t="shared" si="5"/>
        <v>0</v>
      </c>
      <c r="V84" s="106">
        <f t="shared" si="6"/>
        <v>0</v>
      </c>
      <c r="W84" s="111">
        <f t="shared" si="27"/>
        <v>0</v>
      </c>
      <c r="X84" s="106">
        <f t="shared" si="147"/>
        <v>0</v>
      </c>
      <c r="Y84" s="106">
        <f t="shared" si="147"/>
        <v>0</v>
      </c>
      <c r="Z84" s="111">
        <f t="shared" si="28"/>
        <v>0</v>
      </c>
      <c r="AA84" s="106">
        <f t="shared" si="148"/>
        <v>0</v>
      </c>
      <c r="AB84" s="106">
        <f t="shared" si="148"/>
        <v>0</v>
      </c>
      <c r="AC84" s="111">
        <f t="shared" si="33"/>
        <v>0</v>
      </c>
      <c r="AD84" s="106">
        <f t="shared" si="149"/>
        <v>0</v>
      </c>
      <c r="AE84" s="106">
        <f t="shared" si="149"/>
        <v>0</v>
      </c>
      <c r="AF84" s="38">
        <f t="shared" si="34"/>
        <v>0</v>
      </c>
      <c r="AG84" s="38">
        <f t="shared" ref="AG84:AH84" si="190">AF84</f>
        <v>0</v>
      </c>
      <c r="AH84" s="38">
        <f t="shared" si="190"/>
        <v>0</v>
      </c>
      <c r="AI84" s="38">
        <f t="shared" si="29"/>
        <v>0</v>
      </c>
      <c r="AJ84" s="38">
        <f t="shared" ref="AJ84:AK84" si="191">AI84</f>
        <v>0</v>
      </c>
      <c r="AK84" s="38">
        <f t="shared" si="191"/>
        <v>0</v>
      </c>
      <c r="AL84" s="38">
        <f t="shared" si="31"/>
        <v>0</v>
      </c>
      <c r="AM84" s="38">
        <f t="shared" ref="AM84:AN84" si="192">AL84</f>
        <v>0</v>
      </c>
      <c r="AN84" s="38">
        <f t="shared" si="192"/>
        <v>0</v>
      </c>
      <c r="AO84" s="38">
        <f t="shared" si="156"/>
        <v>0</v>
      </c>
      <c r="AP84" s="38">
        <f t="shared" si="70"/>
        <v>0</v>
      </c>
      <c r="AQ84" s="38">
        <f t="shared" si="71"/>
        <v>0</v>
      </c>
      <c r="AR84" s="38">
        <f t="shared" si="156"/>
        <v>0</v>
      </c>
      <c r="AS84" s="38">
        <f t="shared" si="72"/>
        <v>0</v>
      </c>
      <c r="AT84" s="38">
        <f t="shared" si="73"/>
        <v>0</v>
      </c>
      <c r="AU84" s="38">
        <f t="shared" si="156"/>
        <v>0</v>
      </c>
      <c r="AV84" s="38">
        <f t="shared" si="74"/>
        <v>0</v>
      </c>
      <c r="AW84" s="38">
        <f t="shared" si="75"/>
        <v>0</v>
      </c>
      <c r="AX84" s="38">
        <f t="shared" si="156"/>
        <v>0</v>
      </c>
      <c r="AY84" s="38">
        <f t="shared" si="76"/>
        <v>0</v>
      </c>
      <c r="AZ84" s="38">
        <f t="shared" si="77"/>
        <v>0</v>
      </c>
      <c r="BA84" s="38">
        <f t="shared" si="156"/>
        <v>0</v>
      </c>
      <c r="BB84" s="38">
        <f t="shared" si="78"/>
        <v>0</v>
      </c>
      <c r="BC84" s="38">
        <f t="shared" si="79"/>
        <v>0</v>
      </c>
    </row>
    <row r="85" spans="2:55" s="38" customFormat="1" x14ac:dyDescent="0.25">
      <c r="B85" s="236">
        <f>'2-Budget JUSTIFY'!B84</f>
        <v>0</v>
      </c>
      <c r="C85" s="112">
        <f>'2-Budget JUSTIFY'!C84</f>
        <v>0</v>
      </c>
      <c r="D85" s="117"/>
      <c r="E85" s="117"/>
      <c r="F85" s="117"/>
      <c r="G85" s="118"/>
      <c r="H85" s="118"/>
      <c r="I85" s="118"/>
      <c r="J85" s="118"/>
      <c r="K85" s="118"/>
      <c r="L85" s="118"/>
      <c r="M85" s="118"/>
      <c r="N85" s="118"/>
      <c r="O85" s="118"/>
      <c r="Q85" s="111">
        <f t="shared" si="25"/>
        <v>0</v>
      </c>
      <c r="R85" s="106">
        <f t="shared" si="3"/>
        <v>0</v>
      </c>
      <c r="S85" s="106">
        <f t="shared" si="4"/>
        <v>0</v>
      </c>
      <c r="T85" s="111">
        <f t="shared" si="26"/>
        <v>0</v>
      </c>
      <c r="U85" s="106">
        <f t="shared" si="5"/>
        <v>0</v>
      </c>
      <c r="V85" s="106">
        <f t="shared" si="6"/>
        <v>0</v>
      </c>
      <c r="W85" s="111">
        <f t="shared" si="27"/>
        <v>0</v>
      </c>
      <c r="X85" s="106">
        <f t="shared" si="147"/>
        <v>0</v>
      </c>
      <c r="Y85" s="106">
        <f t="shared" si="147"/>
        <v>0</v>
      </c>
      <c r="Z85" s="111">
        <f t="shared" si="28"/>
        <v>0</v>
      </c>
      <c r="AA85" s="106">
        <f t="shared" si="148"/>
        <v>0</v>
      </c>
      <c r="AB85" s="106">
        <f t="shared" si="148"/>
        <v>0</v>
      </c>
      <c r="AC85" s="111">
        <f t="shared" si="33"/>
        <v>0</v>
      </c>
      <c r="AD85" s="106">
        <f t="shared" si="149"/>
        <v>0</v>
      </c>
      <c r="AE85" s="106">
        <f t="shared" si="149"/>
        <v>0</v>
      </c>
      <c r="AF85" s="38">
        <f t="shared" si="34"/>
        <v>0</v>
      </c>
      <c r="AG85" s="38">
        <f t="shared" ref="AG85:AH85" si="193">AF85</f>
        <v>0</v>
      </c>
      <c r="AH85" s="38">
        <f t="shared" si="193"/>
        <v>0</v>
      </c>
      <c r="AI85" s="38">
        <f t="shared" si="29"/>
        <v>0</v>
      </c>
      <c r="AJ85" s="38">
        <f t="shared" ref="AJ85:AK85" si="194">AI85</f>
        <v>0</v>
      </c>
      <c r="AK85" s="38">
        <f t="shared" si="194"/>
        <v>0</v>
      </c>
      <c r="AL85" s="38">
        <f t="shared" si="31"/>
        <v>0</v>
      </c>
      <c r="AM85" s="38">
        <f t="shared" ref="AM85:AN85" si="195">AL85</f>
        <v>0</v>
      </c>
      <c r="AN85" s="38">
        <f t="shared" si="195"/>
        <v>0</v>
      </c>
      <c r="AO85" s="38">
        <f t="shared" si="156"/>
        <v>0</v>
      </c>
      <c r="AP85" s="38">
        <f t="shared" si="70"/>
        <v>0</v>
      </c>
      <c r="AQ85" s="38">
        <f t="shared" si="71"/>
        <v>0</v>
      </c>
      <c r="AR85" s="38">
        <f t="shared" si="156"/>
        <v>0</v>
      </c>
      <c r="AS85" s="38">
        <f t="shared" si="72"/>
        <v>0</v>
      </c>
      <c r="AT85" s="38">
        <f t="shared" si="73"/>
        <v>0</v>
      </c>
      <c r="AU85" s="38">
        <f t="shared" si="156"/>
        <v>0</v>
      </c>
      <c r="AV85" s="38">
        <f t="shared" si="74"/>
        <v>0</v>
      </c>
      <c r="AW85" s="38">
        <f t="shared" si="75"/>
        <v>0</v>
      </c>
      <c r="AX85" s="38">
        <f t="shared" si="156"/>
        <v>0</v>
      </c>
      <c r="AY85" s="38">
        <f t="shared" si="76"/>
        <v>0</v>
      </c>
      <c r="AZ85" s="38">
        <f t="shared" si="77"/>
        <v>0</v>
      </c>
      <c r="BA85" s="38">
        <f t="shared" si="156"/>
        <v>0</v>
      </c>
      <c r="BB85" s="38">
        <f t="shared" si="78"/>
        <v>0</v>
      </c>
      <c r="BC85" s="38">
        <f t="shared" si="79"/>
        <v>0</v>
      </c>
    </row>
    <row r="86" spans="2:55" s="38" customFormat="1" x14ac:dyDescent="0.25">
      <c r="B86" s="237">
        <f>'2-Budget JUSTIFY'!B85</f>
        <v>0</v>
      </c>
      <c r="C86" s="119">
        <f>'2-Budget JUSTIFY'!C85</f>
        <v>0</v>
      </c>
      <c r="D86" s="120"/>
      <c r="E86" s="120"/>
      <c r="F86" s="120"/>
      <c r="G86" s="121"/>
      <c r="H86" s="121"/>
      <c r="I86" s="121"/>
      <c r="J86" s="121"/>
      <c r="K86" s="121"/>
      <c r="L86" s="121"/>
      <c r="M86" s="121"/>
      <c r="N86" s="121"/>
      <c r="O86" s="121"/>
      <c r="Q86" s="111">
        <f t="shared" si="25"/>
        <v>0</v>
      </c>
      <c r="R86" s="106">
        <f t="shared" si="3"/>
        <v>0</v>
      </c>
      <c r="S86" s="106">
        <f t="shared" si="4"/>
        <v>0</v>
      </c>
      <c r="T86" s="111">
        <f t="shared" si="26"/>
        <v>0</v>
      </c>
      <c r="U86" s="106">
        <f t="shared" si="5"/>
        <v>0</v>
      </c>
      <c r="V86" s="106">
        <f t="shared" si="6"/>
        <v>0</v>
      </c>
      <c r="W86" s="111">
        <f t="shared" si="27"/>
        <v>0</v>
      </c>
      <c r="X86" s="106">
        <f t="shared" si="147"/>
        <v>0</v>
      </c>
      <c r="Y86" s="106">
        <f t="shared" si="147"/>
        <v>0</v>
      </c>
      <c r="Z86" s="111">
        <f t="shared" si="28"/>
        <v>0</v>
      </c>
      <c r="AA86" s="106">
        <f t="shared" si="148"/>
        <v>0</v>
      </c>
      <c r="AB86" s="106">
        <f t="shared" si="148"/>
        <v>0</v>
      </c>
      <c r="AC86" s="111">
        <f t="shared" si="33"/>
        <v>0</v>
      </c>
      <c r="AD86" s="106">
        <f t="shared" si="149"/>
        <v>0</v>
      </c>
      <c r="AE86" s="106">
        <f t="shared" si="149"/>
        <v>0</v>
      </c>
      <c r="AF86" s="38">
        <f t="shared" si="34"/>
        <v>0</v>
      </c>
      <c r="AG86" s="38">
        <f t="shared" ref="AG86:AH86" si="196">AF86</f>
        <v>0</v>
      </c>
      <c r="AH86" s="38">
        <f t="shared" si="196"/>
        <v>0</v>
      </c>
      <c r="AI86" s="38">
        <f t="shared" si="29"/>
        <v>0</v>
      </c>
      <c r="AJ86" s="38">
        <f t="shared" ref="AJ86:AK86" si="197">AI86</f>
        <v>0</v>
      </c>
      <c r="AK86" s="38">
        <f t="shared" si="197"/>
        <v>0</v>
      </c>
      <c r="AL86" s="38">
        <f t="shared" si="31"/>
        <v>0</v>
      </c>
      <c r="AM86" s="38">
        <f t="shared" ref="AM86:AN86" si="198">AL86</f>
        <v>0</v>
      </c>
      <c r="AN86" s="38">
        <f t="shared" si="198"/>
        <v>0</v>
      </c>
      <c r="AO86" s="38">
        <f t="shared" si="156"/>
        <v>0</v>
      </c>
      <c r="AP86" s="38">
        <f t="shared" si="70"/>
        <v>0</v>
      </c>
      <c r="AQ86" s="38">
        <f t="shared" si="71"/>
        <v>0</v>
      </c>
      <c r="AR86" s="38">
        <f t="shared" si="156"/>
        <v>0</v>
      </c>
      <c r="AS86" s="38">
        <f t="shared" si="72"/>
        <v>0</v>
      </c>
      <c r="AT86" s="38">
        <f t="shared" si="73"/>
        <v>0</v>
      </c>
      <c r="AU86" s="38">
        <f t="shared" si="156"/>
        <v>0</v>
      </c>
      <c r="AV86" s="38">
        <f t="shared" si="74"/>
        <v>0</v>
      </c>
      <c r="AW86" s="38">
        <f t="shared" si="75"/>
        <v>0</v>
      </c>
      <c r="AX86" s="38">
        <f t="shared" si="156"/>
        <v>0</v>
      </c>
      <c r="AY86" s="38">
        <f t="shared" si="76"/>
        <v>0</v>
      </c>
      <c r="AZ86" s="38">
        <f t="shared" si="77"/>
        <v>0</v>
      </c>
      <c r="BA86" s="38">
        <f t="shared" si="156"/>
        <v>0</v>
      </c>
      <c r="BB86" s="38">
        <f t="shared" si="78"/>
        <v>0</v>
      </c>
      <c r="BC86" s="38">
        <f t="shared" si="79"/>
        <v>0</v>
      </c>
    </row>
    <row r="87" spans="2:55" s="38" customFormat="1" ht="14" x14ac:dyDescent="0.25">
      <c r="B87" s="200" t="str">
        <f>'2-Budget JUSTIFY'!B86</f>
        <v>600 - CONTRACTUAL</v>
      </c>
      <c r="C87" s="204">
        <f>SUM(C88:C97)</f>
        <v>0</v>
      </c>
      <c r="D87" s="204">
        <f>SUM(D88:D97)</f>
        <v>0</v>
      </c>
      <c r="E87" s="204">
        <f>SUM(E88:E97)</f>
        <v>0</v>
      </c>
      <c r="F87" s="204">
        <f t="shared" ref="F87:G87" si="199">SUM(F88:F97)</f>
        <v>0</v>
      </c>
      <c r="G87" s="204">
        <f t="shared" si="199"/>
        <v>0</v>
      </c>
      <c r="H87" s="204">
        <f t="shared" ref="H87:K87" si="200">SUM(H88:H97)</f>
        <v>0</v>
      </c>
      <c r="I87" s="204">
        <f t="shared" si="200"/>
        <v>0</v>
      </c>
      <c r="J87" s="204">
        <f t="shared" si="200"/>
        <v>0</v>
      </c>
      <c r="K87" s="204">
        <f t="shared" si="200"/>
        <v>0</v>
      </c>
      <c r="L87" s="204">
        <f t="shared" ref="L87:O87" si="201">SUM(L88:L97)</f>
        <v>0</v>
      </c>
      <c r="M87" s="204">
        <f t="shared" si="201"/>
        <v>0</v>
      </c>
      <c r="N87" s="204">
        <f t="shared" si="201"/>
        <v>0</v>
      </c>
      <c r="O87" s="204">
        <f t="shared" si="201"/>
        <v>0</v>
      </c>
      <c r="Q87" s="111">
        <f t="shared" si="25"/>
        <v>0</v>
      </c>
      <c r="R87" s="106">
        <f t="shared" si="3"/>
        <v>0</v>
      </c>
      <c r="S87" s="106">
        <f t="shared" si="4"/>
        <v>0</v>
      </c>
      <c r="T87" s="111">
        <f t="shared" si="26"/>
        <v>0</v>
      </c>
      <c r="U87" s="106">
        <f t="shared" si="5"/>
        <v>0</v>
      </c>
      <c r="V87" s="106">
        <f t="shared" si="6"/>
        <v>0</v>
      </c>
      <c r="W87" s="111">
        <f t="shared" si="27"/>
        <v>0</v>
      </c>
      <c r="X87" s="106">
        <f t="shared" si="147"/>
        <v>0</v>
      </c>
      <c r="Y87" s="106">
        <f t="shared" si="147"/>
        <v>0</v>
      </c>
      <c r="Z87" s="111">
        <f t="shared" si="28"/>
        <v>0</v>
      </c>
      <c r="AA87" s="106">
        <f t="shared" si="148"/>
        <v>0</v>
      </c>
      <c r="AB87" s="106">
        <f t="shared" si="148"/>
        <v>0</v>
      </c>
      <c r="AC87" s="111">
        <f t="shared" si="33"/>
        <v>0</v>
      </c>
      <c r="AD87" s="106">
        <f t="shared" si="149"/>
        <v>0</v>
      </c>
      <c r="AE87" s="106">
        <f t="shared" si="149"/>
        <v>0</v>
      </c>
      <c r="AF87" s="38">
        <f t="shared" si="34"/>
        <v>0</v>
      </c>
      <c r="AG87" s="38">
        <f t="shared" ref="AG87:AH87" si="202">AF87</f>
        <v>0</v>
      </c>
      <c r="AH87" s="38">
        <f t="shared" si="202"/>
        <v>0</v>
      </c>
      <c r="AI87" s="38">
        <f t="shared" si="29"/>
        <v>0</v>
      </c>
      <c r="AJ87" s="38">
        <f t="shared" ref="AJ87:AK87" si="203">AI87</f>
        <v>0</v>
      </c>
      <c r="AK87" s="38">
        <f t="shared" si="203"/>
        <v>0</v>
      </c>
      <c r="AL87" s="38">
        <f t="shared" si="31"/>
        <v>0</v>
      </c>
      <c r="AM87" s="38">
        <f t="shared" ref="AM87:AN87" si="204">AL87</f>
        <v>0</v>
      </c>
      <c r="AN87" s="38">
        <f t="shared" si="204"/>
        <v>0</v>
      </c>
      <c r="AO87" s="38">
        <f t="shared" si="156"/>
        <v>0</v>
      </c>
      <c r="AP87" s="38">
        <f t="shared" si="70"/>
        <v>0</v>
      </c>
      <c r="AQ87" s="38">
        <f t="shared" si="71"/>
        <v>0</v>
      </c>
      <c r="AR87" s="38">
        <f t="shared" si="156"/>
        <v>0</v>
      </c>
      <c r="AS87" s="38">
        <f t="shared" si="72"/>
        <v>0</v>
      </c>
      <c r="AT87" s="38">
        <f t="shared" si="73"/>
        <v>0</v>
      </c>
      <c r="AU87" s="38">
        <f t="shared" si="156"/>
        <v>0</v>
      </c>
      <c r="AV87" s="38">
        <f t="shared" si="74"/>
        <v>0</v>
      </c>
      <c r="AW87" s="38">
        <f t="shared" si="75"/>
        <v>0</v>
      </c>
      <c r="AX87" s="38">
        <f t="shared" si="156"/>
        <v>0</v>
      </c>
      <c r="AY87" s="38">
        <f t="shared" si="76"/>
        <v>0</v>
      </c>
      <c r="AZ87" s="38">
        <f t="shared" si="77"/>
        <v>0</v>
      </c>
      <c r="BA87" s="38">
        <f t="shared" si="156"/>
        <v>0</v>
      </c>
      <c r="BB87" s="38">
        <f t="shared" si="78"/>
        <v>0</v>
      </c>
      <c r="BC87" s="38">
        <f t="shared" si="79"/>
        <v>0</v>
      </c>
    </row>
    <row r="88" spans="2:55" s="38" customFormat="1" x14ac:dyDescent="0.25">
      <c r="B88" s="235">
        <f>'2-Budget JUSTIFY'!B87</f>
        <v>0</v>
      </c>
      <c r="C88" s="108">
        <f>'2-Budget JUSTIFY'!C87</f>
        <v>0</v>
      </c>
      <c r="D88" s="122"/>
      <c r="E88" s="122"/>
      <c r="F88" s="122"/>
      <c r="G88" s="123"/>
      <c r="H88" s="123"/>
      <c r="I88" s="123"/>
      <c r="J88" s="123"/>
      <c r="K88" s="123"/>
      <c r="L88" s="123"/>
      <c r="M88" s="123"/>
      <c r="N88" s="123"/>
      <c r="O88" s="123"/>
      <c r="Q88" s="111">
        <f t="shared" si="25"/>
        <v>0</v>
      </c>
      <c r="R88" s="106">
        <f t="shared" si="3"/>
        <v>0</v>
      </c>
      <c r="S88" s="106">
        <f t="shared" si="4"/>
        <v>0</v>
      </c>
      <c r="T88" s="111">
        <f t="shared" si="26"/>
        <v>0</v>
      </c>
      <c r="U88" s="106">
        <f t="shared" si="5"/>
        <v>0</v>
      </c>
      <c r="V88" s="106">
        <f t="shared" si="6"/>
        <v>0</v>
      </c>
      <c r="W88" s="111">
        <f t="shared" si="27"/>
        <v>0</v>
      </c>
      <c r="X88" s="106">
        <f t="shared" si="147"/>
        <v>0</v>
      </c>
      <c r="Y88" s="106">
        <f t="shared" si="147"/>
        <v>0</v>
      </c>
      <c r="Z88" s="111">
        <f t="shared" si="28"/>
        <v>0</v>
      </c>
      <c r="AA88" s="106">
        <f t="shared" si="148"/>
        <v>0</v>
      </c>
      <c r="AB88" s="106">
        <f t="shared" si="148"/>
        <v>0</v>
      </c>
      <c r="AC88" s="111">
        <f t="shared" si="33"/>
        <v>0</v>
      </c>
      <c r="AD88" s="106">
        <f t="shared" si="149"/>
        <v>0</v>
      </c>
      <c r="AE88" s="106">
        <f t="shared" si="149"/>
        <v>0</v>
      </c>
      <c r="AF88" s="38">
        <f t="shared" si="34"/>
        <v>0</v>
      </c>
      <c r="AG88" s="38">
        <f t="shared" ref="AG88:AH88" si="205">AF88</f>
        <v>0</v>
      </c>
      <c r="AH88" s="38">
        <f t="shared" si="205"/>
        <v>0</v>
      </c>
      <c r="AI88" s="38">
        <f t="shared" si="29"/>
        <v>0</v>
      </c>
      <c r="AJ88" s="38">
        <f t="shared" ref="AJ88:AK88" si="206">AI88</f>
        <v>0</v>
      </c>
      <c r="AK88" s="38">
        <f t="shared" si="206"/>
        <v>0</v>
      </c>
      <c r="AL88" s="38">
        <f t="shared" si="31"/>
        <v>0</v>
      </c>
      <c r="AM88" s="38">
        <f t="shared" ref="AM88:AN88" si="207">AL88</f>
        <v>0</v>
      </c>
      <c r="AN88" s="38">
        <f t="shared" si="207"/>
        <v>0</v>
      </c>
      <c r="AO88" s="38">
        <f t="shared" si="156"/>
        <v>0</v>
      </c>
      <c r="AP88" s="38">
        <f t="shared" si="70"/>
        <v>0</v>
      </c>
      <c r="AQ88" s="38">
        <f t="shared" si="71"/>
        <v>0</v>
      </c>
      <c r="AR88" s="38">
        <f t="shared" si="156"/>
        <v>0</v>
      </c>
      <c r="AS88" s="38">
        <f t="shared" si="72"/>
        <v>0</v>
      </c>
      <c r="AT88" s="38">
        <f t="shared" si="73"/>
        <v>0</v>
      </c>
      <c r="AU88" s="38">
        <f t="shared" si="156"/>
        <v>0</v>
      </c>
      <c r="AV88" s="38">
        <f t="shared" si="74"/>
        <v>0</v>
      </c>
      <c r="AW88" s="38">
        <f t="shared" si="75"/>
        <v>0</v>
      </c>
      <c r="AX88" s="38">
        <f t="shared" si="156"/>
        <v>0</v>
      </c>
      <c r="AY88" s="38">
        <f t="shared" si="76"/>
        <v>0</v>
      </c>
      <c r="AZ88" s="38">
        <f t="shared" si="77"/>
        <v>0</v>
      </c>
      <c r="BA88" s="38">
        <f t="shared" si="156"/>
        <v>0</v>
      </c>
      <c r="BB88" s="38">
        <f t="shared" si="78"/>
        <v>0</v>
      </c>
      <c r="BC88" s="38">
        <f t="shared" si="79"/>
        <v>0</v>
      </c>
    </row>
    <row r="89" spans="2:55" s="38" customFormat="1" x14ac:dyDescent="0.25">
      <c r="B89" s="236">
        <f>'2-Budget JUSTIFY'!B88</f>
        <v>0</v>
      </c>
      <c r="C89" s="112">
        <f>'2-Budget JUSTIFY'!C88</f>
        <v>0</v>
      </c>
      <c r="D89" s="117"/>
      <c r="E89" s="117"/>
      <c r="F89" s="117"/>
      <c r="G89" s="118"/>
      <c r="H89" s="118"/>
      <c r="I89" s="118"/>
      <c r="J89" s="118"/>
      <c r="K89" s="118"/>
      <c r="L89" s="118"/>
      <c r="M89" s="118"/>
      <c r="N89" s="118"/>
      <c r="O89" s="118"/>
      <c r="Q89" s="111">
        <f t="shared" si="25"/>
        <v>0</v>
      </c>
      <c r="R89" s="106">
        <f t="shared" si="3"/>
        <v>0</v>
      </c>
      <c r="S89" s="106">
        <f t="shared" si="4"/>
        <v>0</v>
      </c>
      <c r="T89" s="111">
        <f t="shared" si="26"/>
        <v>0</v>
      </c>
      <c r="U89" s="106">
        <f t="shared" si="5"/>
        <v>0</v>
      </c>
      <c r="V89" s="106">
        <f t="shared" si="6"/>
        <v>0</v>
      </c>
      <c r="W89" s="111">
        <f t="shared" si="27"/>
        <v>0</v>
      </c>
      <c r="X89" s="106">
        <f t="shared" si="147"/>
        <v>0</v>
      </c>
      <c r="Y89" s="106">
        <f t="shared" si="147"/>
        <v>0</v>
      </c>
      <c r="Z89" s="111">
        <f t="shared" si="28"/>
        <v>0</v>
      </c>
      <c r="AA89" s="106">
        <f t="shared" si="148"/>
        <v>0</v>
      </c>
      <c r="AB89" s="106">
        <f t="shared" si="148"/>
        <v>0</v>
      </c>
      <c r="AC89" s="111">
        <f t="shared" si="33"/>
        <v>0</v>
      </c>
      <c r="AD89" s="106">
        <f t="shared" si="149"/>
        <v>0</v>
      </c>
      <c r="AE89" s="106">
        <f t="shared" si="149"/>
        <v>0</v>
      </c>
      <c r="AF89" s="38">
        <f t="shared" si="34"/>
        <v>0</v>
      </c>
      <c r="AG89" s="38">
        <f t="shared" ref="AG89:AH89" si="208">AF89</f>
        <v>0</v>
      </c>
      <c r="AH89" s="38">
        <f t="shared" si="208"/>
        <v>0</v>
      </c>
      <c r="AI89" s="38">
        <f t="shared" si="29"/>
        <v>0</v>
      </c>
      <c r="AJ89" s="38">
        <f t="shared" ref="AJ89:AK89" si="209">AI89</f>
        <v>0</v>
      </c>
      <c r="AK89" s="38">
        <f t="shared" si="209"/>
        <v>0</v>
      </c>
      <c r="AL89" s="38">
        <f t="shared" si="31"/>
        <v>0</v>
      </c>
      <c r="AM89" s="38">
        <f t="shared" ref="AM89:AN89" si="210">AL89</f>
        <v>0</v>
      </c>
      <c r="AN89" s="38">
        <f t="shared" si="210"/>
        <v>0</v>
      </c>
      <c r="AO89" s="38">
        <f t="shared" ref="AO89:BA104" si="211">AO88</f>
        <v>0</v>
      </c>
      <c r="AP89" s="38">
        <f t="shared" ref="AP89:AP121" si="212">AO89</f>
        <v>0</v>
      </c>
      <c r="AQ89" s="38">
        <f t="shared" ref="AQ89:AQ121" si="213">AP89</f>
        <v>0</v>
      </c>
      <c r="AR89" s="38">
        <f t="shared" si="211"/>
        <v>0</v>
      </c>
      <c r="AS89" s="38">
        <f t="shared" ref="AS89:AS121" si="214">AR89</f>
        <v>0</v>
      </c>
      <c r="AT89" s="38">
        <f t="shared" ref="AT89:AT121" si="215">AS89</f>
        <v>0</v>
      </c>
      <c r="AU89" s="38">
        <f t="shared" si="211"/>
        <v>0</v>
      </c>
      <c r="AV89" s="38">
        <f t="shared" ref="AV89:AV121" si="216">AU89</f>
        <v>0</v>
      </c>
      <c r="AW89" s="38">
        <f t="shared" ref="AW89:AW121" si="217">AV89</f>
        <v>0</v>
      </c>
      <c r="AX89" s="38">
        <f t="shared" si="211"/>
        <v>0</v>
      </c>
      <c r="AY89" s="38">
        <f t="shared" ref="AY89:AY121" si="218">AX89</f>
        <v>0</v>
      </c>
      <c r="AZ89" s="38">
        <f t="shared" ref="AZ89:AZ121" si="219">AY89</f>
        <v>0</v>
      </c>
      <c r="BA89" s="38">
        <f t="shared" si="211"/>
        <v>0</v>
      </c>
      <c r="BB89" s="38">
        <f t="shared" ref="BB89:BB121" si="220">BA89</f>
        <v>0</v>
      </c>
      <c r="BC89" s="38">
        <f t="shared" ref="BC89:BC121" si="221">BB89</f>
        <v>0</v>
      </c>
    </row>
    <row r="90" spans="2:55" s="38" customFormat="1" x14ac:dyDescent="0.25">
      <c r="B90" s="236">
        <f>'2-Budget JUSTIFY'!B89</f>
        <v>0</v>
      </c>
      <c r="C90" s="112">
        <f>'2-Budget JUSTIFY'!C89</f>
        <v>0</v>
      </c>
      <c r="D90" s="117"/>
      <c r="E90" s="117"/>
      <c r="F90" s="117"/>
      <c r="G90" s="118"/>
      <c r="H90" s="118"/>
      <c r="I90" s="118"/>
      <c r="J90" s="118"/>
      <c r="K90" s="118"/>
      <c r="L90" s="118"/>
      <c r="M90" s="118"/>
      <c r="N90" s="118"/>
      <c r="O90" s="118"/>
      <c r="Q90" s="111">
        <f t="shared" si="25"/>
        <v>0</v>
      </c>
      <c r="R90" s="106">
        <f t="shared" si="3"/>
        <v>0</v>
      </c>
      <c r="S90" s="106">
        <f t="shared" si="4"/>
        <v>0</v>
      </c>
      <c r="T90" s="111">
        <f t="shared" si="26"/>
        <v>0</v>
      </c>
      <c r="U90" s="106">
        <f t="shared" si="5"/>
        <v>0</v>
      </c>
      <c r="V90" s="106">
        <f t="shared" si="6"/>
        <v>0</v>
      </c>
      <c r="W90" s="111">
        <f t="shared" si="27"/>
        <v>0</v>
      </c>
      <c r="X90" s="106">
        <f t="shared" si="147"/>
        <v>0</v>
      </c>
      <c r="Y90" s="106">
        <f t="shared" si="147"/>
        <v>0</v>
      </c>
      <c r="Z90" s="111">
        <f t="shared" si="28"/>
        <v>0</v>
      </c>
      <c r="AA90" s="106">
        <f t="shared" si="148"/>
        <v>0</v>
      </c>
      <c r="AB90" s="106">
        <f t="shared" si="148"/>
        <v>0</v>
      </c>
      <c r="AC90" s="111">
        <f t="shared" si="33"/>
        <v>0</v>
      </c>
      <c r="AD90" s="106">
        <f t="shared" si="149"/>
        <v>0</v>
      </c>
      <c r="AE90" s="106">
        <f t="shared" si="149"/>
        <v>0</v>
      </c>
      <c r="AF90" s="38">
        <f t="shared" si="34"/>
        <v>0</v>
      </c>
      <c r="AG90" s="38">
        <f t="shared" ref="AG90:AH90" si="222">AF90</f>
        <v>0</v>
      </c>
      <c r="AH90" s="38">
        <f t="shared" si="222"/>
        <v>0</v>
      </c>
      <c r="AI90" s="38">
        <f t="shared" si="29"/>
        <v>0</v>
      </c>
      <c r="AJ90" s="38">
        <f t="shared" ref="AJ90:AK90" si="223">AI90</f>
        <v>0</v>
      </c>
      <c r="AK90" s="38">
        <f t="shared" si="223"/>
        <v>0</v>
      </c>
      <c r="AL90" s="38">
        <f t="shared" si="31"/>
        <v>0</v>
      </c>
      <c r="AM90" s="38">
        <f t="shared" ref="AM90:AN90" si="224">AL90</f>
        <v>0</v>
      </c>
      <c r="AN90" s="38">
        <f t="shared" si="224"/>
        <v>0</v>
      </c>
      <c r="AO90" s="38">
        <f t="shared" si="211"/>
        <v>0</v>
      </c>
      <c r="AP90" s="38">
        <f t="shared" si="212"/>
        <v>0</v>
      </c>
      <c r="AQ90" s="38">
        <f t="shared" si="213"/>
        <v>0</v>
      </c>
      <c r="AR90" s="38">
        <f t="shared" si="211"/>
        <v>0</v>
      </c>
      <c r="AS90" s="38">
        <f t="shared" si="214"/>
        <v>0</v>
      </c>
      <c r="AT90" s="38">
        <f t="shared" si="215"/>
        <v>0</v>
      </c>
      <c r="AU90" s="38">
        <f t="shared" si="211"/>
        <v>0</v>
      </c>
      <c r="AV90" s="38">
        <f t="shared" si="216"/>
        <v>0</v>
      </c>
      <c r="AW90" s="38">
        <f t="shared" si="217"/>
        <v>0</v>
      </c>
      <c r="AX90" s="38">
        <f t="shared" si="211"/>
        <v>0</v>
      </c>
      <c r="AY90" s="38">
        <f t="shared" si="218"/>
        <v>0</v>
      </c>
      <c r="AZ90" s="38">
        <f t="shared" si="219"/>
        <v>0</v>
      </c>
      <c r="BA90" s="38">
        <f t="shared" si="211"/>
        <v>0</v>
      </c>
      <c r="BB90" s="38">
        <f t="shared" si="220"/>
        <v>0</v>
      </c>
      <c r="BC90" s="38">
        <f t="shared" si="221"/>
        <v>0</v>
      </c>
    </row>
    <row r="91" spans="2:55" s="38" customFormat="1" x14ac:dyDescent="0.25">
      <c r="B91" s="236">
        <f>'2-Budget JUSTIFY'!B90</f>
        <v>0</v>
      </c>
      <c r="C91" s="112">
        <f>'2-Budget JUSTIFY'!C90</f>
        <v>0</v>
      </c>
      <c r="D91" s="117"/>
      <c r="E91" s="117"/>
      <c r="F91" s="117"/>
      <c r="G91" s="118"/>
      <c r="H91" s="118"/>
      <c r="I91" s="118"/>
      <c r="J91" s="118"/>
      <c r="K91" s="118"/>
      <c r="L91" s="118"/>
      <c r="M91" s="118"/>
      <c r="N91" s="118"/>
      <c r="O91" s="118"/>
      <c r="Q91" s="111">
        <f t="shared" si="25"/>
        <v>0</v>
      </c>
      <c r="R91" s="106">
        <f t="shared" si="3"/>
        <v>0</v>
      </c>
      <c r="S91" s="106">
        <f t="shared" si="4"/>
        <v>0</v>
      </c>
      <c r="T91" s="111">
        <f t="shared" si="26"/>
        <v>0</v>
      </c>
      <c r="U91" s="106">
        <f t="shared" si="5"/>
        <v>0</v>
      </c>
      <c r="V91" s="106">
        <f t="shared" si="6"/>
        <v>0</v>
      </c>
      <c r="W91" s="111">
        <f t="shared" si="27"/>
        <v>0</v>
      </c>
      <c r="X91" s="106">
        <f t="shared" si="147"/>
        <v>0</v>
      </c>
      <c r="Y91" s="106">
        <f t="shared" si="147"/>
        <v>0</v>
      </c>
      <c r="Z91" s="111">
        <f t="shared" si="28"/>
        <v>0</v>
      </c>
      <c r="AA91" s="106">
        <f t="shared" si="148"/>
        <v>0</v>
      </c>
      <c r="AB91" s="106">
        <f t="shared" si="148"/>
        <v>0</v>
      </c>
      <c r="AC91" s="111">
        <f t="shared" si="33"/>
        <v>0</v>
      </c>
      <c r="AD91" s="106">
        <f t="shared" si="149"/>
        <v>0</v>
      </c>
      <c r="AE91" s="106">
        <f t="shared" si="149"/>
        <v>0</v>
      </c>
      <c r="AF91" s="38">
        <f t="shared" si="34"/>
        <v>0</v>
      </c>
      <c r="AG91" s="38">
        <f t="shared" ref="AG91:AH91" si="225">AF91</f>
        <v>0</v>
      </c>
      <c r="AH91" s="38">
        <f t="shared" si="225"/>
        <v>0</v>
      </c>
      <c r="AI91" s="38">
        <f t="shared" si="29"/>
        <v>0</v>
      </c>
      <c r="AJ91" s="38">
        <f t="shared" ref="AJ91:AK91" si="226">AI91</f>
        <v>0</v>
      </c>
      <c r="AK91" s="38">
        <f t="shared" si="226"/>
        <v>0</v>
      </c>
      <c r="AL91" s="38">
        <f t="shared" si="31"/>
        <v>0</v>
      </c>
      <c r="AM91" s="38">
        <f t="shared" ref="AM91:AN91" si="227">AL91</f>
        <v>0</v>
      </c>
      <c r="AN91" s="38">
        <f t="shared" si="227"/>
        <v>0</v>
      </c>
      <c r="AO91" s="38">
        <f t="shared" si="211"/>
        <v>0</v>
      </c>
      <c r="AP91" s="38">
        <f t="shared" si="212"/>
        <v>0</v>
      </c>
      <c r="AQ91" s="38">
        <f t="shared" si="213"/>
        <v>0</v>
      </c>
      <c r="AR91" s="38">
        <f t="shared" si="211"/>
        <v>0</v>
      </c>
      <c r="AS91" s="38">
        <f t="shared" si="214"/>
        <v>0</v>
      </c>
      <c r="AT91" s="38">
        <f t="shared" si="215"/>
        <v>0</v>
      </c>
      <c r="AU91" s="38">
        <f t="shared" si="211"/>
        <v>0</v>
      </c>
      <c r="AV91" s="38">
        <f t="shared" si="216"/>
        <v>0</v>
      </c>
      <c r="AW91" s="38">
        <f t="shared" si="217"/>
        <v>0</v>
      </c>
      <c r="AX91" s="38">
        <f t="shared" si="211"/>
        <v>0</v>
      </c>
      <c r="AY91" s="38">
        <f t="shared" si="218"/>
        <v>0</v>
      </c>
      <c r="AZ91" s="38">
        <f t="shared" si="219"/>
        <v>0</v>
      </c>
      <c r="BA91" s="38">
        <f t="shared" si="211"/>
        <v>0</v>
      </c>
      <c r="BB91" s="38">
        <f t="shared" si="220"/>
        <v>0</v>
      </c>
      <c r="BC91" s="38">
        <f t="shared" si="221"/>
        <v>0</v>
      </c>
    </row>
    <row r="92" spans="2:55" s="38" customFormat="1" x14ac:dyDescent="0.25">
      <c r="B92" s="236">
        <f>'2-Budget JUSTIFY'!B91</f>
        <v>0</v>
      </c>
      <c r="C92" s="112">
        <f>'2-Budget JUSTIFY'!C91</f>
        <v>0</v>
      </c>
      <c r="D92" s="117"/>
      <c r="E92" s="117"/>
      <c r="F92" s="117"/>
      <c r="G92" s="118"/>
      <c r="H92" s="118"/>
      <c r="I92" s="118"/>
      <c r="J92" s="118"/>
      <c r="K92" s="118"/>
      <c r="L92" s="118"/>
      <c r="M92" s="118"/>
      <c r="N92" s="118"/>
      <c r="O92" s="118"/>
      <c r="Q92" s="111">
        <f t="shared" si="25"/>
        <v>0</v>
      </c>
      <c r="R92" s="106">
        <f t="shared" si="3"/>
        <v>0</v>
      </c>
      <c r="S92" s="106">
        <f t="shared" si="4"/>
        <v>0</v>
      </c>
      <c r="T92" s="111">
        <f t="shared" si="26"/>
        <v>0</v>
      </c>
      <c r="U92" s="106">
        <f t="shared" si="5"/>
        <v>0</v>
      </c>
      <c r="V92" s="106">
        <f t="shared" si="6"/>
        <v>0</v>
      </c>
      <c r="W92" s="111">
        <f t="shared" si="27"/>
        <v>0</v>
      </c>
      <c r="X92" s="106">
        <f t="shared" ref="X92:Y111" si="228">W92</f>
        <v>0</v>
      </c>
      <c r="Y92" s="106">
        <f t="shared" si="228"/>
        <v>0</v>
      </c>
      <c r="Z92" s="111">
        <f t="shared" si="28"/>
        <v>0</v>
      </c>
      <c r="AA92" s="106">
        <f t="shared" ref="AA92:AB111" si="229">Z92</f>
        <v>0</v>
      </c>
      <c r="AB92" s="106">
        <f t="shared" si="229"/>
        <v>0</v>
      </c>
      <c r="AC92" s="111">
        <f t="shared" si="33"/>
        <v>0</v>
      </c>
      <c r="AD92" s="106">
        <f t="shared" ref="AD92:AE111" si="230">AC92</f>
        <v>0</v>
      </c>
      <c r="AE92" s="106">
        <f t="shared" si="230"/>
        <v>0</v>
      </c>
      <c r="AF92" s="38">
        <f t="shared" si="34"/>
        <v>0</v>
      </c>
      <c r="AG92" s="38">
        <f t="shared" ref="AG92:AH92" si="231">AF92</f>
        <v>0</v>
      </c>
      <c r="AH92" s="38">
        <f t="shared" si="231"/>
        <v>0</v>
      </c>
      <c r="AI92" s="38">
        <f t="shared" si="29"/>
        <v>0</v>
      </c>
      <c r="AJ92" s="38">
        <f t="shared" ref="AJ92:AK92" si="232">AI92</f>
        <v>0</v>
      </c>
      <c r="AK92" s="38">
        <f t="shared" si="232"/>
        <v>0</v>
      </c>
      <c r="AL92" s="38">
        <f t="shared" si="31"/>
        <v>0</v>
      </c>
      <c r="AM92" s="38">
        <f t="shared" ref="AM92:AN92" si="233">AL92</f>
        <v>0</v>
      </c>
      <c r="AN92" s="38">
        <f t="shared" si="233"/>
        <v>0</v>
      </c>
      <c r="AO92" s="38">
        <f t="shared" si="211"/>
        <v>0</v>
      </c>
      <c r="AP92" s="38">
        <f t="shared" si="212"/>
        <v>0</v>
      </c>
      <c r="AQ92" s="38">
        <f t="shared" si="213"/>
        <v>0</v>
      </c>
      <c r="AR92" s="38">
        <f t="shared" si="211"/>
        <v>0</v>
      </c>
      <c r="AS92" s="38">
        <f t="shared" si="214"/>
        <v>0</v>
      </c>
      <c r="AT92" s="38">
        <f t="shared" si="215"/>
        <v>0</v>
      </c>
      <c r="AU92" s="38">
        <f t="shared" si="211"/>
        <v>0</v>
      </c>
      <c r="AV92" s="38">
        <f t="shared" si="216"/>
        <v>0</v>
      </c>
      <c r="AW92" s="38">
        <f t="shared" si="217"/>
        <v>0</v>
      </c>
      <c r="AX92" s="38">
        <f t="shared" si="211"/>
        <v>0</v>
      </c>
      <c r="AY92" s="38">
        <f t="shared" si="218"/>
        <v>0</v>
      </c>
      <c r="AZ92" s="38">
        <f t="shared" si="219"/>
        <v>0</v>
      </c>
      <c r="BA92" s="38">
        <f t="shared" si="211"/>
        <v>0</v>
      </c>
      <c r="BB92" s="38">
        <f t="shared" si="220"/>
        <v>0</v>
      </c>
      <c r="BC92" s="38">
        <f t="shared" si="221"/>
        <v>0</v>
      </c>
    </row>
    <row r="93" spans="2:55" s="38" customFormat="1" x14ac:dyDescent="0.25">
      <c r="B93" s="236">
        <f>'2-Budget JUSTIFY'!B92</f>
        <v>0</v>
      </c>
      <c r="C93" s="112">
        <f>'2-Budget JUSTIFY'!C92</f>
        <v>0</v>
      </c>
      <c r="D93" s="117"/>
      <c r="E93" s="117"/>
      <c r="F93" s="117"/>
      <c r="G93" s="118"/>
      <c r="H93" s="118"/>
      <c r="I93" s="118"/>
      <c r="J93" s="118"/>
      <c r="K93" s="118"/>
      <c r="L93" s="118"/>
      <c r="M93" s="118"/>
      <c r="N93" s="118"/>
      <c r="O93" s="118"/>
      <c r="Q93" s="111">
        <f t="shared" si="25"/>
        <v>0</v>
      </c>
      <c r="R93" s="106">
        <f t="shared" si="3"/>
        <v>0</v>
      </c>
      <c r="S93" s="106">
        <f t="shared" si="4"/>
        <v>0</v>
      </c>
      <c r="T93" s="111">
        <f t="shared" si="26"/>
        <v>0</v>
      </c>
      <c r="U93" s="106">
        <f t="shared" si="5"/>
        <v>0</v>
      </c>
      <c r="V93" s="106">
        <f t="shared" si="6"/>
        <v>0</v>
      </c>
      <c r="W93" s="111">
        <f t="shared" si="27"/>
        <v>0</v>
      </c>
      <c r="X93" s="106">
        <f t="shared" si="228"/>
        <v>0</v>
      </c>
      <c r="Y93" s="106">
        <f t="shared" si="228"/>
        <v>0</v>
      </c>
      <c r="Z93" s="111">
        <f t="shared" si="28"/>
        <v>0</v>
      </c>
      <c r="AA93" s="106">
        <f t="shared" si="229"/>
        <v>0</v>
      </c>
      <c r="AB93" s="106">
        <f t="shared" si="229"/>
        <v>0</v>
      </c>
      <c r="AC93" s="111">
        <f t="shared" si="33"/>
        <v>0</v>
      </c>
      <c r="AD93" s="106">
        <f t="shared" si="230"/>
        <v>0</v>
      </c>
      <c r="AE93" s="106">
        <f t="shared" si="230"/>
        <v>0</v>
      </c>
      <c r="AF93" s="38">
        <f t="shared" si="34"/>
        <v>0</v>
      </c>
      <c r="AG93" s="38">
        <f t="shared" ref="AG93:AH93" si="234">AF93</f>
        <v>0</v>
      </c>
      <c r="AH93" s="38">
        <f t="shared" si="234"/>
        <v>0</v>
      </c>
      <c r="AI93" s="38">
        <f t="shared" si="29"/>
        <v>0</v>
      </c>
      <c r="AJ93" s="38">
        <f t="shared" ref="AJ93:AK93" si="235">AI93</f>
        <v>0</v>
      </c>
      <c r="AK93" s="38">
        <f t="shared" si="235"/>
        <v>0</v>
      </c>
      <c r="AL93" s="38">
        <f t="shared" si="31"/>
        <v>0</v>
      </c>
      <c r="AM93" s="38">
        <f t="shared" ref="AM93:AN93" si="236">AL93</f>
        <v>0</v>
      </c>
      <c r="AN93" s="38">
        <f t="shared" si="236"/>
        <v>0</v>
      </c>
      <c r="AO93" s="38">
        <f t="shared" si="211"/>
        <v>0</v>
      </c>
      <c r="AP93" s="38">
        <f t="shared" si="212"/>
        <v>0</v>
      </c>
      <c r="AQ93" s="38">
        <f t="shared" si="213"/>
        <v>0</v>
      </c>
      <c r="AR93" s="38">
        <f t="shared" si="211"/>
        <v>0</v>
      </c>
      <c r="AS93" s="38">
        <f t="shared" si="214"/>
        <v>0</v>
      </c>
      <c r="AT93" s="38">
        <f t="shared" si="215"/>
        <v>0</v>
      </c>
      <c r="AU93" s="38">
        <f t="shared" si="211"/>
        <v>0</v>
      </c>
      <c r="AV93" s="38">
        <f t="shared" si="216"/>
        <v>0</v>
      </c>
      <c r="AW93" s="38">
        <f t="shared" si="217"/>
        <v>0</v>
      </c>
      <c r="AX93" s="38">
        <f t="shared" si="211"/>
        <v>0</v>
      </c>
      <c r="AY93" s="38">
        <f t="shared" si="218"/>
        <v>0</v>
      </c>
      <c r="AZ93" s="38">
        <f t="shared" si="219"/>
        <v>0</v>
      </c>
      <c r="BA93" s="38">
        <f t="shared" si="211"/>
        <v>0</v>
      </c>
      <c r="BB93" s="38">
        <f t="shared" si="220"/>
        <v>0</v>
      </c>
      <c r="BC93" s="38">
        <f t="shared" si="221"/>
        <v>0</v>
      </c>
    </row>
    <row r="94" spans="2:55" s="38" customFormat="1" x14ac:dyDescent="0.25">
      <c r="B94" s="236">
        <f>'2-Budget JUSTIFY'!B93</f>
        <v>0</v>
      </c>
      <c r="C94" s="112">
        <f>'2-Budget JUSTIFY'!C93</f>
        <v>0</v>
      </c>
      <c r="D94" s="117"/>
      <c r="E94" s="117"/>
      <c r="F94" s="117"/>
      <c r="G94" s="118"/>
      <c r="H94" s="118"/>
      <c r="I94" s="118"/>
      <c r="J94" s="118"/>
      <c r="K94" s="118"/>
      <c r="L94" s="118"/>
      <c r="M94" s="118"/>
      <c r="N94" s="118"/>
      <c r="O94" s="118"/>
      <c r="Q94" s="111">
        <f t="shared" si="25"/>
        <v>0</v>
      </c>
      <c r="R94" s="106">
        <f t="shared" si="3"/>
        <v>0</v>
      </c>
      <c r="S94" s="106">
        <f t="shared" si="4"/>
        <v>0</v>
      </c>
      <c r="T94" s="111">
        <f t="shared" si="26"/>
        <v>0</v>
      </c>
      <c r="U94" s="106">
        <f t="shared" si="5"/>
        <v>0</v>
      </c>
      <c r="V94" s="106">
        <f t="shared" si="6"/>
        <v>0</v>
      </c>
      <c r="W94" s="111">
        <f t="shared" si="27"/>
        <v>0</v>
      </c>
      <c r="X94" s="106">
        <f t="shared" si="228"/>
        <v>0</v>
      </c>
      <c r="Y94" s="106">
        <f t="shared" si="228"/>
        <v>0</v>
      </c>
      <c r="Z94" s="111">
        <f t="shared" si="28"/>
        <v>0</v>
      </c>
      <c r="AA94" s="106">
        <f t="shared" si="229"/>
        <v>0</v>
      </c>
      <c r="AB94" s="106">
        <f t="shared" si="229"/>
        <v>0</v>
      </c>
      <c r="AC94" s="111">
        <f t="shared" si="33"/>
        <v>0</v>
      </c>
      <c r="AD94" s="106">
        <f t="shared" si="230"/>
        <v>0</v>
      </c>
      <c r="AE94" s="106">
        <f t="shared" si="230"/>
        <v>0</v>
      </c>
      <c r="AF94" s="38">
        <f t="shared" si="34"/>
        <v>0</v>
      </c>
      <c r="AG94" s="38">
        <f t="shared" ref="AG94:AH94" si="237">AF94</f>
        <v>0</v>
      </c>
      <c r="AH94" s="38">
        <f t="shared" si="237"/>
        <v>0</v>
      </c>
      <c r="AI94" s="38">
        <f t="shared" si="29"/>
        <v>0</v>
      </c>
      <c r="AJ94" s="38">
        <f t="shared" ref="AJ94:AK94" si="238">AI94</f>
        <v>0</v>
      </c>
      <c r="AK94" s="38">
        <f t="shared" si="238"/>
        <v>0</v>
      </c>
      <c r="AL94" s="38">
        <f t="shared" si="31"/>
        <v>0</v>
      </c>
      <c r="AM94" s="38">
        <f t="shared" ref="AM94:AN94" si="239">AL94</f>
        <v>0</v>
      </c>
      <c r="AN94" s="38">
        <f t="shared" si="239"/>
        <v>0</v>
      </c>
      <c r="AO94" s="38">
        <f t="shared" si="211"/>
        <v>0</v>
      </c>
      <c r="AP94" s="38">
        <f t="shared" si="212"/>
        <v>0</v>
      </c>
      <c r="AQ94" s="38">
        <f t="shared" si="213"/>
        <v>0</v>
      </c>
      <c r="AR94" s="38">
        <f t="shared" si="211"/>
        <v>0</v>
      </c>
      <c r="AS94" s="38">
        <f t="shared" si="214"/>
        <v>0</v>
      </c>
      <c r="AT94" s="38">
        <f t="shared" si="215"/>
        <v>0</v>
      </c>
      <c r="AU94" s="38">
        <f t="shared" si="211"/>
        <v>0</v>
      </c>
      <c r="AV94" s="38">
        <f t="shared" si="216"/>
        <v>0</v>
      </c>
      <c r="AW94" s="38">
        <f t="shared" si="217"/>
        <v>0</v>
      </c>
      <c r="AX94" s="38">
        <f t="shared" si="211"/>
        <v>0</v>
      </c>
      <c r="AY94" s="38">
        <f t="shared" si="218"/>
        <v>0</v>
      </c>
      <c r="AZ94" s="38">
        <f t="shared" si="219"/>
        <v>0</v>
      </c>
      <c r="BA94" s="38">
        <f t="shared" si="211"/>
        <v>0</v>
      </c>
      <c r="BB94" s="38">
        <f t="shared" si="220"/>
        <v>0</v>
      </c>
      <c r="BC94" s="38">
        <f t="shared" si="221"/>
        <v>0</v>
      </c>
    </row>
    <row r="95" spans="2:55" s="38" customFormat="1" x14ac:dyDescent="0.25">
      <c r="B95" s="236">
        <f>'2-Budget JUSTIFY'!B94</f>
        <v>0</v>
      </c>
      <c r="C95" s="112">
        <f>'2-Budget JUSTIFY'!C94</f>
        <v>0</v>
      </c>
      <c r="D95" s="117"/>
      <c r="E95" s="117"/>
      <c r="F95" s="117"/>
      <c r="G95" s="118"/>
      <c r="H95" s="118"/>
      <c r="I95" s="118"/>
      <c r="J95" s="118"/>
      <c r="K95" s="118"/>
      <c r="L95" s="118"/>
      <c r="M95" s="118"/>
      <c r="N95" s="118"/>
      <c r="O95" s="118"/>
      <c r="Q95" s="111">
        <f t="shared" si="25"/>
        <v>0</v>
      </c>
      <c r="R95" s="106">
        <f t="shared" si="3"/>
        <v>0</v>
      </c>
      <c r="S95" s="106">
        <f t="shared" si="4"/>
        <v>0</v>
      </c>
      <c r="T95" s="111">
        <f t="shared" si="26"/>
        <v>0</v>
      </c>
      <c r="U95" s="106">
        <f t="shared" si="5"/>
        <v>0</v>
      </c>
      <c r="V95" s="106">
        <f t="shared" si="6"/>
        <v>0</v>
      </c>
      <c r="W95" s="111">
        <f t="shared" si="27"/>
        <v>0</v>
      </c>
      <c r="X95" s="106">
        <f t="shared" si="228"/>
        <v>0</v>
      </c>
      <c r="Y95" s="106">
        <f t="shared" si="228"/>
        <v>0</v>
      </c>
      <c r="Z95" s="111">
        <f t="shared" si="28"/>
        <v>0</v>
      </c>
      <c r="AA95" s="106">
        <f t="shared" si="229"/>
        <v>0</v>
      </c>
      <c r="AB95" s="106">
        <f t="shared" si="229"/>
        <v>0</v>
      </c>
      <c r="AC95" s="111">
        <f t="shared" si="33"/>
        <v>0</v>
      </c>
      <c r="AD95" s="106">
        <f t="shared" si="230"/>
        <v>0</v>
      </c>
      <c r="AE95" s="106">
        <f t="shared" si="230"/>
        <v>0</v>
      </c>
      <c r="AF95" s="38">
        <f t="shared" si="34"/>
        <v>0</v>
      </c>
      <c r="AG95" s="38">
        <f t="shared" ref="AG95:AH95" si="240">AF95</f>
        <v>0</v>
      </c>
      <c r="AH95" s="38">
        <f t="shared" si="240"/>
        <v>0</v>
      </c>
      <c r="AI95" s="38">
        <f t="shared" si="29"/>
        <v>0</v>
      </c>
      <c r="AJ95" s="38">
        <f t="shared" ref="AJ95:AK95" si="241">AI95</f>
        <v>0</v>
      </c>
      <c r="AK95" s="38">
        <f t="shared" si="241"/>
        <v>0</v>
      </c>
      <c r="AL95" s="38">
        <f t="shared" si="31"/>
        <v>0</v>
      </c>
      <c r="AM95" s="38">
        <f t="shared" ref="AM95:AN95" si="242">AL95</f>
        <v>0</v>
      </c>
      <c r="AN95" s="38">
        <f t="shared" si="242"/>
        <v>0</v>
      </c>
      <c r="AO95" s="38">
        <f t="shared" si="211"/>
        <v>0</v>
      </c>
      <c r="AP95" s="38">
        <f t="shared" si="212"/>
        <v>0</v>
      </c>
      <c r="AQ95" s="38">
        <f t="shared" si="213"/>
        <v>0</v>
      </c>
      <c r="AR95" s="38">
        <f t="shared" si="211"/>
        <v>0</v>
      </c>
      <c r="AS95" s="38">
        <f t="shared" si="214"/>
        <v>0</v>
      </c>
      <c r="AT95" s="38">
        <f t="shared" si="215"/>
        <v>0</v>
      </c>
      <c r="AU95" s="38">
        <f t="shared" si="211"/>
        <v>0</v>
      </c>
      <c r="AV95" s="38">
        <f t="shared" si="216"/>
        <v>0</v>
      </c>
      <c r="AW95" s="38">
        <f t="shared" si="217"/>
        <v>0</v>
      </c>
      <c r="AX95" s="38">
        <f t="shared" si="211"/>
        <v>0</v>
      </c>
      <c r="AY95" s="38">
        <f t="shared" si="218"/>
        <v>0</v>
      </c>
      <c r="AZ95" s="38">
        <f t="shared" si="219"/>
        <v>0</v>
      </c>
      <c r="BA95" s="38">
        <f t="shared" si="211"/>
        <v>0</v>
      </c>
      <c r="BB95" s="38">
        <f t="shared" si="220"/>
        <v>0</v>
      </c>
      <c r="BC95" s="38">
        <f t="shared" si="221"/>
        <v>0</v>
      </c>
    </row>
    <row r="96" spans="2:55" s="38" customFormat="1" x14ac:dyDescent="0.25">
      <c r="B96" s="236">
        <f>'2-Budget JUSTIFY'!B95</f>
        <v>0</v>
      </c>
      <c r="C96" s="112">
        <f>'2-Budget JUSTIFY'!C95</f>
        <v>0</v>
      </c>
      <c r="D96" s="117"/>
      <c r="E96" s="117"/>
      <c r="F96" s="117"/>
      <c r="G96" s="118"/>
      <c r="H96" s="118"/>
      <c r="I96" s="118"/>
      <c r="J96" s="118"/>
      <c r="K96" s="118"/>
      <c r="L96" s="118"/>
      <c r="M96" s="118"/>
      <c r="N96" s="118"/>
      <c r="O96" s="118"/>
      <c r="Q96" s="111">
        <f t="shared" si="25"/>
        <v>0</v>
      </c>
      <c r="R96" s="106">
        <f t="shared" ref="R96:R121" si="243">Q96</f>
        <v>0</v>
      </c>
      <c r="S96" s="106">
        <f t="shared" ref="S96:S121" si="244">R96</f>
        <v>0</v>
      </c>
      <c r="T96" s="111">
        <f t="shared" si="26"/>
        <v>0</v>
      </c>
      <c r="U96" s="106">
        <f t="shared" ref="U96:U121" si="245">T96</f>
        <v>0</v>
      </c>
      <c r="V96" s="106">
        <f t="shared" ref="V96:V121" si="246">U96</f>
        <v>0</v>
      </c>
      <c r="W96" s="111">
        <f t="shared" si="27"/>
        <v>0</v>
      </c>
      <c r="X96" s="106">
        <f t="shared" si="228"/>
        <v>0</v>
      </c>
      <c r="Y96" s="106">
        <f t="shared" si="228"/>
        <v>0</v>
      </c>
      <c r="Z96" s="111">
        <f t="shared" si="28"/>
        <v>0</v>
      </c>
      <c r="AA96" s="106">
        <f t="shared" si="229"/>
        <v>0</v>
      </c>
      <c r="AB96" s="106">
        <f t="shared" si="229"/>
        <v>0</v>
      </c>
      <c r="AC96" s="111">
        <f t="shared" si="33"/>
        <v>0</v>
      </c>
      <c r="AD96" s="106">
        <f t="shared" si="230"/>
        <v>0</v>
      </c>
      <c r="AE96" s="106">
        <f t="shared" si="230"/>
        <v>0</v>
      </c>
      <c r="AF96" s="38">
        <f t="shared" si="34"/>
        <v>0</v>
      </c>
      <c r="AG96" s="38">
        <f t="shared" ref="AG96:AH96" si="247">AF96</f>
        <v>0</v>
      </c>
      <c r="AH96" s="38">
        <f t="shared" si="247"/>
        <v>0</v>
      </c>
      <c r="AI96" s="38">
        <f t="shared" si="29"/>
        <v>0</v>
      </c>
      <c r="AJ96" s="38">
        <f t="shared" ref="AJ96:AK96" si="248">AI96</f>
        <v>0</v>
      </c>
      <c r="AK96" s="38">
        <f t="shared" si="248"/>
        <v>0</v>
      </c>
      <c r="AL96" s="38">
        <f t="shared" si="31"/>
        <v>0</v>
      </c>
      <c r="AM96" s="38">
        <f t="shared" ref="AM96:AN96" si="249">AL96</f>
        <v>0</v>
      </c>
      <c r="AN96" s="38">
        <f t="shared" si="249"/>
        <v>0</v>
      </c>
      <c r="AO96" s="38">
        <f t="shared" si="211"/>
        <v>0</v>
      </c>
      <c r="AP96" s="38">
        <f t="shared" si="212"/>
        <v>0</v>
      </c>
      <c r="AQ96" s="38">
        <f t="shared" si="213"/>
        <v>0</v>
      </c>
      <c r="AR96" s="38">
        <f t="shared" si="211"/>
        <v>0</v>
      </c>
      <c r="AS96" s="38">
        <f t="shared" si="214"/>
        <v>0</v>
      </c>
      <c r="AT96" s="38">
        <f t="shared" si="215"/>
        <v>0</v>
      </c>
      <c r="AU96" s="38">
        <f t="shared" si="211"/>
        <v>0</v>
      </c>
      <c r="AV96" s="38">
        <f t="shared" si="216"/>
        <v>0</v>
      </c>
      <c r="AW96" s="38">
        <f t="shared" si="217"/>
        <v>0</v>
      </c>
      <c r="AX96" s="38">
        <f t="shared" si="211"/>
        <v>0</v>
      </c>
      <c r="AY96" s="38">
        <f t="shared" si="218"/>
        <v>0</v>
      </c>
      <c r="AZ96" s="38">
        <f t="shared" si="219"/>
        <v>0</v>
      </c>
      <c r="BA96" s="38">
        <f t="shared" si="211"/>
        <v>0</v>
      </c>
      <c r="BB96" s="38">
        <f t="shared" si="220"/>
        <v>0</v>
      </c>
      <c r="BC96" s="38">
        <f t="shared" si="221"/>
        <v>0</v>
      </c>
    </row>
    <row r="97" spans="2:55" s="38" customFormat="1" x14ac:dyDescent="0.25">
      <c r="B97" s="237">
        <f>'2-Budget JUSTIFY'!B96</f>
        <v>0</v>
      </c>
      <c r="C97" s="119">
        <f>'2-Budget JUSTIFY'!C96</f>
        <v>0</v>
      </c>
      <c r="D97" s="120"/>
      <c r="E97" s="120"/>
      <c r="F97" s="120"/>
      <c r="G97" s="121"/>
      <c r="H97" s="121"/>
      <c r="I97" s="121"/>
      <c r="J97" s="121"/>
      <c r="K97" s="121"/>
      <c r="L97" s="121"/>
      <c r="M97" s="121"/>
      <c r="N97" s="121"/>
      <c r="O97" s="121"/>
      <c r="Q97" s="111">
        <f t="shared" si="25"/>
        <v>0</v>
      </c>
      <c r="R97" s="106">
        <f t="shared" si="243"/>
        <v>0</v>
      </c>
      <c r="S97" s="106">
        <f t="shared" si="244"/>
        <v>0</v>
      </c>
      <c r="T97" s="111">
        <f t="shared" si="26"/>
        <v>0</v>
      </c>
      <c r="U97" s="106">
        <f t="shared" si="245"/>
        <v>0</v>
      </c>
      <c r="V97" s="106">
        <f t="shared" si="246"/>
        <v>0</v>
      </c>
      <c r="W97" s="111">
        <f t="shared" si="27"/>
        <v>0</v>
      </c>
      <c r="X97" s="106">
        <f t="shared" si="228"/>
        <v>0</v>
      </c>
      <c r="Y97" s="106">
        <f t="shared" si="228"/>
        <v>0</v>
      </c>
      <c r="Z97" s="111">
        <f t="shared" si="28"/>
        <v>0</v>
      </c>
      <c r="AA97" s="106">
        <f t="shared" si="229"/>
        <v>0</v>
      </c>
      <c r="AB97" s="106">
        <f t="shared" si="229"/>
        <v>0</v>
      </c>
      <c r="AC97" s="111">
        <f t="shared" si="33"/>
        <v>0</v>
      </c>
      <c r="AD97" s="106">
        <f t="shared" si="230"/>
        <v>0</v>
      </c>
      <c r="AE97" s="106">
        <f t="shared" si="230"/>
        <v>0</v>
      </c>
      <c r="AF97" s="38">
        <f t="shared" si="34"/>
        <v>0</v>
      </c>
      <c r="AG97" s="38">
        <f t="shared" ref="AG97:AH97" si="250">AF97</f>
        <v>0</v>
      </c>
      <c r="AH97" s="38">
        <f t="shared" si="250"/>
        <v>0</v>
      </c>
      <c r="AI97" s="38">
        <f t="shared" si="29"/>
        <v>0</v>
      </c>
      <c r="AJ97" s="38">
        <f t="shared" ref="AJ97:AK97" si="251">AI97</f>
        <v>0</v>
      </c>
      <c r="AK97" s="38">
        <f t="shared" si="251"/>
        <v>0</v>
      </c>
      <c r="AL97" s="38">
        <f t="shared" si="31"/>
        <v>0</v>
      </c>
      <c r="AM97" s="38">
        <f t="shared" ref="AM97:AN97" si="252">AL97</f>
        <v>0</v>
      </c>
      <c r="AN97" s="38">
        <f t="shared" si="252"/>
        <v>0</v>
      </c>
      <c r="AO97" s="38">
        <f t="shared" si="211"/>
        <v>0</v>
      </c>
      <c r="AP97" s="38">
        <f t="shared" si="212"/>
        <v>0</v>
      </c>
      <c r="AQ97" s="38">
        <f t="shared" si="213"/>
        <v>0</v>
      </c>
      <c r="AR97" s="38">
        <f t="shared" si="211"/>
        <v>0</v>
      </c>
      <c r="AS97" s="38">
        <f t="shared" si="214"/>
        <v>0</v>
      </c>
      <c r="AT97" s="38">
        <f t="shared" si="215"/>
        <v>0</v>
      </c>
      <c r="AU97" s="38">
        <f t="shared" si="211"/>
        <v>0</v>
      </c>
      <c r="AV97" s="38">
        <f t="shared" si="216"/>
        <v>0</v>
      </c>
      <c r="AW97" s="38">
        <f t="shared" si="217"/>
        <v>0</v>
      </c>
      <c r="AX97" s="38">
        <f t="shared" si="211"/>
        <v>0</v>
      </c>
      <c r="AY97" s="38">
        <f t="shared" si="218"/>
        <v>0</v>
      </c>
      <c r="AZ97" s="38">
        <f t="shared" si="219"/>
        <v>0</v>
      </c>
      <c r="BA97" s="38">
        <f t="shared" si="211"/>
        <v>0</v>
      </c>
      <c r="BB97" s="38">
        <f t="shared" si="220"/>
        <v>0</v>
      </c>
      <c r="BC97" s="38">
        <f t="shared" si="221"/>
        <v>0</v>
      </c>
    </row>
    <row r="98" spans="2:55" s="38" customFormat="1" ht="14" x14ac:dyDescent="0.25">
      <c r="B98" s="200" t="str">
        <f>'2-Budget JUSTIFY'!B97</f>
        <v>700 - OPERATIONAL</v>
      </c>
      <c r="C98" s="204">
        <f>SUM(C99:C108)</f>
        <v>0</v>
      </c>
      <c r="D98" s="204">
        <f>SUM(D99:D108)</f>
        <v>0</v>
      </c>
      <c r="E98" s="204">
        <f>SUM(E99:E108)</f>
        <v>0</v>
      </c>
      <c r="F98" s="204">
        <f t="shared" ref="F98:G98" si="253">SUM(F99:F108)</f>
        <v>0</v>
      </c>
      <c r="G98" s="204">
        <f t="shared" si="253"/>
        <v>0</v>
      </c>
      <c r="H98" s="204">
        <f t="shared" ref="H98:K98" si="254">SUM(H99:H108)</f>
        <v>0</v>
      </c>
      <c r="I98" s="204">
        <f t="shared" si="254"/>
        <v>0</v>
      </c>
      <c r="J98" s="204">
        <f t="shared" si="254"/>
        <v>0</v>
      </c>
      <c r="K98" s="204">
        <f t="shared" si="254"/>
        <v>0</v>
      </c>
      <c r="L98" s="204">
        <f t="shared" ref="L98:O98" si="255">SUM(L99:L108)</f>
        <v>0</v>
      </c>
      <c r="M98" s="204">
        <f t="shared" si="255"/>
        <v>0</v>
      </c>
      <c r="N98" s="204">
        <f t="shared" si="255"/>
        <v>0</v>
      </c>
      <c r="O98" s="204">
        <f t="shared" si="255"/>
        <v>0</v>
      </c>
      <c r="Q98" s="111">
        <f t="shared" ref="Q98:Q121" si="256">Q97</f>
        <v>0</v>
      </c>
      <c r="R98" s="106">
        <f t="shared" si="243"/>
        <v>0</v>
      </c>
      <c r="S98" s="106">
        <f t="shared" si="244"/>
        <v>0</v>
      </c>
      <c r="T98" s="111">
        <f t="shared" ref="T98:T121" si="257">T97</f>
        <v>0</v>
      </c>
      <c r="U98" s="106">
        <f t="shared" si="245"/>
        <v>0</v>
      </c>
      <c r="V98" s="106">
        <f t="shared" si="246"/>
        <v>0</v>
      </c>
      <c r="W98" s="111">
        <f t="shared" ref="W98:W121" si="258">W97</f>
        <v>0</v>
      </c>
      <c r="X98" s="106">
        <f t="shared" si="228"/>
        <v>0</v>
      </c>
      <c r="Y98" s="106">
        <f t="shared" si="228"/>
        <v>0</v>
      </c>
      <c r="Z98" s="111">
        <f t="shared" ref="Z98:Z121" si="259">Z97</f>
        <v>0</v>
      </c>
      <c r="AA98" s="106">
        <f t="shared" si="229"/>
        <v>0</v>
      </c>
      <c r="AB98" s="106">
        <f t="shared" si="229"/>
        <v>0</v>
      </c>
      <c r="AC98" s="111">
        <f t="shared" ref="AC98:AC121" si="260">AC97</f>
        <v>0</v>
      </c>
      <c r="AD98" s="106">
        <f t="shared" si="230"/>
        <v>0</v>
      </c>
      <c r="AE98" s="106">
        <f t="shared" si="230"/>
        <v>0</v>
      </c>
      <c r="AF98" s="38">
        <f t="shared" si="34"/>
        <v>0</v>
      </c>
      <c r="AG98" s="38">
        <f t="shared" ref="AG98:AH98" si="261">AF98</f>
        <v>0</v>
      </c>
      <c r="AH98" s="38">
        <f t="shared" si="261"/>
        <v>0</v>
      </c>
      <c r="AI98" s="38">
        <f t="shared" ref="AI98:AI121" si="262">AI97</f>
        <v>0</v>
      </c>
      <c r="AJ98" s="38">
        <f t="shared" ref="AJ98:AK98" si="263">AI98</f>
        <v>0</v>
      </c>
      <c r="AK98" s="38">
        <f t="shared" si="263"/>
        <v>0</v>
      </c>
      <c r="AL98" s="38">
        <f t="shared" ref="AL98:AL121" si="264">AL97</f>
        <v>0</v>
      </c>
      <c r="AM98" s="38">
        <f t="shared" ref="AM98:AN98" si="265">AL98</f>
        <v>0</v>
      </c>
      <c r="AN98" s="38">
        <f t="shared" si="265"/>
        <v>0</v>
      </c>
      <c r="AO98" s="38">
        <f t="shared" si="211"/>
        <v>0</v>
      </c>
      <c r="AP98" s="38">
        <f t="shared" si="212"/>
        <v>0</v>
      </c>
      <c r="AQ98" s="38">
        <f t="shared" si="213"/>
        <v>0</v>
      </c>
      <c r="AR98" s="38">
        <f t="shared" si="211"/>
        <v>0</v>
      </c>
      <c r="AS98" s="38">
        <f t="shared" si="214"/>
        <v>0</v>
      </c>
      <c r="AT98" s="38">
        <f t="shared" si="215"/>
        <v>0</v>
      </c>
      <c r="AU98" s="38">
        <f t="shared" si="211"/>
        <v>0</v>
      </c>
      <c r="AV98" s="38">
        <f t="shared" si="216"/>
        <v>0</v>
      </c>
      <c r="AW98" s="38">
        <f t="shared" si="217"/>
        <v>0</v>
      </c>
      <c r="AX98" s="38">
        <f t="shared" si="211"/>
        <v>0</v>
      </c>
      <c r="AY98" s="38">
        <f t="shared" si="218"/>
        <v>0</v>
      </c>
      <c r="AZ98" s="38">
        <f t="shared" si="219"/>
        <v>0</v>
      </c>
      <c r="BA98" s="38">
        <f t="shared" si="211"/>
        <v>0</v>
      </c>
      <c r="BB98" s="38">
        <f t="shared" si="220"/>
        <v>0</v>
      </c>
      <c r="BC98" s="38">
        <f t="shared" si="221"/>
        <v>0</v>
      </c>
    </row>
    <row r="99" spans="2:55" s="38" customFormat="1" x14ac:dyDescent="0.25">
      <c r="B99" s="235">
        <f>'2-Budget JUSTIFY'!B98</f>
        <v>0</v>
      </c>
      <c r="C99" s="108">
        <f>'2-Budget JUSTIFY'!C98</f>
        <v>0</v>
      </c>
      <c r="D99" s="122"/>
      <c r="E99" s="122"/>
      <c r="F99" s="122"/>
      <c r="G99" s="123"/>
      <c r="H99" s="123"/>
      <c r="I99" s="123"/>
      <c r="J99" s="123"/>
      <c r="K99" s="123"/>
      <c r="L99" s="123"/>
      <c r="M99" s="123"/>
      <c r="N99" s="123"/>
      <c r="O99" s="123"/>
      <c r="Q99" s="111">
        <f t="shared" si="256"/>
        <v>0</v>
      </c>
      <c r="R99" s="106">
        <f t="shared" si="243"/>
        <v>0</v>
      </c>
      <c r="S99" s="106">
        <f t="shared" si="244"/>
        <v>0</v>
      </c>
      <c r="T99" s="111">
        <f t="shared" si="257"/>
        <v>0</v>
      </c>
      <c r="U99" s="106">
        <f t="shared" si="245"/>
        <v>0</v>
      </c>
      <c r="V99" s="106">
        <f t="shared" si="246"/>
        <v>0</v>
      </c>
      <c r="W99" s="111">
        <f t="shared" si="258"/>
        <v>0</v>
      </c>
      <c r="X99" s="106">
        <f t="shared" si="228"/>
        <v>0</v>
      </c>
      <c r="Y99" s="106">
        <f t="shared" si="228"/>
        <v>0</v>
      </c>
      <c r="Z99" s="111">
        <f t="shared" si="259"/>
        <v>0</v>
      </c>
      <c r="AA99" s="106">
        <f t="shared" si="229"/>
        <v>0</v>
      </c>
      <c r="AB99" s="106">
        <f t="shared" si="229"/>
        <v>0</v>
      </c>
      <c r="AC99" s="111">
        <f t="shared" si="260"/>
        <v>0</v>
      </c>
      <c r="AD99" s="106">
        <f t="shared" si="230"/>
        <v>0</v>
      </c>
      <c r="AE99" s="106">
        <f t="shared" si="230"/>
        <v>0</v>
      </c>
      <c r="AF99" s="38">
        <f t="shared" ref="AF99:AF121" si="266">AF98</f>
        <v>0</v>
      </c>
      <c r="AG99" s="38">
        <f t="shared" ref="AG99:AH99" si="267">AF99</f>
        <v>0</v>
      </c>
      <c r="AH99" s="38">
        <f t="shared" si="267"/>
        <v>0</v>
      </c>
      <c r="AI99" s="38">
        <f t="shared" si="262"/>
        <v>0</v>
      </c>
      <c r="AJ99" s="38">
        <f t="shared" ref="AJ99:AK99" si="268">AI99</f>
        <v>0</v>
      </c>
      <c r="AK99" s="38">
        <f t="shared" si="268"/>
        <v>0</v>
      </c>
      <c r="AL99" s="38">
        <f t="shared" si="264"/>
        <v>0</v>
      </c>
      <c r="AM99" s="38">
        <f t="shared" ref="AM99:AN99" si="269">AL99</f>
        <v>0</v>
      </c>
      <c r="AN99" s="38">
        <f t="shared" si="269"/>
        <v>0</v>
      </c>
      <c r="AO99" s="38">
        <f t="shared" si="211"/>
        <v>0</v>
      </c>
      <c r="AP99" s="38">
        <f t="shared" si="212"/>
        <v>0</v>
      </c>
      <c r="AQ99" s="38">
        <f t="shared" si="213"/>
        <v>0</v>
      </c>
      <c r="AR99" s="38">
        <f t="shared" si="211"/>
        <v>0</v>
      </c>
      <c r="AS99" s="38">
        <f t="shared" si="214"/>
        <v>0</v>
      </c>
      <c r="AT99" s="38">
        <f t="shared" si="215"/>
        <v>0</v>
      </c>
      <c r="AU99" s="38">
        <f t="shared" si="211"/>
        <v>0</v>
      </c>
      <c r="AV99" s="38">
        <f t="shared" si="216"/>
        <v>0</v>
      </c>
      <c r="AW99" s="38">
        <f t="shared" si="217"/>
        <v>0</v>
      </c>
      <c r="AX99" s="38">
        <f t="shared" si="211"/>
        <v>0</v>
      </c>
      <c r="AY99" s="38">
        <f t="shared" si="218"/>
        <v>0</v>
      </c>
      <c r="AZ99" s="38">
        <f t="shared" si="219"/>
        <v>0</v>
      </c>
      <c r="BA99" s="38">
        <f t="shared" si="211"/>
        <v>0</v>
      </c>
      <c r="BB99" s="38">
        <f t="shared" si="220"/>
        <v>0</v>
      </c>
      <c r="BC99" s="38">
        <f t="shared" si="221"/>
        <v>0</v>
      </c>
    </row>
    <row r="100" spans="2:55" s="38" customFormat="1" x14ac:dyDescent="0.25">
      <c r="B100" s="236">
        <f>'2-Budget JUSTIFY'!B99</f>
        <v>0</v>
      </c>
      <c r="C100" s="112">
        <f>'2-Budget JUSTIFY'!C99</f>
        <v>0</v>
      </c>
      <c r="D100" s="117"/>
      <c r="E100" s="117"/>
      <c r="F100" s="117"/>
      <c r="G100" s="118"/>
      <c r="H100" s="118"/>
      <c r="I100" s="118"/>
      <c r="J100" s="118"/>
      <c r="K100" s="118"/>
      <c r="L100" s="118"/>
      <c r="M100" s="118"/>
      <c r="N100" s="118"/>
      <c r="O100" s="118"/>
      <c r="Q100" s="111">
        <f t="shared" si="256"/>
        <v>0</v>
      </c>
      <c r="R100" s="106">
        <f t="shared" si="243"/>
        <v>0</v>
      </c>
      <c r="S100" s="106">
        <f t="shared" si="244"/>
        <v>0</v>
      </c>
      <c r="T100" s="111">
        <f t="shared" si="257"/>
        <v>0</v>
      </c>
      <c r="U100" s="106">
        <f t="shared" si="245"/>
        <v>0</v>
      </c>
      <c r="V100" s="106">
        <f t="shared" si="246"/>
        <v>0</v>
      </c>
      <c r="W100" s="111">
        <f t="shared" si="258"/>
        <v>0</v>
      </c>
      <c r="X100" s="106">
        <f t="shared" si="228"/>
        <v>0</v>
      </c>
      <c r="Y100" s="106">
        <f t="shared" si="228"/>
        <v>0</v>
      </c>
      <c r="Z100" s="111">
        <f t="shared" si="259"/>
        <v>0</v>
      </c>
      <c r="AA100" s="106">
        <f t="shared" si="229"/>
        <v>0</v>
      </c>
      <c r="AB100" s="106">
        <f t="shared" si="229"/>
        <v>0</v>
      </c>
      <c r="AC100" s="111">
        <f t="shared" si="260"/>
        <v>0</v>
      </c>
      <c r="AD100" s="106">
        <f t="shared" si="230"/>
        <v>0</v>
      </c>
      <c r="AE100" s="106">
        <f t="shared" si="230"/>
        <v>0</v>
      </c>
      <c r="AF100" s="38">
        <f t="shared" si="266"/>
        <v>0</v>
      </c>
      <c r="AG100" s="38">
        <f t="shared" ref="AG100:AH100" si="270">AF100</f>
        <v>0</v>
      </c>
      <c r="AH100" s="38">
        <f t="shared" si="270"/>
        <v>0</v>
      </c>
      <c r="AI100" s="38">
        <f t="shared" si="262"/>
        <v>0</v>
      </c>
      <c r="AJ100" s="38">
        <f t="shared" ref="AJ100:AK100" si="271">AI100</f>
        <v>0</v>
      </c>
      <c r="AK100" s="38">
        <f t="shared" si="271"/>
        <v>0</v>
      </c>
      <c r="AL100" s="38">
        <f t="shared" si="264"/>
        <v>0</v>
      </c>
      <c r="AM100" s="38">
        <f t="shared" ref="AM100:AN100" si="272">AL100</f>
        <v>0</v>
      </c>
      <c r="AN100" s="38">
        <f t="shared" si="272"/>
        <v>0</v>
      </c>
      <c r="AO100" s="38">
        <f t="shared" si="211"/>
        <v>0</v>
      </c>
      <c r="AP100" s="38">
        <f t="shared" si="212"/>
        <v>0</v>
      </c>
      <c r="AQ100" s="38">
        <f t="shared" si="213"/>
        <v>0</v>
      </c>
      <c r="AR100" s="38">
        <f t="shared" si="211"/>
        <v>0</v>
      </c>
      <c r="AS100" s="38">
        <f t="shared" si="214"/>
        <v>0</v>
      </c>
      <c r="AT100" s="38">
        <f t="shared" si="215"/>
        <v>0</v>
      </c>
      <c r="AU100" s="38">
        <f t="shared" si="211"/>
        <v>0</v>
      </c>
      <c r="AV100" s="38">
        <f t="shared" si="216"/>
        <v>0</v>
      </c>
      <c r="AW100" s="38">
        <f t="shared" si="217"/>
        <v>0</v>
      </c>
      <c r="AX100" s="38">
        <f t="shared" si="211"/>
        <v>0</v>
      </c>
      <c r="AY100" s="38">
        <f t="shared" si="218"/>
        <v>0</v>
      </c>
      <c r="AZ100" s="38">
        <f t="shared" si="219"/>
        <v>0</v>
      </c>
      <c r="BA100" s="38">
        <f t="shared" si="211"/>
        <v>0</v>
      </c>
      <c r="BB100" s="38">
        <f t="shared" si="220"/>
        <v>0</v>
      </c>
      <c r="BC100" s="38">
        <f t="shared" si="221"/>
        <v>0</v>
      </c>
    </row>
    <row r="101" spans="2:55" s="38" customFormat="1" x14ac:dyDescent="0.25">
      <c r="B101" s="236">
        <f>'2-Budget JUSTIFY'!B100</f>
        <v>0</v>
      </c>
      <c r="C101" s="112">
        <f>'2-Budget JUSTIFY'!C100</f>
        <v>0</v>
      </c>
      <c r="D101" s="117"/>
      <c r="E101" s="117"/>
      <c r="F101" s="117"/>
      <c r="G101" s="118"/>
      <c r="H101" s="118"/>
      <c r="I101" s="118"/>
      <c r="J101" s="118"/>
      <c r="K101" s="118"/>
      <c r="L101" s="118"/>
      <c r="M101" s="118"/>
      <c r="N101" s="118"/>
      <c r="O101" s="118"/>
      <c r="Q101" s="111">
        <f t="shared" si="256"/>
        <v>0</v>
      </c>
      <c r="R101" s="106">
        <f t="shared" si="243"/>
        <v>0</v>
      </c>
      <c r="S101" s="106">
        <f t="shared" si="244"/>
        <v>0</v>
      </c>
      <c r="T101" s="111">
        <f t="shared" si="257"/>
        <v>0</v>
      </c>
      <c r="U101" s="106">
        <f t="shared" si="245"/>
        <v>0</v>
      </c>
      <c r="V101" s="106">
        <f t="shared" si="246"/>
        <v>0</v>
      </c>
      <c r="W101" s="111">
        <f t="shared" si="258"/>
        <v>0</v>
      </c>
      <c r="X101" s="106">
        <f t="shared" si="228"/>
        <v>0</v>
      </c>
      <c r="Y101" s="106">
        <f t="shared" si="228"/>
        <v>0</v>
      </c>
      <c r="Z101" s="111">
        <f t="shared" si="259"/>
        <v>0</v>
      </c>
      <c r="AA101" s="106">
        <f t="shared" si="229"/>
        <v>0</v>
      </c>
      <c r="AB101" s="106">
        <f t="shared" si="229"/>
        <v>0</v>
      </c>
      <c r="AC101" s="111">
        <f t="shared" si="260"/>
        <v>0</v>
      </c>
      <c r="AD101" s="106">
        <f t="shared" si="230"/>
        <v>0</v>
      </c>
      <c r="AE101" s="106">
        <f t="shared" si="230"/>
        <v>0</v>
      </c>
      <c r="AF101" s="38">
        <f t="shared" si="266"/>
        <v>0</v>
      </c>
      <c r="AG101" s="38">
        <f t="shared" ref="AG101:AH101" si="273">AF101</f>
        <v>0</v>
      </c>
      <c r="AH101" s="38">
        <f t="shared" si="273"/>
        <v>0</v>
      </c>
      <c r="AI101" s="38">
        <f t="shared" si="262"/>
        <v>0</v>
      </c>
      <c r="AJ101" s="38">
        <f t="shared" ref="AJ101:AK101" si="274">AI101</f>
        <v>0</v>
      </c>
      <c r="AK101" s="38">
        <f t="shared" si="274"/>
        <v>0</v>
      </c>
      <c r="AL101" s="38">
        <f t="shared" si="264"/>
        <v>0</v>
      </c>
      <c r="AM101" s="38">
        <f t="shared" ref="AM101:AN101" si="275">AL101</f>
        <v>0</v>
      </c>
      <c r="AN101" s="38">
        <f t="shared" si="275"/>
        <v>0</v>
      </c>
      <c r="AO101" s="38">
        <f t="shared" si="211"/>
        <v>0</v>
      </c>
      <c r="AP101" s="38">
        <f t="shared" si="212"/>
        <v>0</v>
      </c>
      <c r="AQ101" s="38">
        <f t="shared" si="213"/>
        <v>0</v>
      </c>
      <c r="AR101" s="38">
        <f t="shared" si="211"/>
        <v>0</v>
      </c>
      <c r="AS101" s="38">
        <f t="shared" si="214"/>
        <v>0</v>
      </c>
      <c r="AT101" s="38">
        <f t="shared" si="215"/>
        <v>0</v>
      </c>
      <c r="AU101" s="38">
        <f t="shared" si="211"/>
        <v>0</v>
      </c>
      <c r="AV101" s="38">
        <f t="shared" si="216"/>
        <v>0</v>
      </c>
      <c r="AW101" s="38">
        <f t="shared" si="217"/>
        <v>0</v>
      </c>
      <c r="AX101" s="38">
        <f t="shared" si="211"/>
        <v>0</v>
      </c>
      <c r="AY101" s="38">
        <f t="shared" si="218"/>
        <v>0</v>
      </c>
      <c r="AZ101" s="38">
        <f t="shared" si="219"/>
        <v>0</v>
      </c>
      <c r="BA101" s="38">
        <f t="shared" si="211"/>
        <v>0</v>
      </c>
      <c r="BB101" s="38">
        <f t="shared" si="220"/>
        <v>0</v>
      </c>
      <c r="BC101" s="38">
        <f t="shared" si="221"/>
        <v>0</v>
      </c>
    </row>
    <row r="102" spans="2:55" s="38" customFormat="1" x14ac:dyDescent="0.25">
      <c r="B102" s="236">
        <f>'2-Budget JUSTIFY'!B101</f>
        <v>0</v>
      </c>
      <c r="C102" s="112">
        <f>'2-Budget JUSTIFY'!C101</f>
        <v>0</v>
      </c>
      <c r="D102" s="117"/>
      <c r="E102" s="117"/>
      <c r="F102" s="117"/>
      <c r="G102" s="118"/>
      <c r="H102" s="118"/>
      <c r="I102" s="118"/>
      <c r="J102" s="118"/>
      <c r="K102" s="118"/>
      <c r="L102" s="118"/>
      <c r="M102" s="118"/>
      <c r="N102" s="118"/>
      <c r="O102" s="118"/>
      <c r="Q102" s="111">
        <f t="shared" si="256"/>
        <v>0</v>
      </c>
      <c r="R102" s="106">
        <f t="shared" si="243"/>
        <v>0</v>
      </c>
      <c r="S102" s="106">
        <f t="shared" si="244"/>
        <v>0</v>
      </c>
      <c r="T102" s="111">
        <f t="shared" si="257"/>
        <v>0</v>
      </c>
      <c r="U102" s="106">
        <f t="shared" si="245"/>
        <v>0</v>
      </c>
      <c r="V102" s="106">
        <f t="shared" si="246"/>
        <v>0</v>
      </c>
      <c r="W102" s="111">
        <f t="shared" si="258"/>
        <v>0</v>
      </c>
      <c r="X102" s="106">
        <f t="shared" si="228"/>
        <v>0</v>
      </c>
      <c r="Y102" s="106">
        <f t="shared" si="228"/>
        <v>0</v>
      </c>
      <c r="Z102" s="111">
        <f t="shared" si="259"/>
        <v>0</v>
      </c>
      <c r="AA102" s="106">
        <f t="shared" si="229"/>
        <v>0</v>
      </c>
      <c r="AB102" s="106">
        <f t="shared" si="229"/>
        <v>0</v>
      </c>
      <c r="AC102" s="111">
        <f t="shared" si="260"/>
        <v>0</v>
      </c>
      <c r="AD102" s="106">
        <f t="shared" si="230"/>
        <v>0</v>
      </c>
      <c r="AE102" s="106">
        <f t="shared" si="230"/>
        <v>0</v>
      </c>
      <c r="AF102" s="38">
        <f t="shared" si="266"/>
        <v>0</v>
      </c>
      <c r="AG102" s="38">
        <f t="shared" ref="AG102:AH102" si="276">AF102</f>
        <v>0</v>
      </c>
      <c r="AH102" s="38">
        <f t="shared" si="276"/>
        <v>0</v>
      </c>
      <c r="AI102" s="38">
        <f t="shared" si="262"/>
        <v>0</v>
      </c>
      <c r="AJ102" s="38">
        <f t="shared" ref="AJ102:AK102" si="277">AI102</f>
        <v>0</v>
      </c>
      <c r="AK102" s="38">
        <f t="shared" si="277"/>
        <v>0</v>
      </c>
      <c r="AL102" s="38">
        <f t="shared" si="264"/>
        <v>0</v>
      </c>
      <c r="AM102" s="38">
        <f t="shared" ref="AM102:AN102" si="278">AL102</f>
        <v>0</v>
      </c>
      <c r="AN102" s="38">
        <f t="shared" si="278"/>
        <v>0</v>
      </c>
      <c r="AO102" s="38">
        <f t="shared" si="211"/>
        <v>0</v>
      </c>
      <c r="AP102" s="38">
        <f t="shared" si="212"/>
        <v>0</v>
      </c>
      <c r="AQ102" s="38">
        <f t="shared" si="213"/>
        <v>0</v>
      </c>
      <c r="AR102" s="38">
        <f t="shared" si="211"/>
        <v>0</v>
      </c>
      <c r="AS102" s="38">
        <f t="shared" si="214"/>
        <v>0</v>
      </c>
      <c r="AT102" s="38">
        <f t="shared" si="215"/>
        <v>0</v>
      </c>
      <c r="AU102" s="38">
        <f t="shared" si="211"/>
        <v>0</v>
      </c>
      <c r="AV102" s="38">
        <f t="shared" si="216"/>
        <v>0</v>
      </c>
      <c r="AW102" s="38">
        <f t="shared" si="217"/>
        <v>0</v>
      </c>
      <c r="AX102" s="38">
        <f t="shared" si="211"/>
        <v>0</v>
      </c>
      <c r="AY102" s="38">
        <f t="shared" si="218"/>
        <v>0</v>
      </c>
      <c r="AZ102" s="38">
        <f t="shared" si="219"/>
        <v>0</v>
      </c>
      <c r="BA102" s="38">
        <f t="shared" si="211"/>
        <v>0</v>
      </c>
      <c r="BB102" s="38">
        <f t="shared" si="220"/>
        <v>0</v>
      </c>
      <c r="BC102" s="38">
        <f t="shared" si="221"/>
        <v>0</v>
      </c>
    </row>
    <row r="103" spans="2:55" s="38" customFormat="1" x14ac:dyDescent="0.25">
      <c r="B103" s="236">
        <f>'2-Budget JUSTIFY'!B102</f>
        <v>0</v>
      </c>
      <c r="C103" s="112">
        <f>'2-Budget JUSTIFY'!C102</f>
        <v>0</v>
      </c>
      <c r="D103" s="117"/>
      <c r="E103" s="117"/>
      <c r="F103" s="117"/>
      <c r="G103" s="118"/>
      <c r="H103" s="118"/>
      <c r="I103" s="118"/>
      <c r="J103" s="118"/>
      <c r="K103" s="118"/>
      <c r="L103" s="118"/>
      <c r="M103" s="118"/>
      <c r="N103" s="118"/>
      <c r="O103" s="118"/>
      <c r="Q103" s="111">
        <f t="shared" si="256"/>
        <v>0</v>
      </c>
      <c r="R103" s="106">
        <f t="shared" si="243"/>
        <v>0</v>
      </c>
      <c r="S103" s="106">
        <f t="shared" si="244"/>
        <v>0</v>
      </c>
      <c r="T103" s="111">
        <f t="shared" si="257"/>
        <v>0</v>
      </c>
      <c r="U103" s="106">
        <f t="shared" si="245"/>
        <v>0</v>
      </c>
      <c r="V103" s="106">
        <f t="shared" si="246"/>
        <v>0</v>
      </c>
      <c r="W103" s="111">
        <f t="shared" si="258"/>
        <v>0</v>
      </c>
      <c r="X103" s="106">
        <f t="shared" si="228"/>
        <v>0</v>
      </c>
      <c r="Y103" s="106">
        <f t="shared" si="228"/>
        <v>0</v>
      </c>
      <c r="Z103" s="111">
        <f t="shared" si="259"/>
        <v>0</v>
      </c>
      <c r="AA103" s="106">
        <f t="shared" si="229"/>
        <v>0</v>
      </c>
      <c r="AB103" s="106">
        <f t="shared" si="229"/>
        <v>0</v>
      </c>
      <c r="AC103" s="111">
        <f t="shared" si="260"/>
        <v>0</v>
      </c>
      <c r="AD103" s="106">
        <f t="shared" si="230"/>
        <v>0</v>
      </c>
      <c r="AE103" s="106">
        <f t="shared" si="230"/>
        <v>0</v>
      </c>
      <c r="AF103" s="38">
        <f t="shared" si="266"/>
        <v>0</v>
      </c>
      <c r="AG103" s="38">
        <f t="shared" ref="AG103:AH103" si="279">AF103</f>
        <v>0</v>
      </c>
      <c r="AH103" s="38">
        <f t="shared" si="279"/>
        <v>0</v>
      </c>
      <c r="AI103" s="38">
        <f t="shared" si="262"/>
        <v>0</v>
      </c>
      <c r="AJ103" s="38">
        <f t="shared" ref="AJ103:AK103" si="280">AI103</f>
        <v>0</v>
      </c>
      <c r="AK103" s="38">
        <f t="shared" si="280"/>
        <v>0</v>
      </c>
      <c r="AL103" s="38">
        <f t="shared" si="264"/>
        <v>0</v>
      </c>
      <c r="AM103" s="38">
        <f t="shared" ref="AM103:AN103" si="281">AL103</f>
        <v>0</v>
      </c>
      <c r="AN103" s="38">
        <f t="shared" si="281"/>
        <v>0</v>
      </c>
      <c r="AO103" s="38">
        <f t="shared" si="211"/>
        <v>0</v>
      </c>
      <c r="AP103" s="38">
        <f t="shared" si="212"/>
        <v>0</v>
      </c>
      <c r="AQ103" s="38">
        <f t="shared" si="213"/>
        <v>0</v>
      </c>
      <c r="AR103" s="38">
        <f t="shared" si="211"/>
        <v>0</v>
      </c>
      <c r="AS103" s="38">
        <f t="shared" si="214"/>
        <v>0</v>
      </c>
      <c r="AT103" s="38">
        <f t="shared" si="215"/>
        <v>0</v>
      </c>
      <c r="AU103" s="38">
        <f t="shared" si="211"/>
        <v>0</v>
      </c>
      <c r="AV103" s="38">
        <f t="shared" si="216"/>
        <v>0</v>
      </c>
      <c r="AW103" s="38">
        <f t="shared" si="217"/>
        <v>0</v>
      </c>
      <c r="AX103" s="38">
        <f t="shared" si="211"/>
        <v>0</v>
      </c>
      <c r="AY103" s="38">
        <f t="shared" si="218"/>
        <v>0</v>
      </c>
      <c r="AZ103" s="38">
        <f t="shared" si="219"/>
        <v>0</v>
      </c>
      <c r="BA103" s="38">
        <f t="shared" si="211"/>
        <v>0</v>
      </c>
      <c r="BB103" s="38">
        <f t="shared" si="220"/>
        <v>0</v>
      </c>
      <c r="BC103" s="38">
        <f t="shared" si="221"/>
        <v>0</v>
      </c>
    </row>
    <row r="104" spans="2:55" s="38" customFormat="1" x14ac:dyDescent="0.25">
      <c r="B104" s="236">
        <f>'2-Budget JUSTIFY'!B103</f>
        <v>0</v>
      </c>
      <c r="C104" s="112">
        <f>'2-Budget JUSTIFY'!C103</f>
        <v>0</v>
      </c>
      <c r="D104" s="117"/>
      <c r="E104" s="117"/>
      <c r="F104" s="117"/>
      <c r="G104" s="118"/>
      <c r="H104" s="118"/>
      <c r="I104" s="118"/>
      <c r="J104" s="118"/>
      <c r="K104" s="118"/>
      <c r="L104" s="118"/>
      <c r="M104" s="118"/>
      <c r="N104" s="118"/>
      <c r="O104" s="118"/>
      <c r="Q104" s="111">
        <f t="shared" si="256"/>
        <v>0</v>
      </c>
      <c r="R104" s="106">
        <f t="shared" si="243"/>
        <v>0</v>
      </c>
      <c r="S104" s="106">
        <f t="shared" si="244"/>
        <v>0</v>
      </c>
      <c r="T104" s="111">
        <f t="shared" si="257"/>
        <v>0</v>
      </c>
      <c r="U104" s="106">
        <f t="shared" si="245"/>
        <v>0</v>
      </c>
      <c r="V104" s="106">
        <f t="shared" si="246"/>
        <v>0</v>
      </c>
      <c r="W104" s="111">
        <f t="shared" si="258"/>
        <v>0</v>
      </c>
      <c r="X104" s="106">
        <f t="shared" si="228"/>
        <v>0</v>
      </c>
      <c r="Y104" s="106">
        <f t="shared" si="228"/>
        <v>0</v>
      </c>
      <c r="Z104" s="111">
        <f t="shared" si="259"/>
        <v>0</v>
      </c>
      <c r="AA104" s="106">
        <f t="shared" si="229"/>
        <v>0</v>
      </c>
      <c r="AB104" s="106">
        <f t="shared" si="229"/>
        <v>0</v>
      </c>
      <c r="AC104" s="111">
        <f t="shared" si="260"/>
        <v>0</v>
      </c>
      <c r="AD104" s="106">
        <f t="shared" si="230"/>
        <v>0</v>
      </c>
      <c r="AE104" s="106">
        <f t="shared" si="230"/>
        <v>0</v>
      </c>
      <c r="AF104" s="38">
        <f t="shared" si="266"/>
        <v>0</v>
      </c>
      <c r="AG104" s="38">
        <f t="shared" ref="AG104:AH104" si="282">AF104</f>
        <v>0</v>
      </c>
      <c r="AH104" s="38">
        <f t="shared" si="282"/>
        <v>0</v>
      </c>
      <c r="AI104" s="38">
        <f t="shared" si="262"/>
        <v>0</v>
      </c>
      <c r="AJ104" s="38">
        <f t="shared" ref="AJ104:AK104" si="283">AI104</f>
        <v>0</v>
      </c>
      <c r="AK104" s="38">
        <f t="shared" si="283"/>
        <v>0</v>
      </c>
      <c r="AL104" s="38">
        <f t="shared" si="264"/>
        <v>0</v>
      </c>
      <c r="AM104" s="38">
        <f t="shared" ref="AM104:AN104" si="284">AL104</f>
        <v>0</v>
      </c>
      <c r="AN104" s="38">
        <f t="shared" si="284"/>
        <v>0</v>
      </c>
      <c r="AO104" s="38">
        <f t="shared" si="211"/>
        <v>0</v>
      </c>
      <c r="AP104" s="38">
        <f t="shared" si="212"/>
        <v>0</v>
      </c>
      <c r="AQ104" s="38">
        <f t="shared" si="213"/>
        <v>0</v>
      </c>
      <c r="AR104" s="38">
        <f t="shared" si="211"/>
        <v>0</v>
      </c>
      <c r="AS104" s="38">
        <f t="shared" si="214"/>
        <v>0</v>
      </c>
      <c r="AT104" s="38">
        <f t="shared" si="215"/>
        <v>0</v>
      </c>
      <c r="AU104" s="38">
        <f t="shared" si="211"/>
        <v>0</v>
      </c>
      <c r="AV104" s="38">
        <f t="shared" si="216"/>
        <v>0</v>
      </c>
      <c r="AW104" s="38">
        <f t="shared" si="217"/>
        <v>0</v>
      </c>
      <c r="AX104" s="38">
        <f t="shared" si="211"/>
        <v>0</v>
      </c>
      <c r="AY104" s="38">
        <f t="shared" si="218"/>
        <v>0</v>
      </c>
      <c r="AZ104" s="38">
        <f t="shared" si="219"/>
        <v>0</v>
      </c>
      <c r="BA104" s="38">
        <f t="shared" si="211"/>
        <v>0</v>
      </c>
      <c r="BB104" s="38">
        <f t="shared" si="220"/>
        <v>0</v>
      </c>
      <c r="BC104" s="38">
        <f t="shared" si="221"/>
        <v>0</v>
      </c>
    </row>
    <row r="105" spans="2:55" s="38" customFormat="1" x14ac:dyDescent="0.25">
      <c r="B105" s="236">
        <f>'2-Budget JUSTIFY'!B104</f>
        <v>0</v>
      </c>
      <c r="C105" s="112">
        <f>'2-Budget JUSTIFY'!C104</f>
        <v>0</v>
      </c>
      <c r="D105" s="117"/>
      <c r="E105" s="117"/>
      <c r="F105" s="117"/>
      <c r="G105" s="118"/>
      <c r="H105" s="118"/>
      <c r="I105" s="118"/>
      <c r="J105" s="118"/>
      <c r="K105" s="118"/>
      <c r="L105" s="118"/>
      <c r="M105" s="118"/>
      <c r="N105" s="118"/>
      <c r="O105" s="118"/>
      <c r="Q105" s="111">
        <f t="shared" si="256"/>
        <v>0</v>
      </c>
      <c r="R105" s="106">
        <f t="shared" si="243"/>
        <v>0</v>
      </c>
      <c r="S105" s="106">
        <f t="shared" si="244"/>
        <v>0</v>
      </c>
      <c r="T105" s="111">
        <f t="shared" si="257"/>
        <v>0</v>
      </c>
      <c r="U105" s="106">
        <f t="shared" si="245"/>
        <v>0</v>
      </c>
      <c r="V105" s="106">
        <f t="shared" si="246"/>
        <v>0</v>
      </c>
      <c r="W105" s="111">
        <f t="shared" si="258"/>
        <v>0</v>
      </c>
      <c r="X105" s="106">
        <f t="shared" si="228"/>
        <v>0</v>
      </c>
      <c r="Y105" s="106">
        <f t="shared" si="228"/>
        <v>0</v>
      </c>
      <c r="Z105" s="111">
        <f t="shared" si="259"/>
        <v>0</v>
      </c>
      <c r="AA105" s="106">
        <f t="shared" si="229"/>
        <v>0</v>
      </c>
      <c r="AB105" s="106">
        <f t="shared" si="229"/>
        <v>0</v>
      </c>
      <c r="AC105" s="111">
        <f t="shared" si="260"/>
        <v>0</v>
      </c>
      <c r="AD105" s="106">
        <f t="shared" si="230"/>
        <v>0</v>
      </c>
      <c r="AE105" s="106">
        <f t="shared" si="230"/>
        <v>0</v>
      </c>
      <c r="AF105" s="38">
        <f t="shared" si="266"/>
        <v>0</v>
      </c>
      <c r="AG105" s="38">
        <f t="shared" ref="AG105:AH105" si="285">AF105</f>
        <v>0</v>
      </c>
      <c r="AH105" s="38">
        <f t="shared" si="285"/>
        <v>0</v>
      </c>
      <c r="AI105" s="38">
        <f t="shared" si="262"/>
        <v>0</v>
      </c>
      <c r="AJ105" s="38">
        <f t="shared" ref="AJ105:AK105" si="286">AI105</f>
        <v>0</v>
      </c>
      <c r="AK105" s="38">
        <f t="shared" si="286"/>
        <v>0</v>
      </c>
      <c r="AL105" s="38">
        <f t="shared" si="264"/>
        <v>0</v>
      </c>
      <c r="AM105" s="38">
        <f t="shared" ref="AM105:AN105" si="287">AL105</f>
        <v>0</v>
      </c>
      <c r="AN105" s="38">
        <f t="shared" si="287"/>
        <v>0</v>
      </c>
      <c r="AO105" s="38">
        <f t="shared" ref="AO105:BA120" si="288">AO104</f>
        <v>0</v>
      </c>
      <c r="AP105" s="38">
        <f t="shared" si="212"/>
        <v>0</v>
      </c>
      <c r="AQ105" s="38">
        <f t="shared" si="213"/>
        <v>0</v>
      </c>
      <c r="AR105" s="38">
        <f t="shared" si="288"/>
        <v>0</v>
      </c>
      <c r="AS105" s="38">
        <f t="shared" si="214"/>
        <v>0</v>
      </c>
      <c r="AT105" s="38">
        <f t="shared" si="215"/>
        <v>0</v>
      </c>
      <c r="AU105" s="38">
        <f t="shared" si="288"/>
        <v>0</v>
      </c>
      <c r="AV105" s="38">
        <f t="shared" si="216"/>
        <v>0</v>
      </c>
      <c r="AW105" s="38">
        <f t="shared" si="217"/>
        <v>0</v>
      </c>
      <c r="AX105" s="38">
        <f t="shared" si="288"/>
        <v>0</v>
      </c>
      <c r="AY105" s="38">
        <f t="shared" si="218"/>
        <v>0</v>
      </c>
      <c r="AZ105" s="38">
        <f t="shared" si="219"/>
        <v>0</v>
      </c>
      <c r="BA105" s="38">
        <f t="shared" si="288"/>
        <v>0</v>
      </c>
      <c r="BB105" s="38">
        <f t="shared" si="220"/>
        <v>0</v>
      </c>
      <c r="BC105" s="38">
        <f t="shared" si="221"/>
        <v>0</v>
      </c>
    </row>
    <row r="106" spans="2:55" s="38" customFormat="1" x14ac:dyDescent="0.25">
      <c r="B106" s="236">
        <f>'2-Budget JUSTIFY'!B105</f>
        <v>0</v>
      </c>
      <c r="C106" s="112">
        <f>'2-Budget JUSTIFY'!C105</f>
        <v>0</v>
      </c>
      <c r="D106" s="117"/>
      <c r="E106" s="117"/>
      <c r="F106" s="117"/>
      <c r="G106" s="118"/>
      <c r="H106" s="118"/>
      <c r="I106" s="118"/>
      <c r="J106" s="118"/>
      <c r="K106" s="118"/>
      <c r="L106" s="118"/>
      <c r="M106" s="118"/>
      <c r="N106" s="118"/>
      <c r="O106" s="118"/>
      <c r="Q106" s="111">
        <f t="shared" si="256"/>
        <v>0</v>
      </c>
      <c r="R106" s="106">
        <f t="shared" si="243"/>
        <v>0</v>
      </c>
      <c r="S106" s="106">
        <f t="shared" si="244"/>
        <v>0</v>
      </c>
      <c r="T106" s="111">
        <f t="shared" si="257"/>
        <v>0</v>
      </c>
      <c r="U106" s="106">
        <f t="shared" si="245"/>
        <v>0</v>
      </c>
      <c r="V106" s="106">
        <f t="shared" si="246"/>
        <v>0</v>
      </c>
      <c r="W106" s="111">
        <f t="shared" si="258"/>
        <v>0</v>
      </c>
      <c r="X106" s="106">
        <f t="shared" si="228"/>
        <v>0</v>
      </c>
      <c r="Y106" s="106">
        <f t="shared" si="228"/>
        <v>0</v>
      </c>
      <c r="Z106" s="111">
        <f t="shared" si="259"/>
        <v>0</v>
      </c>
      <c r="AA106" s="106">
        <f t="shared" si="229"/>
        <v>0</v>
      </c>
      <c r="AB106" s="106">
        <f t="shared" si="229"/>
        <v>0</v>
      </c>
      <c r="AC106" s="111">
        <f t="shared" si="260"/>
        <v>0</v>
      </c>
      <c r="AD106" s="106">
        <f t="shared" si="230"/>
        <v>0</v>
      </c>
      <c r="AE106" s="106">
        <f t="shared" si="230"/>
        <v>0</v>
      </c>
      <c r="AF106" s="38">
        <f t="shared" si="266"/>
        <v>0</v>
      </c>
      <c r="AG106" s="38">
        <f t="shared" ref="AG106:AH106" si="289">AF106</f>
        <v>0</v>
      </c>
      <c r="AH106" s="38">
        <f t="shared" si="289"/>
        <v>0</v>
      </c>
      <c r="AI106" s="38">
        <f t="shared" si="262"/>
        <v>0</v>
      </c>
      <c r="AJ106" s="38">
        <f t="shared" ref="AJ106:AK106" si="290">AI106</f>
        <v>0</v>
      </c>
      <c r="AK106" s="38">
        <f t="shared" si="290"/>
        <v>0</v>
      </c>
      <c r="AL106" s="38">
        <f t="shared" si="264"/>
        <v>0</v>
      </c>
      <c r="AM106" s="38">
        <f t="shared" ref="AM106:AN106" si="291">AL106</f>
        <v>0</v>
      </c>
      <c r="AN106" s="38">
        <f t="shared" si="291"/>
        <v>0</v>
      </c>
      <c r="AO106" s="38">
        <f t="shared" si="288"/>
        <v>0</v>
      </c>
      <c r="AP106" s="38">
        <f t="shared" si="212"/>
        <v>0</v>
      </c>
      <c r="AQ106" s="38">
        <f t="shared" si="213"/>
        <v>0</v>
      </c>
      <c r="AR106" s="38">
        <f t="shared" si="288"/>
        <v>0</v>
      </c>
      <c r="AS106" s="38">
        <f t="shared" si="214"/>
        <v>0</v>
      </c>
      <c r="AT106" s="38">
        <f t="shared" si="215"/>
        <v>0</v>
      </c>
      <c r="AU106" s="38">
        <f t="shared" si="288"/>
        <v>0</v>
      </c>
      <c r="AV106" s="38">
        <f t="shared" si="216"/>
        <v>0</v>
      </c>
      <c r="AW106" s="38">
        <f t="shared" si="217"/>
        <v>0</v>
      </c>
      <c r="AX106" s="38">
        <f t="shared" si="288"/>
        <v>0</v>
      </c>
      <c r="AY106" s="38">
        <f t="shared" si="218"/>
        <v>0</v>
      </c>
      <c r="AZ106" s="38">
        <f t="shared" si="219"/>
        <v>0</v>
      </c>
      <c r="BA106" s="38">
        <f t="shared" si="288"/>
        <v>0</v>
      </c>
      <c r="BB106" s="38">
        <f t="shared" si="220"/>
        <v>0</v>
      </c>
      <c r="BC106" s="38">
        <f t="shared" si="221"/>
        <v>0</v>
      </c>
    </row>
    <row r="107" spans="2:55" s="38" customFormat="1" x14ac:dyDescent="0.25">
      <c r="B107" s="236">
        <f>'2-Budget JUSTIFY'!B106</f>
        <v>0</v>
      </c>
      <c r="C107" s="112">
        <f>'2-Budget JUSTIFY'!C106</f>
        <v>0</v>
      </c>
      <c r="D107" s="117"/>
      <c r="E107" s="117"/>
      <c r="F107" s="117"/>
      <c r="G107" s="118"/>
      <c r="H107" s="118"/>
      <c r="I107" s="118"/>
      <c r="J107" s="118"/>
      <c r="K107" s="118"/>
      <c r="L107" s="118"/>
      <c r="M107" s="118"/>
      <c r="N107" s="118"/>
      <c r="O107" s="118"/>
      <c r="Q107" s="111">
        <f t="shared" si="256"/>
        <v>0</v>
      </c>
      <c r="R107" s="106">
        <f t="shared" si="243"/>
        <v>0</v>
      </c>
      <c r="S107" s="106">
        <f t="shared" si="244"/>
        <v>0</v>
      </c>
      <c r="T107" s="111">
        <f t="shared" si="257"/>
        <v>0</v>
      </c>
      <c r="U107" s="106">
        <f t="shared" si="245"/>
        <v>0</v>
      </c>
      <c r="V107" s="106">
        <f t="shared" si="246"/>
        <v>0</v>
      </c>
      <c r="W107" s="111">
        <f t="shared" si="258"/>
        <v>0</v>
      </c>
      <c r="X107" s="106">
        <f t="shared" si="228"/>
        <v>0</v>
      </c>
      <c r="Y107" s="106">
        <f t="shared" si="228"/>
        <v>0</v>
      </c>
      <c r="Z107" s="111">
        <f t="shared" si="259"/>
        <v>0</v>
      </c>
      <c r="AA107" s="106">
        <f t="shared" si="229"/>
        <v>0</v>
      </c>
      <c r="AB107" s="106">
        <f t="shared" si="229"/>
        <v>0</v>
      </c>
      <c r="AC107" s="111">
        <f t="shared" si="260"/>
        <v>0</v>
      </c>
      <c r="AD107" s="106">
        <f t="shared" si="230"/>
        <v>0</v>
      </c>
      <c r="AE107" s="106">
        <f t="shared" si="230"/>
        <v>0</v>
      </c>
      <c r="AF107" s="38">
        <f t="shared" si="266"/>
        <v>0</v>
      </c>
      <c r="AG107" s="38">
        <f t="shared" ref="AG107:AH107" si="292">AF107</f>
        <v>0</v>
      </c>
      <c r="AH107" s="38">
        <f t="shared" si="292"/>
        <v>0</v>
      </c>
      <c r="AI107" s="38">
        <f t="shared" si="262"/>
        <v>0</v>
      </c>
      <c r="AJ107" s="38">
        <f t="shared" ref="AJ107:AK107" si="293">AI107</f>
        <v>0</v>
      </c>
      <c r="AK107" s="38">
        <f t="shared" si="293"/>
        <v>0</v>
      </c>
      <c r="AL107" s="38">
        <f t="shared" si="264"/>
        <v>0</v>
      </c>
      <c r="AM107" s="38">
        <f t="shared" ref="AM107:AN107" si="294">AL107</f>
        <v>0</v>
      </c>
      <c r="AN107" s="38">
        <f t="shared" si="294"/>
        <v>0</v>
      </c>
      <c r="AO107" s="38">
        <f t="shared" si="288"/>
        <v>0</v>
      </c>
      <c r="AP107" s="38">
        <f t="shared" si="212"/>
        <v>0</v>
      </c>
      <c r="AQ107" s="38">
        <f t="shared" si="213"/>
        <v>0</v>
      </c>
      <c r="AR107" s="38">
        <f t="shared" si="288"/>
        <v>0</v>
      </c>
      <c r="AS107" s="38">
        <f t="shared" si="214"/>
        <v>0</v>
      </c>
      <c r="AT107" s="38">
        <f t="shared" si="215"/>
        <v>0</v>
      </c>
      <c r="AU107" s="38">
        <f t="shared" si="288"/>
        <v>0</v>
      </c>
      <c r="AV107" s="38">
        <f t="shared" si="216"/>
        <v>0</v>
      </c>
      <c r="AW107" s="38">
        <f t="shared" si="217"/>
        <v>0</v>
      </c>
      <c r="AX107" s="38">
        <f t="shared" si="288"/>
        <v>0</v>
      </c>
      <c r="AY107" s="38">
        <f t="shared" si="218"/>
        <v>0</v>
      </c>
      <c r="AZ107" s="38">
        <f t="shared" si="219"/>
        <v>0</v>
      </c>
      <c r="BA107" s="38">
        <f t="shared" si="288"/>
        <v>0</v>
      </c>
      <c r="BB107" s="38">
        <f t="shared" si="220"/>
        <v>0</v>
      </c>
      <c r="BC107" s="38">
        <f t="shared" si="221"/>
        <v>0</v>
      </c>
    </row>
    <row r="108" spans="2:55" s="38" customFormat="1" x14ac:dyDescent="0.25">
      <c r="B108" s="237">
        <f>'2-Budget JUSTIFY'!B107</f>
        <v>0</v>
      </c>
      <c r="C108" s="119">
        <f>'2-Budget JUSTIFY'!C107</f>
        <v>0</v>
      </c>
      <c r="D108" s="120"/>
      <c r="E108" s="120"/>
      <c r="F108" s="120"/>
      <c r="G108" s="121"/>
      <c r="H108" s="121"/>
      <c r="I108" s="121"/>
      <c r="J108" s="121"/>
      <c r="K108" s="121"/>
      <c r="L108" s="121"/>
      <c r="M108" s="121"/>
      <c r="N108" s="121"/>
      <c r="O108" s="121"/>
      <c r="Q108" s="111">
        <f t="shared" si="256"/>
        <v>0</v>
      </c>
      <c r="R108" s="106">
        <f t="shared" si="243"/>
        <v>0</v>
      </c>
      <c r="S108" s="106">
        <f t="shared" si="244"/>
        <v>0</v>
      </c>
      <c r="T108" s="111">
        <f t="shared" si="257"/>
        <v>0</v>
      </c>
      <c r="U108" s="106">
        <f t="shared" si="245"/>
        <v>0</v>
      </c>
      <c r="V108" s="106">
        <f t="shared" si="246"/>
        <v>0</v>
      </c>
      <c r="W108" s="111">
        <f t="shared" si="258"/>
        <v>0</v>
      </c>
      <c r="X108" s="106">
        <f t="shared" si="228"/>
        <v>0</v>
      </c>
      <c r="Y108" s="106">
        <f t="shared" si="228"/>
        <v>0</v>
      </c>
      <c r="Z108" s="111">
        <f t="shared" si="259"/>
        <v>0</v>
      </c>
      <c r="AA108" s="106">
        <f t="shared" si="229"/>
        <v>0</v>
      </c>
      <c r="AB108" s="106">
        <f t="shared" si="229"/>
        <v>0</v>
      </c>
      <c r="AC108" s="111">
        <f t="shared" si="260"/>
        <v>0</v>
      </c>
      <c r="AD108" s="106">
        <f t="shared" si="230"/>
        <v>0</v>
      </c>
      <c r="AE108" s="106">
        <f t="shared" si="230"/>
        <v>0</v>
      </c>
      <c r="AF108" s="38">
        <f t="shared" si="266"/>
        <v>0</v>
      </c>
      <c r="AG108" s="38">
        <f t="shared" ref="AG108:AH108" si="295">AF108</f>
        <v>0</v>
      </c>
      <c r="AH108" s="38">
        <f t="shared" si="295"/>
        <v>0</v>
      </c>
      <c r="AI108" s="38">
        <f t="shared" si="262"/>
        <v>0</v>
      </c>
      <c r="AJ108" s="38">
        <f t="shared" ref="AJ108:AK108" si="296">AI108</f>
        <v>0</v>
      </c>
      <c r="AK108" s="38">
        <f t="shared" si="296"/>
        <v>0</v>
      </c>
      <c r="AL108" s="38">
        <f t="shared" si="264"/>
        <v>0</v>
      </c>
      <c r="AM108" s="38">
        <f t="shared" ref="AM108:AN108" si="297">AL108</f>
        <v>0</v>
      </c>
      <c r="AN108" s="38">
        <f t="shared" si="297"/>
        <v>0</v>
      </c>
      <c r="AO108" s="38">
        <f t="shared" si="288"/>
        <v>0</v>
      </c>
      <c r="AP108" s="38">
        <f t="shared" si="212"/>
        <v>0</v>
      </c>
      <c r="AQ108" s="38">
        <f t="shared" si="213"/>
        <v>0</v>
      </c>
      <c r="AR108" s="38">
        <f t="shared" si="288"/>
        <v>0</v>
      </c>
      <c r="AS108" s="38">
        <f t="shared" si="214"/>
        <v>0</v>
      </c>
      <c r="AT108" s="38">
        <f t="shared" si="215"/>
        <v>0</v>
      </c>
      <c r="AU108" s="38">
        <f t="shared" si="288"/>
        <v>0</v>
      </c>
      <c r="AV108" s="38">
        <f t="shared" si="216"/>
        <v>0</v>
      </c>
      <c r="AW108" s="38">
        <f t="shared" si="217"/>
        <v>0</v>
      </c>
      <c r="AX108" s="38">
        <f t="shared" si="288"/>
        <v>0</v>
      </c>
      <c r="AY108" s="38">
        <f t="shared" si="218"/>
        <v>0</v>
      </c>
      <c r="AZ108" s="38">
        <f t="shared" si="219"/>
        <v>0</v>
      </c>
      <c r="BA108" s="38">
        <f t="shared" si="288"/>
        <v>0</v>
      </c>
      <c r="BB108" s="38">
        <f t="shared" si="220"/>
        <v>0</v>
      </c>
      <c r="BC108" s="38">
        <f t="shared" si="221"/>
        <v>0</v>
      </c>
    </row>
    <row r="109" spans="2:55" s="38" customFormat="1" ht="14" x14ac:dyDescent="0.25">
      <c r="B109" s="200" t="str">
        <f>'2-Budget JUSTIFY'!B108</f>
        <v>800 - (identify category)</v>
      </c>
      <c r="C109" s="204">
        <f>SUM(C110:C119)</f>
        <v>0</v>
      </c>
      <c r="D109" s="204">
        <f>SUM(D110:D119)</f>
        <v>0</v>
      </c>
      <c r="E109" s="204">
        <f>SUM(E110:E119)</f>
        <v>0</v>
      </c>
      <c r="F109" s="204">
        <f t="shared" ref="F109:G109" si="298">SUM(F110:F119)</f>
        <v>0</v>
      </c>
      <c r="G109" s="204">
        <f t="shared" si="298"/>
        <v>0</v>
      </c>
      <c r="H109" s="204">
        <f t="shared" ref="H109:K109" si="299">SUM(H110:H119)</f>
        <v>0</v>
      </c>
      <c r="I109" s="204">
        <f t="shared" si="299"/>
        <v>0</v>
      </c>
      <c r="J109" s="204">
        <f t="shared" si="299"/>
        <v>0</v>
      </c>
      <c r="K109" s="204">
        <f t="shared" si="299"/>
        <v>0</v>
      </c>
      <c r="L109" s="204">
        <f t="shared" ref="L109:O109" si="300">SUM(L110:L119)</f>
        <v>0</v>
      </c>
      <c r="M109" s="204">
        <f t="shared" si="300"/>
        <v>0</v>
      </c>
      <c r="N109" s="204">
        <f t="shared" si="300"/>
        <v>0</v>
      </c>
      <c r="O109" s="204">
        <f t="shared" si="300"/>
        <v>0</v>
      </c>
      <c r="Q109" s="111">
        <f t="shared" si="256"/>
        <v>0</v>
      </c>
      <c r="R109" s="106">
        <f t="shared" si="243"/>
        <v>0</v>
      </c>
      <c r="S109" s="106">
        <f t="shared" si="244"/>
        <v>0</v>
      </c>
      <c r="T109" s="111">
        <f t="shared" si="257"/>
        <v>0</v>
      </c>
      <c r="U109" s="106">
        <f t="shared" si="245"/>
        <v>0</v>
      </c>
      <c r="V109" s="106">
        <f t="shared" si="246"/>
        <v>0</v>
      </c>
      <c r="W109" s="111">
        <f t="shared" si="258"/>
        <v>0</v>
      </c>
      <c r="X109" s="106">
        <f t="shared" si="228"/>
        <v>0</v>
      </c>
      <c r="Y109" s="106">
        <f t="shared" si="228"/>
        <v>0</v>
      </c>
      <c r="Z109" s="111">
        <f t="shared" si="259"/>
        <v>0</v>
      </c>
      <c r="AA109" s="106">
        <f t="shared" si="229"/>
        <v>0</v>
      </c>
      <c r="AB109" s="106">
        <f t="shared" si="229"/>
        <v>0</v>
      </c>
      <c r="AC109" s="111">
        <f t="shared" si="260"/>
        <v>0</v>
      </c>
      <c r="AD109" s="106">
        <f t="shared" si="230"/>
        <v>0</v>
      </c>
      <c r="AE109" s="106">
        <f t="shared" si="230"/>
        <v>0</v>
      </c>
      <c r="AF109" s="38">
        <f t="shared" si="266"/>
        <v>0</v>
      </c>
      <c r="AG109" s="38">
        <f t="shared" ref="AG109:AH109" si="301">AF109</f>
        <v>0</v>
      </c>
      <c r="AH109" s="38">
        <f t="shared" si="301"/>
        <v>0</v>
      </c>
      <c r="AI109" s="38">
        <f t="shared" si="262"/>
        <v>0</v>
      </c>
      <c r="AJ109" s="38">
        <f t="shared" ref="AJ109:AK109" si="302">AI109</f>
        <v>0</v>
      </c>
      <c r="AK109" s="38">
        <f t="shared" si="302"/>
        <v>0</v>
      </c>
      <c r="AL109" s="38">
        <f t="shared" si="264"/>
        <v>0</v>
      </c>
      <c r="AM109" s="38">
        <f t="shared" ref="AM109:AN109" si="303">AL109</f>
        <v>0</v>
      </c>
      <c r="AN109" s="38">
        <f t="shared" si="303"/>
        <v>0</v>
      </c>
      <c r="AO109" s="38">
        <f t="shared" si="288"/>
        <v>0</v>
      </c>
      <c r="AP109" s="38">
        <f t="shared" si="212"/>
        <v>0</v>
      </c>
      <c r="AQ109" s="38">
        <f t="shared" si="213"/>
        <v>0</v>
      </c>
      <c r="AR109" s="38">
        <f t="shared" si="288"/>
        <v>0</v>
      </c>
      <c r="AS109" s="38">
        <f t="shared" si="214"/>
        <v>0</v>
      </c>
      <c r="AT109" s="38">
        <f t="shared" si="215"/>
        <v>0</v>
      </c>
      <c r="AU109" s="38">
        <f t="shared" si="288"/>
        <v>0</v>
      </c>
      <c r="AV109" s="38">
        <f t="shared" si="216"/>
        <v>0</v>
      </c>
      <c r="AW109" s="38">
        <f t="shared" si="217"/>
        <v>0</v>
      </c>
      <c r="AX109" s="38">
        <f t="shared" si="288"/>
        <v>0</v>
      </c>
      <c r="AY109" s="38">
        <f t="shared" si="218"/>
        <v>0</v>
      </c>
      <c r="AZ109" s="38">
        <f t="shared" si="219"/>
        <v>0</v>
      </c>
      <c r="BA109" s="38">
        <f t="shared" si="288"/>
        <v>0</v>
      </c>
      <c r="BB109" s="38">
        <f t="shared" si="220"/>
        <v>0</v>
      </c>
      <c r="BC109" s="38">
        <f t="shared" si="221"/>
        <v>0</v>
      </c>
    </row>
    <row r="110" spans="2:55" s="38" customFormat="1" x14ac:dyDescent="0.25">
      <c r="B110" s="235">
        <f>'2-Budget JUSTIFY'!B109</f>
        <v>0</v>
      </c>
      <c r="C110" s="108">
        <f>'2-Budget JUSTIFY'!C109</f>
        <v>0</v>
      </c>
      <c r="D110" s="122"/>
      <c r="E110" s="122"/>
      <c r="F110" s="122"/>
      <c r="G110" s="123"/>
      <c r="H110" s="123"/>
      <c r="I110" s="123"/>
      <c r="J110" s="123"/>
      <c r="K110" s="123"/>
      <c r="L110" s="123"/>
      <c r="M110" s="123"/>
      <c r="N110" s="123"/>
      <c r="O110" s="123"/>
      <c r="Q110" s="111">
        <f t="shared" si="256"/>
        <v>0</v>
      </c>
      <c r="R110" s="106">
        <f t="shared" si="243"/>
        <v>0</v>
      </c>
      <c r="S110" s="106">
        <f t="shared" si="244"/>
        <v>0</v>
      </c>
      <c r="T110" s="111">
        <f t="shared" si="257"/>
        <v>0</v>
      </c>
      <c r="U110" s="106">
        <f t="shared" si="245"/>
        <v>0</v>
      </c>
      <c r="V110" s="106">
        <f t="shared" si="246"/>
        <v>0</v>
      </c>
      <c r="W110" s="111">
        <f t="shared" si="258"/>
        <v>0</v>
      </c>
      <c r="X110" s="106">
        <f t="shared" si="228"/>
        <v>0</v>
      </c>
      <c r="Y110" s="106">
        <f t="shared" si="228"/>
        <v>0</v>
      </c>
      <c r="Z110" s="111">
        <f t="shared" si="259"/>
        <v>0</v>
      </c>
      <c r="AA110" s="106">
        <f t="shared" si="229"/>
        <v>0</v>
      </c>
      <c r="AB110" s="106">
        <f t="shared" si="229"/>
        <v>0</v>
      </c>
      <c r="AC110" s="111">
        <f t="shared" si="260"/>
        <v>0</v>
      </c>
      <c r="AD110" s="106">
        <f t="shared" si="230"/>
        <v>0</v>
      </c>
      <c r="AE110" s="106">
        <f t="shared" si="230"/>
        <v>0</v>
      </c>
      <c r="AF110" s="38">
        <f t="shared" si="266"/>
        <v>0</v>
      </c>
      <c r="AG110" s="38">
        <f t="shared" ref="AG110:AH110" si="304">AF110</f>
        <v>0</v>
      </c>
      <c r="AH110" s="38">
        <f t="shared" si="304"/>
        <v>0</v>
      </c>
      <c r="AI110" s="38">
        <f t="shared" si="262"/>
        <v>0</v>
      </c>
      <c r="AJ110" s="38">
        <f t="shared" ref="AJ110:AK110" si="305">AI110</f>
        <v>0</v>
      </c>
      <c r="AK110" s="38">
        <f t="shared" si="305"/>
        <v>0</v>
      </c>
      <c r="AL110" s="38">
        <f t="shared" si="264"/>
        <v>0</v>
      </c>
      <c r="AM110" s="38">
        <f t="shared" ref="AM110:AN110" si="306">AL110</f>
        <v>0</v>
      </c>
      <c r="AN110" s="38">
        <f t="shared" si="306"/>
        <v>0</v>
      </c>
      <c r="AO110" s="38">
        <f t="shared" si="288"/>
        <v>0</v>
      </c>
      <c r="AP110" s="38">
        <f t="shared" si="212"/>
        <v>0</v>
      </c>
      <c r="AQ110" s="38">
        <f t="shared" si="213"/>
        <v>0</v>
      </c>
      <c r="AR110" s="38">
        <f t="shared" si="288"/>
        <v>0</v>
      </c>
      <c r="AS110" s="38">
        <f t="shared" si="214"/>
        <v>0</v>
      </c>
      <c r="AT110" s="38">
        <f t="shared" si="215"/>
        <v>0</v>
      </c>
      <c r="AU110" s="38">
        <f t="shared" si="288"/>
        <v>0</v>
      </c>
      <c r="AV110" s="38">
        <f t="shared" si="216"/>
        <v>0</v>
      </c>
      <c r="AW110" s="38">
        <f t="shared" si="217"/>
        <v>0</v>
      </c>
      <c r="AX110" s="38">
        <f t="shared" si="288"/>
        <v>0</v>
      </c>
      <c r="AY110" s="38">
        <f t="shared" si="218"/>
        <v>0</v>
      </c>
      <c r="AZ110" s="38">
        <f t="shared" si="219"/>
        <v>0</v>
      </c>
      <c r="BA110" s="38">
        <f t="shared" si="288"/>
        <v>0</v>
      </c>
      <c r="BB110" s="38">
        <f t="shared" si="220"/>
        <v>0</v>
      </c>
      <c r="BC110" s="38">
        <f t="shared" si="221"/>
        <v>0</v>
      </c>
    </row>
    <row r="111" spans="2:55" s="38" customFormat="1" x14ac:dyDescent="0.25">
      <c r="B111" s="236">
        <f>'2-Budget JUSTIFY'!B110</f>
        <v>0</v>
      </c>
      <c r="C111" s="112">
        <f>'2-Budget JUSTIFY'!C110</f>
        <v>0</v>
      </c>
      <c r="D111" s="117"/>
      <c r="E111" s="117"/>
      <c r="F111" s="117"/>
      <c r="G111" s="118"/>
      <c r="H111" s="118"/>
      <c r="I111" s="118"/>
      <c r="J111" s="118"/>
      <c r="K111" s="118"/>
      <c r="L111" s="118"/>
      <c r="M111" s="118"/>
      <c r="N111" s="118"/>
      <c r="O111" s="118"/>
      <c r="Q111" s="111">
        <f t="shared" si="256"/>
        <v>0</v>
      </c>
      <c r="R111" s="106">
        <f t="shared" si="243"/>
        <v>0</v>
      </c>
      <c r="S111" s="106">
        <f t="shared" si="244"/>
        <v>0</v>
      </c>
      <c r="T111" s="111">
        <f t="shared" si="257"/>
        <v>0</v>
      </c>
      <c r="U111" s="106">
        <f t="shared" si="245"/>
        <v>0</v>
      </c>
      <c r="V111" s="106">
        <f t="shared" si="246"/>
        <v>0</v>
      </c>
      <c r="W111" s="111">
        <f t="shared" si="258"/>
        <v>0</v>
      </c>
      <c r="X111" s="106">
        <f t="shared" si="228"/>
        <v>0</v>
      </c>
      <c r="Y111" s="106">
        <f t="shared" si="228"/>
        <v>0</v>
      </c>
      <c r="Z111" s="111">
        <f t="shared" si="259"/>
        <v>0</v>
      </c>
      <c r="AA111" s="106">
        <f t="shared" si="229"/>
        <v>0</v>
      </c>
      <c r="AB111" s="106">
        <f t="shared" si="229"/>
        <v>0</v>
      </c>
      <c r="AC111" s="111">
        <f t="shared" si="260"/>
        <v>0</v>
      </c>
      <c r="AD111" s="106">
        <f t="shared" si="230"/>
        <v>0</v>
      </c>
      <c r="AE111" s="106">
        <f t="shared" si="230"/>
        <v>0</v>
      </c>
      <c r="AF111" s="38">
        <f t="shared" si="266"/>
        <v>0</v>
      </c>
      <c r="AG111" s="38">
        <f t="shared" ref="AG111:AH111" si="307">AF111</f>
        <v>0</v>
      </c>
      <c r="AH111" s="38">
        <f t="shared" si="307"/>
        <v>0</v>
      </c>
      <c r="AI111" s="38">
        <f t="shared" si="262"/>
        <v>0</v>
      </c>
      <c r="AJ111" s="38">
        <f t="shared" ref="AJ111:AK111" si="308">AI111</f>
        <v>0</v>
      </c>
      <c r="AK111" s="38">
        <f t="shared" si="308"/>
        <v>0</v>
      </c>
      <c r="AL111" s="38">
        <f t="shared" si="264"/>
        <v>0</v>
      </c>
      <c r="AM111" s="38">
        <f t="shared" ref="AM111:AN111" si="309">AL111</f>
        <v>0</v>
      </c>
      <c r="AN111" s="38">
        <f t="shared" si="309"/>
        <v>0</v>
      </c>
      <c r="AO111" s="38">
        <f t="shared" si="288"/>
        <v>0</v>
      </c>
      <c r="AP111" s="38">
        <f t="shared" si="212"/>
        <v>0</v>
      </c>
      <c r="AQ111" s="38">
        <f t="shared" si="213"/>
        <v>0</v>
      </c>
      <c r="AR111" s="38">
        <f t="shared" si="288"/>
        <v>0</v>
      </c>
      <c r="AS111" s="38">
        <f t="shared" si="214"/>
        <v>0</v>
      </c>
      <c r="AT111" s="38">
        <f t="shared" si="215"/>
        <v>0</v>
      </c>
      <c r="AU111" s="38">
        <f t="shared" si="288"/>
        <v>0</v>
      </c>
      <c r="AV111" s="38">
        <f t="shared" si="216"/>
        <v>0</v>
      </c>
      <c r="AW111" s="38">
        <f t="shared" si="217"/>
        <v>0</v>
      </c>
      <c r="AX111" s="38">
        <f t="shared" si="288"/>
        <v>0</v>
      </c>
      <c r="AY111" s="38">
        <f t="shared" si="218"/>
        <v>0</v>
      </c>
      <c r="AZ111" s="38">
        <f t="shared" si="219"/>
        <v>0</v>
      </c>
      <c r="BA111" s="38">
        <f t="shared" si="288"/>
        <v>0</v>
      </c>
      <c r="BB111" s="38">
        <f t="shared" si="220"/>
        <v>0</v>
      </c>
      <c r="BC111" s="38">
        <f t="shared" si="221"/>
        <v>0</v>
      </c>
    </row>
    <row r="112" spans="2:55" s="38" customFormat="1" x14ac:dyDescent="0.25">
      <c r="B112" s="236">
        <f>'2-Budget JUSTIFY'!B111</f>
        <v>0</v>
      </c>
      <c r="C112" s="112">
        <f>'2-Budget JUSTIFY'!C111</f>
        <v>0</v>
      </c>
      <c r="D112" s="117"/>
      <c r="E112" s="117"/>
      <c r="F112" s="117"/>
      <c r="G112" s="118"/>
      <c r="H112" s="118"/>
      <c r="I112" s="118"/>
      <c r="J112" s="118"/>
      <c r="K112" s="118"/>
      <c r="L112" s="118"/>
      <c r="M112" s="118"/>
      <c r="N112" s="118"/>
      <c r="O112" s="118"/>
      <c r="Q112" s="111">
        <f t="shared" si="256"/>
        <v>0</v>
      </c>
      <c r="R112" s="106">
        <f t="shared" si="243"/>
        <v>0</v>
      </c>
      <c r="S112" s="106">
        <f t="shared" si="244"/>
        <v>0</v>
      </c>
      <c r="T112" s="111">
        <f t="shared" si="257"/>
        <v>0</v>
      </c>
      <c r="U112" s="106">
        <f t="shared" si="245"/>
        <v>0</v>
      </c>
      <c r="V112" s="106">
        <f t="shared" si="246"/>
        <v>0</v>
      </c>
      <c r="W112" s="111">
        <f t="shared" si="258"/>
        <v>0</v>
      </c>
      <c r="X112" s="106">
        <f t="shared" ref="X112:Y121" si="310">W112</f>
        <v>0</v>
      </c>
      <c r="Y112" s="106">
        <f t="shared" si="310"/>
        <v>0</v>
      </c>
      <c r="Z112" s="111">
        <f t="shared" si="259"/>
        <v>0</v>
      </c>
      <c r="AA112" s="106">
        <f t="shared" ref="AA112:AB121" si="311">Z112</f>
        <v>0</v>
      </c>
      <c r="AB112" s="106">
        <f t="shared" si="311"/>
        <v>0</v>
      </c>
      <c r="AC112" s="111">
        <f t="shared" si="260"/>
        <v>0</v>
      </c>
      <c r="AD112" s="106">
        <f t="shared" ref="AD112:AE121" si="312">AC112</f>
        <v>0</v>
      </c>
      <c r="AE112" s="106">
        <f t="shared" si="312"/>
        <v>0</v>
      </c>
      <c r="AF112" s="38">
        <f t="shared" si="266"/>
        <v>0</v>
      </c>
      <c r="AG112" s="38">
        <f t="shared" ref="AG112:AH112" si="313">AF112</f>
        <v>0</v>
      </c>
      <c r="AH112" s="38">
        <f t="shared" si="313"/>
        <v>0</v>
      </c>
      <c r="AI112" s="38">
        <f t="shared" si="262"/>
        <v>0</v>
      </c>
      <c r="AJ112" s="38">
        <f t="shared" ref="AJ112:AK112" si="314">AI112</f>
        <v>0</v>
      </c>
      <c r="AK112" s="38">
        <f t="shared" si="314"/>
        <v>0</v>
      </c>
      <c r="AL112" s="38">
        <f t="shared" si="264"/>
        <v>0</v>
      </c>
      <c r="AM112" s="38">
        <f t="shared" ref="AM112:AN112" si="315">AL112</f>
        <v>0</v>
      </c>
      <c r="AN112" s="38">
        <f t="shared" si="315"/>
        <v>0</v>
      </c>
      <c r="AO112" s="38">
        <f t="shared" si="288"/>
        <v>0</v>
      </c>
      <c r="AP112" s="38">
        <f t="shared" si="212"/>
        <v>0</v>
      </c>
      <c r="AQ112" s="38">
        <f t="shared" si="213"/>
        <v>0</v>
      </c>
      <c r="AR112" s="38">
        <f t="shared" si="288"/>
        <v>0</v>
      </c>
      <c r="AS112" s="38">
        <f t="shared" si="214"/>
        <v>0</v>
      </c>
      <c r="AT112" s="38">
        <f t="shared" si="215"/>
        <v>0</v>
      </c>
      <c r="AU112" s="38">
        <f t="shared" si="288"/>
        <v>0</v>
      </c>
      <c r="AV112" s="38">
        <f t="shared" si="216"/>
        <v>0</v>
      </c>
      <c r="AW112" s="38">
        <f t="shared" si="217"/>
        <v>0</v>
      </c>
      <c r="AX112" s="38">
        <f t="shared" si="288"/>
        <v>0</v>
      </c>
      <c r="AY112" s="38">
        <f t="shared" si="218"/>
        <v>0</v>
      </c>
      <c r="AZ112" s="38">
        <f t="shared" si="219"/>
        <v>0</v>
      </c>
      <c r="BA112" s="38">
        <f t="shared" si="288"/>
        <v>0</v>
      </c>
      <c r="BB112" s="38">
        <f t="shared" si="220"/>
        <v>0</v>
      </c>
      <c r="BC112" s="38">
        <f t="shared" si="221"/>
        <v>0</v>
      </c>
    </row>
    <row r="113" spans="1:55" s="38" customFormat="1" x14ac:dyDescent="0.25">
      <c r="B113" s="236">
        <f>'2-Budget JUSTIFY'!B112</f>
        <v>0</v>
      </c>
      <c r="C113" s="112">
        <f>'2-Budget JUSTIFY'!C112</f>
        <v>0</v>
      </c>
      <c r="D113" s="117"/>
      <c r="E113" s="117"/>
      <c r="F113" s="117"/>
      <c r="G113" s="118"/>
      <c r="H113" s="118"/>
      <c r="I113" s="118"/>
      <c r="J113" s="118"/>
      <c r="K113" s="118"/>
      <c r="L113" s="118"/>
      <c r="M113" s="118"/>
      <c r="N113" s="118"/>
      <c r="O113" s="118"/>
      <c r="Q113" s="111">
        <f t="shared" si="256"/>
        <v>0</v>
      </c>
      <c r="R113" s="106">
        <f t="shared" si="243"/>
        <v>0</v>
      </c>
      <c r="S113" s="106">
        <f t="shared" si="244"/>
        <v>0</v>
      </c>
      <c r="T113" s="111">
        <f t="shared" si="257"/>
        <v>0</v>
      </c>
      <c r="U113" s="106">
        <f t="shared" si="245"/>
        <v>0</v>
      </c>
      <c r="V113" s="106">
        <f t="shared" si="246"/>
        <v>0</v>
      </c>
      <c r="W113" s="111">
        <f t="shared" si="258"/>
        <v>0</v>
      </c>
      <c r="X113" s="106">
        <f t="shared" si="310"/>
        <v>0</v>
      </c>
      <c r="Y113" s="106">
        <f t="shared" si="310"/>
        <v>0</v>
      </c>
      <c r="Z113" s="111">
        <f t="shared" si="259"/>
        <v>0</v>
      </c>
      <c r="AA113" s="106">
        <f t="shared" si="311"/>
        <v>0</v>
      </c>
      <c r="AB113" s="106">
        <f t="shared" si="311"/>
        <v>0</v>
      </c>
      <c r="AC113" s="111">
        <f t="shared" si="260"/>
        <v>0</v>
      </c>
      <c r="AD113" s="106">
        <f t="shared" si="312"/>
        <v>0</v>
      </c>
      <c r="AE113" s="106">
        <f t="shared" si="312"/>
        <v>0</v>
      </c>
      <c r="AF113" s="38">
        <f t="shared" si="266"/>
        <v>0</v>
      </c>
      <c r="AG113" s="38">
        <f t="shared" ref="AG113:AH113" si="316">AF113</f>
        <v>0</v>
      </c>
      <c r="AH113" s="38">
        <f t="shared" si="316"/>
        <v>0</v>
      </c>
      <c r="AI113" s="38">
        <f t="shared" si="262"/>
        <v>0</v>
      </c>
      <c r="AJ113" s="38">
        <f t="shared" ref="AJ113:AK113" si="317">AI113</f>
        <v>0</v>
      </c>
      <c r="AK113" s="38">
        <f t="shared" si="317"/>
        <v>0</v>
      </c>
      <c r="AL113" s="38">
        <f t="shared" si="264"/>
        <v>0</v>
      </c>
      <c r="AM113" s="38">
        <f t="shared" ref="AM113:AN113" si="318">AL113</f>
        <v>0</v>
      </c>
      <c r="AN113" s="38">
        <f t="shared" si="318"/>
        <v>0</v>
      </c>
      <c r="AO113" s="38">
        <f t="shared" si="288"/>
        <v>0</v>
      </c>
      <c r="AP113" s="38">
        <f t="shared" si="212"/>
        <v>0</v>
      </c>
      <c r="AQ113" s="38">
        <f t="shared" si="213"/>
        <v>0</v>
      </c>
      <c r="AR113" s="38">
        <f t="shared" si="288"/>
        <v>0</v>
      </c>
      <c r="AS113" s="38">
        <f t="shared" si="214"/>
        <v>0</v>
      </c>
      <c r="AT113" s="38">
        <f t="shared" si="215"/>
        <v>0</v>
      </c>
      <c r="AU113" s="38">
        <f t="shared" si="288"/>
        <v>0</v>
      </c>
      <c r="AV113" s="38">
        <f t="shared" si="216"/>
        <v>0</v>
      </c>
      <c r="AW113" s="38">
        <f t="shared" si="217"/>
        <v>0</v>
      </c>
      <c r="AX113" s="38">
        <f t="shared" si="288"/>
        <v>0</v>
      </c>
      <c r="AY113" s="38">
        <f t="shared" si="218"/>
        <v>0</v>
      </c>
      <c r="AZ113" s="38">
        <f t="shared" si="219"/>
        <v>0</v>
      </c>
      <c r="BA113" s="38">
        <f t="shared" si="288"/>
        <v>0</v>
      </c>
      <c r="BB113" s="38">
        <f t="shared" si="220"/>
        <v>0</v>
      </c>
      <c r="BC113" s="38">
        <f t="shared" si="221"/>
        <v>0</v>
      </c>
    </row>
    <row r="114" spans="1:55" s="38" customFormat="1" x14ac:dyDescent="0.25">
      <c r="B114" s="236">
        <f>'2-Budget JUSTIFY'!B113</f>
        <v>0</v>
      </c>
      <c r="C114" s="112">
        <f>'2-Budget JUSTIFY'!C113</f>
        <v>0</v>
      </c>
      <c r="D114" s="117"/>
      <c r="E114" s="117"/>
      <c r="F114" s="117"/>
      <c r="G114" s="118"/>
      <c r="H114" s="118"/>
      <c r="I114" s="118"/>
      <c r="J114" s="118"/>
      <c r="K114" s="118"/>
      <c r="L114" s="118"/>
      <c r="M114" s="118"/>
      <c r="N114" s="118"/>
      <c r="O114" s="118"/>
      <c r="Q114" s="111">
        <f t="shared" si="256"/>
        <v>0</v>
      </c>
      <c r="R114" s="106">
        <f t="shared" si="243"/>
        <v>0</v>
      </c>
      <c r="S114" s="106">
        <f t="shared" si="244"/>
        <v>0</v>
      </c>
      <c r="T114" s="111">
        <f t="shared" si="257"/>
        <v>0</v>
      </c>
      <c r="U114" s="106">
        <f t="shared" si="245"/>
        <v>0</v>
      </c>
      <c r="V114" s="106">
        <f t="shared" si="246"/>
        <v>0</v>
      </c>
      <c r="W114" s="111">
        <f t="shared" si="258"/>
        <v>0</v>
      </c>
      <c r="X114" s="106">
        <f t="shared" si="310"/>
        <v>0</v>
      </c>
      <c r="Y114" s="106">
        <f t="shared" si="310"/>
        <v>0</v>
      </c>
      <c r="Z114" s="111">
        <f t="shared" si="259"/>
        <v>0</v>
      </c>
      <c r="AA114" s="106">
        <f t="shared" si="311"/>
        <v>0</v>
      </c>
      <c r="AB114" s="106">
        <f t="shared" si="311"/>
        <v>0</v>
      </c>
      <c r="AC114" s="111">
        <f t="shared" si="260"/>
        <v>0</v>
      </c>
      <c r="AD114" s="106">
        <f t="shared" si="312"/>
        <v>0</v>
      </c>
      <c r="AE114" s="106">
        <f t="shared" si="312"/>
        <v>0</v>
      </c>
      <c r="AF114" s="38">
        <f t="shared" si="266"/>
        <v>0</v>
      </c>
      <c r="AG114" s="38">
        <f t="shared" ref="AG114:AH114" si="319">AF114</f>
        <v>0</v>
      </c>
      <c r="AH114" s="38">
        <f t="shared" si="319"/>
        <v>0</v>
      </c>
      <c r="AI114" s="38">
        <f t="shared" si="262"/>
        <v>0</v>
      </c>
      <c r="AJ114" s="38">
        <f t="shared" ref="AJ114:AK114" si="320">AI114</f>
        <v>0</v>
      </c>
      <c r="AK114" s="38">
        <f t="shared" si="320"/>
        <v>0</v>
      </c>
      <c r="AL114" s="38">
        <f t="shared" si="264"/>
        <v>0</v>
      </c>
      <c r="AM114" s="38">
        <f t="shared" ref="AM114:AN114" si="321">AL114</f>
        <v>0</v>
      </c>
      <c r="AN114" s="38">
        <f t="shared" si="321"/>
        <v>0</v>
      </c>
      <c r="AO114" s="38">
        <f t="shared" si="288"/>
        <v>0</v>
      </c>
      <c r="AP114" s="38">
        <f t="shared" si="212"/>
        <v>0</v>
      </c>
      <c r="AQ114" s="38">
        <f t="shared" si="213"/>
        <v>0</v>
      </c>
      <c r="AR114" s="38">
        <f t="shared" si="288"/>
        <v>0</v>
      </c>
      <c r="AS114" s="38">
        <f t="shared" si="214"/>
        <v>0</v>
      </c>
      <c r="AT114" s="38">
        <f t="shared" si="215"/>
        <v>0</v>
      </c>
      <c r="AU114" s="38">
        <f t="shared" si="288"/>
        <v>0</v>
      </c>
      <c r="AV114" s="38">
        <f t="shared" si="216"/>
        <v>0</v>
      </c>
      <c r="AW114" s="38">
        <f t="shared" si="217"/>
        <v>0</v>
      </c>
      <c r="AX114" s="38">
        <f t="shared" si="288"/>
        <v>0</v>
      </c>
      <c r="AY114" s="38">
        <f t="shared" si="218"/>
        <v>0</v>
      </c>
      <c r="AZ114" s="38">
        <f t="shared" si="219"/>
        <v>0</v>
      </c>
      <c r="BA114" s="38">
        <f t="shared" si="288"/>
        <v>0</v>
      </c>
      <c r="BB114" s="38">
        <f t="shared" si="220"/>
        <v>0</v>
      </c>
      <c r="BC114" s="38">
        <f t="shared" si="221"/>
        <v>0</v>
      </c>
    </row>
    <row r="115" spans="1:55" s="38" customFormat="1" x14ac:dyDescent="0.25">
      <c r="B115" s="236">
        <f>'2-Budget JUSTIFY'!B114</f>
        <v>0</v>
      </c>
      <c r="C115" s="112">
        <f>'2-Budget JUSTIFY'!C114</f>
        <v>0</v>
      </c>
      <c r="D115" s="117"/>
      <c r="E115" s="117"/>
      <c r="F115" s="117"/>
      <c r="G115" s="118"/>
      <c r="H115" s="118"/>
      <c r="I115" s="118"/>
      <c r="J115" s="118"/>
      <c r="K115" s="118"/>
      <c r="L115" s="118"/>
      <c r="M115" s="118"/>
      <c r="N115" s="118"/>
      <c r="O115" s="118"/>
      <c r="Q115" s="111">
        <f t="shared" si="256"/>
        <v>0</v>
      </c>
      <c r="R115" s="106">
        <f t="shared" si="243"/>
        <v>0</v>
      </c>
      <c r="S115" s="106">
        <f t="shared" si="244"/>
        <v>0</v>
      </c>
      <c r="T115" s="111">
        <f t="shared" si="257"/>
        <v>0</v>
      </c>
      <c r="U115" s="106">
        <f t="shared" si="245"/>
        <v>0</v>
      </c>
      <c r="V115" s="106">
        <f t="shared" si="246"/>
        <v>0</v>
      </c>
      <c r="W115" s="111">
        <f t="shared" si="258"/>
        <v>0</v>
      </c>
      <c r="X115" s="106">
        <f t="shared" si="310"/>
        <v>0</v>
      </c>
      <c r="Y115" s="106">
        <f t="shared" si="310"/>
        <v>0</v>
      </c>
      <c r="Z115" s="111">
        <f t="shared" si="259"/>
        <v>0</v>
      </c>
      <c r="AA115" s="106">
        <f t="shared" si="311"/>
        <v>0</v>
      </c>
      <c r="AB115" s="106">
        <f t="shared" si="311"/>
        <v>0</v>
      </c>
      <c r="AC115" s="111">
        <f t="shared" si="260"/>
        <v>0</v>
      </c>
      <c r="AD115" s="106">
        <f t="shared" si="312"/>
        <v>0</v>
      </c>
      <c r="AE115" s="106">
        <f t="shared" si="312"/>
        <v>0</v>
      </c>
      <c r="AF115" s="38">
        <f t="shared" si="266"/>
        <v>0</v>
      </c>
      <c r="AG115" s="38">
        <f t="shared" ref="AG115:AH115" si="322">AF115</f>
        <v>0</v>
      </c>
      <c r="AH115" s="38">
        <f t="shared" si="322"/>
        <v>0</v>
      </c>
      <c r="AI115" s="38">
        <f t="shared" si="262"/>
        <v>0</v>
      </c>
      <c r="AJ115" s="38">
        <f t="shared" ref="AJ115:AK115" si="323">AI115</f>
        <v>0</v>
      </c>
      <c r="AK115" s="38">
        <f t="shared" si="323"/>
        <v>0</v>
      </c>
      <c r="AL115" s="38">
        <f t="shared" si="264"/>
        <v>0</v>
      </c>
      <c r="AM115" s="38">
        <f t="shared" ref="AM115:AN115" si="324">AL115</f>
        <v>0</v>
      </c>
      <c r="AN115" s="38">
        <f t="shared" si="324"/>
        <v>0</v>
      </c>
      <c r="AO115" s="38">
        <f t="shared" si="288"/>
        <v>0</v>
      </c>
      <c r="AP115" s="38">
        <f t="shared" si="212"/>
        <v>0</v>
      </c>
      <c r="AQ115" s="38">
        <f t="shared" si="213"/>
        <v>0</v>
      </c>
      <c r="AR115" s="38">
        <f t="shared" si="288"/>
        <v>0</v>
      </c>
      <c r="AS115" s="38">
        <f t="shared" si="214"/>
        <v>0</v>
      </c>
      <c r="AT115" s="38">
        <f t="shared" si="215"/>
        <v>0</v>
      </c>
      <c r="AU115" s="38">
        <f t="shared" si="288"/>
        <v>0</v>
      </c>
      <c r="AV115" s="38">
        <f t="shared" si="216"/>
        <v>0</v>
      </c>
      <c r="AW115" s="38">
        <f t="shared" si="217"/>
        <v>0</v>
      </c>
      <c r="AX115" s="38">
        <f t="shared" si="288"/>
        <v>0</v>
      </c>
      <c r="AY115" s="38">
        <f t="shared" si="218"/>
        <v>0</v>
      </c>
      <c r="AZ115" s="38">
        <f t="shared" si="219"/>
        <v>0</v>
      </c>
      <c r="BA115" s="38">
        <f t="shared" si="288"/>
        <v>0</v>
      </c>
      <c r="BB115" s="38">
        <f t="shared" si="220"/>
        <v>0</v>
      </c>
      <c r="BC115" s="38">
        <f t="shared" si="221"/>
        <v>0</v>
      </c>
    </row>
    <row r="116" spans="1:55" s="38" customFormat="1" x14ac:dyDescent="0.25">
      <c r="B116" s="236">
        <f>'2-Budget JUSTIFY'!B115</f>
        <v>0</v>
      </c>
      <c r="C116" s="112">
        <f>'2-Budget JUSTIFY'!C115</f>
        <v>0</v>
      </c>
      <c r="D116" s="117"/>
      <c r="E116" s="117"/>
      <c r="F116" s="117"/>
      <c r="G116" s="118"/>
      <c r="H116" s="118"/>
      <c r="I116" s="118"/>
      <c r="J116" s="118"/>
      <c r="K116" s="118"/>
      <c r="L116" s="118"/>
      <c r="M116" s="118"/>
      <c r="N116" s="118"/>
      <c r="O116" s="118"/>
      <c r="Q116" s="111">
        <f t="shared" si="256"/>
        <v>0</v>
      </c>
      <c r="R116" s="106">
        <f t="shared" si="243"/>
        <v>0</v>
      </c>
      <c r="S116" s="106">
        <f t="shared" si="244"/>
        <v>0</v>
      </c>
      <c r="T116" s="111">
        <f t="shared" si="257"/>
        <v>0</v>
      </c>
      <c r="U116" s="106">
        <f t="shared" si="245"/>
        <v>0</v>
      </c>
      <c r="V116" s="106">
        <f t="shared" si="246"/>
        <v>0</v>
      </c>
      <c r="W116" s="111">
        <f t="shared" si="258"/>
        <v>0</v>
      </c>
      <c r="X116" s="106">
        <f t="shared" si="310"/>
        <v>0</v>
      </c>
      <c r="Y116" s="106">
        <f t="shared" si="310"/>
        <v>0</v>
      </c>
      <c r="Z116" s="111">
        <f t="shared" si="259"/>
        <v>0</v>
      </c>
      <c r="AA116" s="106">
        <f t="shared" si="311"/>
        <v>0</v>
      </c>
      <c r="AB116" s="106">
        <f t="shared" si="311"/>
        <v>0</v>
      </c>
      <c r="AC116" s="111">
        <f t="shared" si="260"/>
        <v>0</v>
      </c>
      <c r="AD116" s="106">
        <f t="shared" si="312"/>
        <v>0</v>
      </c>
      <c r="AE116" s="106">
        <f t="shared" si="312"/>
        <v>0</v>
      </c>
      <c r="AF116" s="38">
        <f t="shared" si="266"/>
        <v>0</v>
      </c>
      <c r="AG116" s="38">
        <f t="shared" ref="AG116:AH116" si="325">AF116</f>
        <v>0</v>
      </c>
      <c r="AH116" s="38">
        <f t="shared" si="325"/>
        <v>0</v>
      </c>
      <c r="AI116" s="38">
        <f t="shared" si="262"/>
        <v>0</v>
      </c>
      <c r="AJ116" s="38">
        <f t="shared" ref="AJ116:AK116" si="326">AI116</f>
        <v>0</v>
      </c>
      <c r="AK116" s="38">
        <f t="shared" si="326"/>
        <v>0</v>
      </c>
      <c r="AL116" s="38">
        <f t="shared" si="264"/>
        <v>0</v>
      </c>
      <c r="AM116" s="38">
        <f t="shared" ref="AM116:AN116" si="327">AL116</f>
        <v>0</v>
      </c>
      <c r="AN116" s="38">
        <f t="shared" si="327"/>
        <v>0</v>
      </c>
      <c r="AO116" s="38">
        <f t="shared" si="288"/>
        <v>0</v>
      </c>
      <c r="AP116" s="38">
        <f t="shared" si="212"/>
        <v>0</v>
      </c>
      <c r="AQ116" s="38">
        <f t="shared" si="213"/>
        <v>0</v>
      </c>
      <c r="AR116" s="38">
        <f t="shared" si="288"/>
        <v>0</v>
      </c>
      <c r="AS116" s="38">
        <f t="shared" si="214"/>
        <v>0</v>
      </c>
      <c r="AT116" s="38">
        <f t="shared" si="215"/>
        <v>0</v>
      </c>
      <c r="AU116" s="38">
        <f t="shared" si="288"/>
        <v>0</v>
      </c>
      <c r="AV116" s="38">
        <f t="shared" si="216"/>
        <v>0</v>
      </c>
      <c r="AW116" s="38">
        <f t="shared" si="217"/>
        <v>0</v>
      </c>
      <c r="AX116" s="38">
        <f t="shared" si="288"/>
        <v>0</v>
      </c>
      <c r="AY116" s="38">
        <f t="shared" si="218"/>
        <v>0</v>
      </c>
      <c r="AZ116" s="38">
        <f t="shared" si="219"/>
        <v>0</v>
      </c>
      <c r="BA116" s="38">
        <f t="shared" si="288"/>
        <v>0</v>
      </c>
      <c r="BB116" s="38">
        <f t="shared" si="220"/>
        <v>0</v>
      </c>
      <c r="BC116" s="38">
        <f t="shared" si="221"/>
        <v>0</v>
      </c>
    </row>
    <row r="117" spans="1:55" s="38" customFormat="1" x14ac:dyDescent="0.25">
      <c r="B117" s="236">
        <f>'2-Budget JUSTIFY'!B116</f>
        <v>0</v>
      </c>
      <c r="C117" s="112">
        <f>'2-Budget JUSTIFY'!C116</f>
        <v>0</v>
      </c>
      <c r="D117" s="117"/>
      <c r="E117" s="117"/>
      <c r="F117" s="117"/>
      <c r="G117" s="118"/>
      <c r="H117" s="118"/>
      <c r="I117" s="118"/>
      <c r="J117" s="118"/>
      <c r="K117" s="118"/>
      <c r="L117" s="118"/>
      <c r="M117" s="118"/>
      <c r="N117" s="118"/>
      <c r="O117" s="118"/>
      <c r="Q117" s="111">
        <f t="shared" si="256"/>
        <v>0</v>
      </c>
      <c r="R117" s="106">
        <f t="shared" si="243"/>
        <v>0</v>
      </c>
      <c r="S117" s="106">
        <f t="shared" si="244"/>
        <v>0</v>
      </c>
      <c r="T117" s="111">
        <f t="shared" si="257"/>
        <v>0</v>
      </c>
      <c r="U117" s="106">
        <f t="shared" si="245"/>
        <v>0</v>
      </c>
      <c r="V117" s="106">
        <f t="shared" si="246"/>
        <v>0</v>
      </c>
      <c r="W117" s="111">
        <f t="shared" si="258"/>
        <v>0</v>
      </c>
      <c r="X117" s="106">
        <f t="shared" si="310"/>
        <v>0</v>
      </c>
      <c r="Y117" s="106">
        <f t="shared" si="310"/>
        <v>0</v>
      </c>
      <c r="Z117" s="111">
        <f t="shared" si="259"/>
        <v>0</v>
      </c>
      <c r="AA117" s="106">
        <f t="shared" si="311"/>
        <v>0</v>
      </c>
      <c r="AB117" s="106">
        <f t="shared" si="311"/>
        <v>0</v>
      </c>
      <c r="AC117" s="111">
        <f t="shared" si="260"/>
        <v>0</v>
      </c>
      <c r="AD117" s="106">
        <f t="shared" si="312"/>
        <v>0</v>
      </c>
      <c r="AE117" s="106">
        <f t="shared" si="312"/>
        <v>0</v>
      </c>
      <c r="AF117" s="38">
        <f t="shared" si="266"/>
        <v>0</v>
      </c>
      <c r="AG117" s="38">
        <f t="shared" ref="AG117:AH117" si="328">AF117</f>
        <v>0</v>
      </c>
      <c r="AH117" s="38">
        <f t="shared" si="328"/>
        <v>0</v>
      </c>
      <c r="AI117" s="38">
        <f t="shared" si="262"/>
        <v>0</v>
      </c>
      <c r="AJ117" s="38">
        <f t="shared" ref="AJ117:AK117" si="329">AI117</f>
        <v>0</v>
      </c>
      <c r="AK117" s="38">
        <f t="shared" si="329"/>
        <v>0</v>
      </c>
      <c r="AL117" s="38">
        <f t="shared" si="264"/>
        <v>0</v>
      </c>
      <c r="AM117" s="38">
        <f t="shared" ref="AM117:AN117" si="330">AL117</f>
        <v>0</v>
      </c>
      <c r="AN117" s="38">
        <f t="shared" si="330"/>
        <v>0</v>
      </c>
      <c r="AO117" s="38">
        <f t="shared" si="288"/>
        <v>0</v>
      </c>
      <c r="AP117" s="38">
        <f t="shared" si="212"/>
        <v>0</v>
      </c>
      <c r="AQ117" s="38">
        <f t="shared" si="213"/>
        <v>0</v>
      </c>
      <c r="AR117" s="38">
        <f t="shared" si="288"/>
        <v>0</v>
      </c>
      <c r="AS117" s="38">
        <f t="shared" si="214"/>
        <v>0</v>
      </c>
      <c r="AT117" s="38">
        <f t="shared" si="215"/>
        <v>0</v>
      </c>
      <c r="AU117" s="38">
        <f t="shared" si="288"/>
        <v>0</v>
      </c>
      <c r="AV117" s="38">
        <f t="shared" si="216"/>
        <v>0</v>
      </c>
      <c r="AW117" s="38">
        <f t="shared" si="217"/>
        <v>0</v>
      </c>
      <c r="AX117" s="38">
        <f t="shared" si="288"/>
        <v>0</v>
      </c>
      <c r="AY117" s="38">
        <f t="shared" si="218"/>
        <v>0</v>
      </c>
      <c r="AZ117" s="38">
        <f t="shared" si="219"/>
        <v>0</v>
      </c>
      <c r="BA117" s="38">
        <f t="shared" si="288"/>
        <v>0</v>
      </c>
      <c r="BB117" s="38">
        <f t="shared" si="220"/>
        <v>0</v>
      </c>
      <c r="BC117" s="38">
        <f t="shared" si="221"/>
        <v>0</v>
      </c>
    </row>
    <row r="118" spans="1:55" s="38" customFormat="1" x14ac:dyDescent="0.25">
      <c r="B118" s="236">
        <f>'2-Budget JUSTIFY'!B117</f>
        <v>0</v>
      </c>
      <c r="C118" s="112">
        <f>'2-Budget JUSTIFY'!C117</f>
        <v>0</v>
      </c>
      <c r="D118" s="117"/>
      <c r="E118" s="117"/>
      <c r="F118" s="117"/>
      <c r="G118" s="118"/>
      <c r="H118" s="118"/>
      <c r="I118" s="118"/>
      <c r="J118" s="118"/>
      <c r="K118" s="118"/>
      <c r="L118" s="118"/>
      <c r="M118" s="118"/>
      <c r="N118" s="118"/>
      <c r="O118" s="118"/>
      <c r="Q118" s="111">
        <f t="shared" si="256"/>
        <v>0</v>
      </c>
      <c r="R118" s="106">
        <f t="shared" si="243"/>
        <v>0</v>
      </c>
      <c r="S118" s="106">
        <f t="shared" si="244"/>
        <v>0</v>
      </c>
      <c r="T118" s="111">
        <f t="shared" si="257"/>
        <v>0</v>
      </c>
      <c r="U118" s="106">
        <f t="shared" si="245"/>
        <v>0</v>
      </c>
      <c r="V118" s="106">
        <f t="shared" si="246"/>
        <v>0</v>
      </c>
      <c r="W118" s="111">
        <f t="shared" si="258"/>
        <v>0</v>
      </c>
      <c r="X118" s="106">
        <f t="shared" si="310"/>
        <v>0</v>
      </c>
      <c r="Y118" s="106">
        <f t="shared" si="310"/>
        <v>0</v>
      </c>
      <c r="Z118" s="111">
        <f t="shared" si="259"/>
        <v>0</v>
      </c>
      <c r="AA118" s="106">
        <f t="shared" si="311"/>
        <v>0</v>
      </c>
      <c r="AB118" s="106">
        <f t="shared" si="311"/>
        <v>0</v>
      </c>
      <c r="AC118" s="111">
        <f t="shared" si="260"/>
        <v>0</v>
      </c>
      <c r="AD118" s="106">
        <f t="shared" si="312"/>
        <v>0</v>
      </c>
      <c r="AE118" s="106">
        <f t="shared" si="312"/>
        <v>0</v>
      </c>
      <c r="AF118" s="38">
        <f t="shared" si="266"/>
        <v>0</v>
      </c>
      <c r="AG118" s="38">
        <f t="shared" ref="AG118:AH118" si="331">AF118</f>
        <v>0</v>
      </c>
      <c r="AH118" s="38">
        <f t="shared" si="331"/>
        <v>0</v>
      </c>
      <c r="AI118" s="38">
        <f t="shared" si="262"/>
        <v>0</v>
      </c>
      <c r="AJ118" s="38">
        <f t="shared" ref="AJ118:AK118" si="332">AI118</f>
        <v>0</v>
      </c>
      <c r="AK118" s="38">
        <f t="shared" si="332"/>
        <v>0</v>
      </c>
      <c r="AL118" s="38">
        <f t="shared" si="264"/>
        <v>0</v>
      </c>
      <c r="AM118" s="38">
        <f t="shared" ref="AM118:AN118" si="333">AL118</f>
        <v>0</v>
      </c>
      <c r="AN118" s="38">
        <f t="shared" si="333"/>
        <v>0</v>
      </c>
      <c r="AO118" s="38">
        <f t="shared" si="288"/>
        <v>0</v>
      </c>
      <c r="AP118" s="38">
        <f t="shared" si="212"/>
        <v>0</v>
      </c>
      <c r="AQ118" s="38">
        <f t="shared" si="213"/>
        <v>0</v>
      </c>
      <c r="AR118" s="38">
        <f t="shared" si="288"/>
        <v>0</v>
      </c>
      <c r="AS118" s="38">
        <f t="shared" si="214"/>
        <v>0</v>
      </c>
      <c r="AT118" s="38">
        <f t="shared" si="215"/>
        <v>0</v>
      </c>
      <c r="AU118" s="38">
        <f t="shared" si="288"/>
        <v>0</v>
      </c>
      <c r="AV118" s="38">
        <f t="shared" si="216"/>
        <v>0</v>
      </c>
      <c r="AW118" s="38">
        <f t="shared" si="217"/>
        <v>0</v>
      </c>
      <c r="AX118" s="38">
        <f t="shared" si="288"/>
        <v>0</v>
      </c>
      <c r="AY118" s="38">
        <f t="shared" si="218"/>
        <v>0</v>
      </c>
      <c r="AZ118" s="38">
        <f t="shared" si="219"/>
        <v>0</v>
      </c>
      <c r="BA118" s="38">
        <f t="shared" si="288"/>
        <v>0</v>
      </c>
      <c r="BB118" s="38">
        <f t="shared" si="220"/>
        <v>0</v>
      </c>
      <c r="BC118" s="38">
        <f t="shared" si="221"/>
        <v>0</v>
      </c>
    </row>
    <row r="119" spans="1:55" s="38" customFormat="1" x14ac:dyDescent="0.25">
      <c r="B119" s="237">
        <f>'2-Budget JUSTIFY'!B118</f>
        <v>0</v>
      </c>
      <c r="C119" s="119">
        <f>'2-Budget JUSTIFY'!C118</f>
        <v>0</v>
      </c>
      <c r="D119" s="120"/>
      <c r="E119" s="120"/>
      <c r="F119" s="120"/>
      <c r="G119" s="121"/>
      <c r="H119" s="121"/>
      <c r="I119" s="121"/>
      <c r="J119" s="121"/>
      <c r="K119" s="121"/>
      <c r="L119" s="121"/>
      <c r="M119" s="121"/>
      <c r="N119" s="121"/>
      <c r="O119" s="121"/>
      <c r="Q119" s="111">
        <f t="shared" si="256"/>
        <v>0</v>
      </c>
      <c r="R119" s="106">
        <f t="shared" si="243"/>
        <v>0</v>
      </c>
      <c r="S119" s="106">
        <f t="shared" si="244"/>
        <v>0</v>
      </c>
      <c r="T119" s="111">
        <f t="shared" si="257"/>
        <v>0</v>
      </c>
      <c r="U119" s="106">
        <f t="shared" si="245"/>
        <v>0</v>
      </c>
      <c r="V119" s="106">
        <f t="shared" si="246"/>
        <v>0</v>
      </c>
      <c r="W119" s="111">
        <f t="shared" si="258"/>
        <v>0</v>
      </c>
      <c r="X119" s="106">
        <f t="shared" si="310"/>
        <v>0</v>
      </c>
      <c r="Y119" s="106">
        <f t="shared" si="310"/>
        <v>0</v>
      </c>
      <c r="Z119" s="111">
        <f t="shared" si="259"/>
        <v>0</v>
      </c>
      <c r="AA119" s="106">
        <f t="shared" si="311"/>
        <v>0</v>
      </c>
      <c r="AB119" s="106">
        <f t="shared" si="311"/>
        <v>0</v>
      </c>
      <c r="AC119" s="111">
        <f t="shared" si="260"/>
        <v>0</v>
      </c>
      <c r="AD119" s="106">
        <f t="shared" si="312"/>
        <v>0</v>
      </c>
      <c r="AE119" s="106">
        <f t="shared" si="312"/>
        <v>0</v>
      </c>
      <c r="AF119" s="38">
        <f t="shared" si="266"/>
        <v>0</v>
      </c>
      <c r="AG119" s="38">
        <f t="shared" ref="AG119:AH119" si="334">AF119</f>
        <v>0</v>
      </c>
      <c r="AH119" s="38">
        <f t="shared" si="334"/>
        <v>0</v>
      </c>
      <c r="AI119" s="38">
        <f t="shared" si="262"/>
        <v>0</v>
      </c>
      <c r="AJ119" s="38">
        <f t="shared" ref="AJ119:AK119" si="335">AI119</f>
        <v>0</v>
      </c>
      <c r="AK119" s="38">
        <f t="shared" si="335"/>
        <v>0</v>
      </c>
      <c r="AL119" s="38">
        <f t="shared" si="264"/>
        <v>0</v>
      </c>
      <c r="AM119" s="38">
        <f t="shared" ref="AM119:AN119" si="336">AL119</f>
        <v>0</v>
      </c>
      <c r="AN119" s="38">
        <f t="shared" si="336"/>
        <v>0</v>
      </c>
      <c r="AO119" s="38">
        <f t="shared" si="288"/>
        <v>0</v>
      </c>
      <c r="AP119" s="38">
        <f t="shared" si="212"/>
        <v>0</v>
      </c>
      <c r="AQ119" s="38">
        <f t="shared" si="213"/>
        <v>0</v>
      </c>
      <c r="AR119" s="38">
        <f t="shared" si="288"/>
        <v>0</v>
      </c>
      <c r="AS119" s="38">
        <f t="shared" si="214"/>
        <v>0</v>
      </c>
      <c r="AT119" s="38">
        <f t="shared" si="215"/>
        <v>0</v>
      </c>
      <c r="AU119" s="38">
        <f t="shared" si="288"/>
        <v>0</v>
      </c>
      <c r="AV119" s="38">
        <f t="shared" si="216"/>
        <v>0</v>
      </c>
      <c r="AW119" s="38">
        <f t="shared" si="217"/>
        <v>0</v>
      </c>
      <c r="AX119" s="38">
        <f t="shared" si="288"/>
        <v>0</v>
      </c>
      <c r="AY119" s="38">
        <f t="shared" si="218"/>
        <v>0</v>
      </c>
      <c r="AZ119" s="38">
        <f t="shared" si="219"/>
        <v>0</v>
      </c>
      <c r="BA119" s="38">
        <f t="shared" si="288"/>
        <v>0</v>
      </c>
      <c r="BB119" s="38">
        <f t="shared" si="220"/>
        <v>0</v>
      </c>
      <c r="BC119" s="38">
        <f t="shared" si="221"/>
        <v>0</v>
      </c>
    </row>
    <row r="120" spans="1:55" s="38" customFormat="1" ht="12.9" customHeight="1" x14ac:dyDescent="0.25">
      <c r="B120" s="200" t="str">
        <f>'2-Budget JUSTIFY'!B119</f>
        <v>900 - Indirect Costs</v>
      </c>
      <c r="C120" s="204">
        <f>SUM(C121)</f>
        <v>0</v>
      </c>
      <c r="D120" s="204">
        <f>SUM(D121)</f>
        <v>0</v>
      </c>
      <c r="E120" s="204">
        <f>SUM(E121)</f>
        <v>0</v>
      </c>
      <c r="F120" s="204">
        <f t="shared" ref="F120:O120" si="337">SUM(F121)</f>
        <v>0</v>
      </c>
      <c r="G120" s="204">
        <f t="shared" si="337"/>
        <v>0</v>
      </c>
      <c r="H120" s="204">
        <f t="shared" si="337"/>
        <v>0</v>
      </c>
      <c r="I120" s="204">
        <f t="shared" si="337"/>
        <v>0</v>
      </c>
      <c r="J120" s="204">
        <f t="shared" si="337"/>
        <v>0</v>
      </c>
      <c r="K120" s="204">
        <f t="shared" si="337"/>
        <v>0</v>
      </c>
      <c r="L120" s="204">
        <f t="shared" si="337"/>
        <v>0</v>
      </c>
      <c r="M120" s="204">
        <f t="shared" si="337"/>
        <v>0</v>
      </c>
      <c r="N120" s="204">
        <f t="shared" si="337"/>
        <v>0</v>
      </c>
      <c r="O120" s="204">
        <f t="shared" si="337"/>
        <v>0</v>
      </c>
      <c r="Q120" s="111">
        <f t="shared" si="256"/>
        <v>0</v>
      </c>
      <c r="R120" s="106">
        <f t="shared" si="243"/>
        <v>0</v>
      </c>
      <c r="S120" s="106">
        <f t="shared" si="244"/>
        <v>0</v>
      </c>
      <c r="T120" s="111">
        <f t="shared" si="257"/>
        <v>0</v>
      </c>
      <c r="U120" s="106">
        <f t="shared" si="245"/>
        <v>0</v>
      </c>
      <c r="V120" s="106">
        <f t="shared" si="246"/>
        <v>0</v>
      </c>
      <c r="W120" s="111">
        <f t="shared" si="258"/>
        <v>0</v>
      </c>
      <c r="X120" s="106">
        <f t="shared" si="310"/>
        <v>0</v>
      </c>
      <c r="Y120" s="106">
        <f t="shared" si="310"/>
        <v>0</v>
      </c>
      <c r="Z120" s="111">
        <f t="shared" si="259"/>
        <v>0</v>
      </c>
      <c r="AA120" s="106">
        <f t="shared" si="311"/>
        <v>0</v>
      </c>
      <c r="AB120" s="106">
        <f t="shared" si="311"/>
        <v>0</v>
      </c>
      <c r="AC120" s="111">
        <f t="shared" si="260"/>
        <v>0</v>
      </c>
      <c r="AD120" s="106">
        <f t="shared" si="312"/>
        <v>0</v>
      </c>
      <c r="AE120" s="106">
        <f t="shared" si="312"/>
        <v>0</v>
      </c>
      <c r="AF120" s="38">
        <f t="shared" si="266"/>
        <v>0</v>
      </c>
      <c r="AG120" s="38">
        <f t="shared" ref="AG120:AH120" si="338">AF120</f>
        <v>0</v>
      </c>
      <c r="AH120" s="38">
        <f t="shared" si="338"/>
        <v>0</v>
      </c>
      <c r="AI120" s="38">
        <f t="shared" si="262"/>
        <v>0</v>
      </c>
      <c r="AJ120" s="38">
        <f t="shared" ref="AJ120:AK120" si="339">AI120</f>
        <v>0</v>
      </c>
      <c r="AK120" s="38">
        <f t="shared" si="339"/>
        <v>0</v>
      </c>
      <c r="AL120" s="38">
        <f t="shared" si="264"/>
        <v>0</v>
      </c>
      <c r="AM120" s="38">
        <f t="shared" ref="AM120:AN120" si="340">AL120</f>
        <v>0</v>
      </c>
      <c r="AN120" s="38">
        <f t="shared" si="340"/>
        <v>0</v>
      </c>
      <c r="AO120" s="38">
        <f t="shared" si="288"/>
        <v>0</v>
      </c>
      <c r="AP120" s="38">
        <f t="shared" si="212"/>
        <v>0</v>
      </c>
      <c r="AQ120" s="38">
        <f t="shared" si="213"/>
        <v>0</v>
      </c>
      <c r="AR120" s="38">
        <f t="shared" si="288"/>
        <v>0</v>
      </c>
      <c r="AS120" s="38">
        <f t="shared" si="214"/>
        <v>0</v>
      </c>
      <c r="AT120" s="38">
        <f t="shared" si="215"/>
        <v>0</v>
      </c>
      <c r="AU120" s="38">
        <f t="shared" si="288"/>
        <v>0</v>
      </c>
      <c r="AV120" s="38">
        <f t="shared" si="216"/>
        <v>0</v>
      </c>
      <c r="AW120" s="38">
        <f t="shared" si="217"/>
        <v>0</v>
      </c>
      <c r="AX120" s="38">
        <f t="shared" si="288"/>
        <v>0</v>
      </c>
      <c r="AY120" s="38">
        <f t="shared" si="218"/>
        <v>0</v>
      </c>
      <c r="AZ120" s="38">
        <f t="shared" si="219"/>
        <v>0</v>
      </c>
      <c r="BA120" s="38">
        <f t="shared" si="288"/>
        <v>0</v>
      </c>
      <c r="BB120" s="38">
        <f t="shared" si="220"/>
        <v>0</v>
      </c>
      <c r="BC120" s="38">
        <f t="shared" si="221"/>
        <v>0</v>
      </c>
    </row>
    <row r="121" spans="1:55" s="38" customFormat="1" ht="12" customHeight="1" x14ac:dyDescent="0.25">
      <c r="B121" s="107" t="str">
        <f>'2-Budget JUSTIFY'!B120</f>
        <v>use "Indirect Cost Calculator"</v>
      </c>
      <c r="C121" s="127">
        <f>'2-Budget JUSTIFY'!C120</f>
        <v>0</v>
      </c>
      <c r="D121" s="122"/>
      <c r="E121" s="122"/>
      <c r="F121" s="122"/>
      <c r="G121" s="123"/>
      <c r="H121" s="123"/>
      <c r="I121" s="123"/>
      <c r="J121" s="123"/>
      <c r="K121" s="123"/>
      <c r="L121" s="123"/>
      <c r="M121" s="123"/>
      <c r="N121" s="123"/>
      <c r="O121" s="123"/>
      <c r="Q121" s="111">
        <f t="shared" si="256"/>
        <v>0</v>
      </c>
      <c r="R121" s="106">
        <f t="shared" si="243"/>
        <v>0</v>
      </c>
      <c r="S121" s="106">
        <f t="shared" si="244"/>
        <v>0</v>
      </c>
      <c r="T121" s="111">
        <f t="shared" si="257"/>
        <v>0</v>
      </c>
      <c r="U121" s="106">
        <f t="shared" si="245"/>
        <v>0</v>
      </c>
      <c r="V121" s="106">
        <f t="shared" si="246"/>
        <v>0</v>
      </c>
      <c r="W121" s="111">
        <f t="shared" si="258"/>
        <v>0</v>
      </c>
      <c r="X121" s="106">
        <f t="shared" si="310"/>
        <v>0</v>
      </c>
      <c r="Y121" s="106">
        <f t="shared" si="310"/>
        <v>0</v>
      </c>
      <c r="Z121" s="111">
        <f t="shared" si="259"/>
        <v>0</v>
      </c>
      <c r="AA121" s="106">
        <f t="shared" si="311"/>
        <v>0</v>
      </c>
      <c r="AB121" s="106">
        <f t="shared" si="311"/>
        <v>0</v>
      </c>
      <c r="AC121" s="111">
        <f t="shared" si="260"/>
        <v>0</v>
      </c>
      <c r="AD121" s="106">
        <f>AC121</f>
        <v>0</v>
      </c>
      <c r="AE121" s="106">
        <f t="shared" si="312"/>
        <v>0</v>
      </c>
      <c r="AF121" s="38">
        <f t="shared" si="266"/>
        <v>0</v>
      </c>
      <c r="AG121" s="38">
        <f t="shared" ref="AG121:AH121" si="341">AF121</f>
        <v>0</v>
      </c>
      <c r="AH121" s="38">
        <f t="shared" si="341"/>
        <v>0</v>
      </c>
      <c r="AI121" s="38">
        <f t="shared" si="262"/>
        <v>0</v>
      </c>
      <c r="AJ121" s="38">
        <f t="shared" ref="AJ121:AK121" si="342">AI121</f>
        <v>0</v>
      </c>
      <c r="AK121" s="38">
        <f t="shared" si="342"/>
        <v>0</v>
      </c>
      <c r="AL121" s="38">
        <f t="shared" si="264"/>
        <v>0</v>
      </c>
      <c r="AM121" s="38">
        <f t="shared" ref="AM121:AN121" si="343">AL121</f>
        <v>0</v>
      </c>
      <c r="AN121" s="38">
        <f t="shared" si="343"/>
        <v>0</v>
      </c>
      <c r="AO121" s="38">
        <f t="shared" ref="AO121:BA121" si="344">AO120</f>
        <v>0</v>
      </c>
      <c r="AP121" s="38">
        <f t="shared" si="212"/>
        <v>0</v>
      </c>
      <c r="AQ121" s="38">
        <f t="shared" si="213"/>
        <v>0</v>
      </c>
      <c r="AR121" s="38">
        <f t="shared" si="344"/>
        <v>0</v>
      </c>
      <c r="AS121" s="38">
        <f t="shared" si="214"/>
        <v>0</v>
      </c>
      <c r="AT121" s="38">
        <f t="shared" si="215"/>
        <v>0</v>
      </c>
      <c r="AU121" s="38">
        <f t="shared" si="344"/>
        <v>0</v>
      </c>
      <c r="AV121" s="38">
        <f t="shared" si="216"/>
        <v>0</v>
      </c>
      <c r="AW121" s="38">
        <f t="shared" si="217"/>
        <v>0</v>
      </c>
      <c r="AX121" s="38">
        <f t="shared" si="344"/>
        <v>0</v>
      </c>
      <c r="AY121" s="38">
        <f t="shared" si="218"/>
        <v>0</v>
      </c>
      <c r="AZ121" s="38">
        <f t="shared" si="219"/>
        <v>0</v>
      </c>
      <c r="BA121" s="38">
        <f t="shared" si="344"/>
        <v>0</v>
      </c>
      <c r="BB121" s="38">
        <f t="shared" si="220"/>
        <v>0</v>
      </c>
      <c r="BC121" s="38">
        <f t="shared" si="221"/>
        <v>0</v>
      </c>
    </row>
    <row r="122" spans="1:55" s="38" customFormat="1" ht="14.5" thickBot="1" x14ac:dyDescent="0.3">
      <c r="B122" s="128" t="str">
        <f>'2-Budget JUSTIFY'!B121</f>
        <v xml:space="preserve">Total </v>
      </c>
      <c r="C122" s="129">
        <f>SUM(C8+C31+C54+C65+C76+C87+C98+C109+C120)</f>
        <v>0</v>
      </c>
      <c r="D122" s="130">
        <f>SUM(D8+D31+D54+D65+D76+D87+D98+D109+D120)</f>
        <v>0</v>
      </c>
      <c r="E122" s="130">
        <f>SUM(E8+E31+E54+E65+E76+E87+E98+E109+E120)</f>
        <v>0</v>
      </c>
      <c r="F122" s="130">
        <f t="shared" ref="F122" si="345">SUM(F8+F31+F54+F65+F76+F87+F98+F109+F120)</f>
        <v>0</v>
      </c>
      <c r="G122" s="130">
        <f>SUM(G8+G31+G54+G65+G76+G87+G98+G109+G120)</f>
        <v>0</v>
      </c>
      <c r="H122" s="130">
        <f t="shared" ref="H122:K122" si="346">SUM(H8+H31+H54+H65+H76+H87+H98+H109+H120)</f>
        <v>0</v>
      </c>
      <c r="I122" s="130">
        <f t="shared" si="346"/>
        <v>0</v>
      </c>
      <c r="J122" s="130">
        <f t="shared" si="346"/>
        <v>0</v>
      </c>
      <c r="K122" s="130">
        <f t="shared" si="346"/>
        <v>0</v>
      </c>
      <c r="L122" s="130">
        <f t="shared" ref="L122:O122" si="347">SUM(L8+L31+L54+L65+L76+L87+L98+L109+L120)</f>
        <v>0</v>
      </c>
      <c r="M122" s="130">
        <f t="shared" si="347"/>
        <v>0</v>
      </c>
      <c r="N122" s="130">
        <f t="shared" si="347"/>
        <v>0</v>
      </c>
      <c r="O122" s="130">
        <f t="shared" si="347"/>
        <v>0</v>
      </c>
      <c r="Q122" s="111"/>
      <c r="R122" s="131"/>
      <c r="S122" s="131"/>
      <c r="T122" s="111"/>
      <c r="U122" s="131"/>
      <c r="V122" s="131"/>
      <c r="W122" s="111"/>
      <c r="X122" s="131"/>
      <c r="Y122" s="131"/>
      <c r="Z122" s="111"/>
      <c r="AA122" s="131"/>
      <c r="AB122" s="131"/>
      <c r="AC122" s="111"/>
      <c r="AD122" s="131"/>
      <c r="AE122" s="131"/>
    </row>
    <row r="123" spans="1:55" ht="20.25" customHeight="1" thickBot="1" x14ac:dyDescent="0.35">
      <c r="B123" s="60"/>
      <c r="C123" s="132"/>
      <c r="D123" s="133" t="str">
        <f>IF(D122&gt;0,IF(D122&gt;$C122,"OVER award",IF(D122&lt;$C122,"UNDER award","")),"")</f>
        <v/>
      </c>
      <c r="E123" s="133" t="str">
        <f t="shared" ref="E123:O123" si="348">IF(E122&gt;0,IF(E122&gt;$C122,"OVER award",IF(E122&lt;$C122,"UNDER award","")),"")</f>
        <v/>
      </c>
      <c r="F123" s="133" t="str">
        <f t="shared" si="348"/>
        <v/>
      </c>
      <c r="G123" s="133" t="str">
        <f t="shared" si="348"/>
        <v/>
      </c>
      <c r="H123" s="133" t="str">
        <f t="shared" si="348"/>
        <v/>
      </c>
      <c r="I123" s="133" t="str">
        <f t="shared" si="348"/>
        <v/>
      </c>
      <c r="J123" s="133" t="str">
        <f t="shared" si="348"/>
        <v/>
      </c>
      <c r="K123" s="133" t="str">
        <f t="shared" si="348"/>
        <v/>
      </c>
      <c r="L123" s="133" t="str">
        <f t="shared" si="348"/>
        <v/>
      </c>
      <c r="M123" s="133" t="str">
        <f t="shared" si="348"/>
        <v/>
      </c>
      <c r="N123" s="133" t="str">
        <f t="shared" si="348"/>
        <v/>
      </c>
      <c r="O123" s="133" t="str">
        <f t="shared" si="348"/>
        <v/>
      </c>
    </row>
    <row r="124" spans="1:55" ht="15" customHeight="1" x14ac:dyDescent="0.25">
      <c r="B124" s="893" t="s">
        <v>280</v>
      </c>
      <c r="C124" s="894"/>
      <c r="D124" s="894"/>
      <c r="E124" s="894"/>
      <c r="F124" s="894"/>
      <c r="G124" s="894"/>
      <c r="H124" s="894"/>
      <c r="I124" s="894"/>
      <c r="J124" s="894"/>
      <c r="K124" s="894"/>
      <c r="L124" s="894"/>
      <c r="M124" s="894"/>
      <c r="N124" s="894"/>
      <c r="O124" s="895"/>
    </row>
    <row r="125" spans="1:55" ht="19.5" customHeight="1" thickBot="1" x14ac:dyDescent="0.3">
      <c r="B125" s="896"/>
      <c r="C125" s="897"/>
      <c r="D125" s="897"/>
      <c r="E125" s="897"/>
      <c r="F125" s="897"/>
      <c r="G125" s="897"/>
      <c r="H125" s="897"/>
      <c r="I125" s="897"/>
      <c r="J125" s="897"/>
      <c r="K125" s="897"/>
      <c r="L125" s="897"/>
      <c r="M125" s="897"/>
      <c r="N125" s="897"/>
      <c r="O125" s="898"/>
    </row>
    <row r="126" spans="1:55" ht="15" customHeight="1" x14ac:dyDescent="0.25">
      <c r="A126" s="23"/>
      <c r="B126" s="242"/>
      <c r="C126" s="242"/>
      <c r="D126" s="242"/>
      <c r="E126" s="242"/>
      <c r="F126" s="242"/>
      <c r="G126" s="242"/>
      <c r="H126" s="242"/>
      <c r="I126" s="242"/>
      <c r="J126" s="242"/>
      <c r="K126" s="242"/>
      <c r="L126" s="242"/>
      <c r="M126" s="242"/>
      <c r="N126" s="242"/>
      <c r="O126" s="242"/>
    </row>
    <row r="127" spans="1:55" ht="15.5" x14ac:dyDescent="0.25">
      <c r="B127" s="899" t="s">
        <v>188</v>
      </c>
      <c r="C127" s="899"/>
      <c r="D127" s="899"/>
      <c r="E127" s="899"/>
      <c r="F127" s="899"/>
      <c r="G127" s="899"/>
      <c r="H127" s="134"/>
      <c r="I127" s="892" t="s">
        <v>185</v>
      </c>
      <c r="J127" s="892"/>
      <c r="K127" s="892"/>
      <c r="L127" s="892"/>
      <c r="M127" s="892"/>
      <c r="N127" s="892"/>
      <c r="O127" s="892"/>
    </row>
    <row r="128" spans="1:55" ht="14" x14ac:dyDescent="0.25">
      <c r="B128" s="868"/>
      <c r="C128" s="869"/>
      <c r="D128" s="869"/>
      <c r="E128" s="869"/>
      <c r="F128" s="869"/>
      <c r="G128" s="870"/>
      <c r="H128" s="135"/>
      <c r="I128" s="868"/>
      <c r="J128" s="869"/>
      <c r="K128" s="869"/>
      <c r="L128" s="869"/>
      <c r="M128" s="869"/>
      <c r="N128" s="869"/>
      <c r="O128" s="870"/>
    </row>
    <row r="129" spans="2:31" ht="14" x14ac:dyDescent="0.25">
      <c r="B129" s="871"/>
      <c r="C129" s="872"/>
      <c r="D129" s="872"/>
      <c r="E129" s="872"/>
      <c r="F129" s="872"/>
      <c r="G129" s="873"/>
      <c r="H129" s="135"/>
      <c r="I129" s="871"/>
      <c r="J129" s="872"/>
      <c r="K129" s="872"/>
      <c r="L129" s="872"/>
      <c r="M129" s="872"/>
      <c r="N129" s="872"/>
      <c r="O129" s="873"/>
    </row>
    <row r="130" spans="2:31" ht="14" x14ac:dyDescent="0.25">
      <c r="B130" s="871"/>
      <c r="C130" s="872"/>
      <c r="D130" s="872"/>
      <c r="E130" s="872"/>
      <c r="F130" s="872"/>
      <c r="G130" s="873"/>
      <c r="H130" s="135"/>
      <c r="I130" s="871"/>
      <c r="J130" s="872"/>
      <c r="K130" s="872"/>
      <c r="L130" s="872"/>
      <c r="M130" s="872"/>
      <c r="N130" s="872"/>
      <c r="O130" s="873"/>
    </row>
    <row r="131" spans="2:31" ht="14" x14ac:dyDescent="0.25">
      <c r="B131" s="871"/>
      <c r="C131" s="872"/>
      <c r="D131" s="872"/>
      <c r="E131" s="872"/>
      <c r="F131" s="872"/>
      <c r="G131" s="873"/>
      <c r="H131" s="135"/>
      <c r="I131" s="871"/>
      <c r="J131" s="872"/>
      <c r="K131" s="872"/>
      <c r="L131" s="872"/>
      <c r="M131" s="872"/>
      <c r="N131" s="872"/>
      <c r="O131" s="873"/>
    </row>
    <row r="132" spans="2:31" ht="14" x14ac:dyDescent="0.25">
      <c r="B132" s="871"/>
      <c r="C132" s="872"/>
      <c r="D132" s="872"/>
      <c r="E132" s="872"/>
      <c r="F132" s="872"/>
      <c r="G132" s="873"/>
      <c r="H132" s="135"/>
      <c r="I132" s="871"/>
      <c r="J132" s="872"/>
      <c r="K132" s="872"/>
      <c r="L132" s="872"/>
      <c r="M132" s="872"/>
      <c r="N132" s="872"/>
      <c r="O132" s="873"/>
    </row>
    <row r="133" spans="2:31" ht="14" x14ac:dyDescent="0.25">
      <c r="B133" s="874"/>
      <c r="C133" s="875"/>
      <c r="D133" s="875"/>
      <c r="E133" s="875"/>
      <c r="F133" s="875"/>
      <c r="G133" s="876"/>
      <c r="H133" s="135"/>
      <c r="I133" s="874"/>
      <c r="J133" s="875"/>
      <c r="K133" s="875"/>
      <c r="L133" s="875"/>
      <c r="M133" s="875"/>
      <c r="N133" s="875"/>
      <c r="O133" s="876"/>
    </row>
    <row r="134" spans="2:31" s="85" customFormat="1" ht="14" x14ac:dyDescent="0.25">
      <c r="B134" s="878" t="s">
        <v>187</v>
      </c>
      <c r="C134" s="878"/>
      <c r="D134" s="878"/>
      <c r="E134" s="878"/>
      <c r="F134" s="878"/>
      <c r="G134" s="878"/>
      <c r="H134" s="136"/>
      <c r="I134" s="877" t="s">
        <v>186</v>
      </c>
      <c r="J134" s="877"/>
      <c r="K134" s="877"/>
      <c r="L134" s="877"/>
      <c r="M134" s="877"/>
      <c r="N134" s="877"/>
      <c r="O134" s="877"/>
      <c r="P134" s="17"/>
      <c r="Q134" s="137"/>
      <c r="R134" s="138"/>
      <c r="S134" s="138"/>
      <c r="T134" s="137"/>
      <c r="U134" s="138"/>
      <c r="V134" s="138"/>
      <c r="W134" s="137"/>
      <c r="X134" s="138"/>
      <c r="Y134" s="138"/>
      <c r="Z134" s="137"/>
      <c r="AA134" s="138"/>
      <c r="AB134" s="138"/>
      <c r="AC134" s="137"/>
      <c r="AD134" s="138"/>
      <c r="AE134" s="138"/>
    </row>
    <row r="135" spans="2:31" ht="14" x14ac:dyDescent="0.25">
      <c r="B135" s="868"/>
      <c r="C135" s="869"/>
      <c r="D135" s="869"/>
      <c r="E135" s="869"/>
      <c r="F135" s="869"/>
      <c r="G135" s="870"/>
      <c r="H135" s="135"/>
      <c r="I135" s="868"/>
      <c r="J135" s="869"/>
      <c r="K135" s="869"/>
      <c r="L135" s="869"/>
      <c r="M135" s="869"/>
      <c r="N135" s="869"/>
      <c r="O135" s="870"/>
    </row>
    <row r="136" spans="2:31" ht="14" x14ac:dyDescent="0.25">
      <c r="B136" s="871"/>
      <c r="C136" s="872"/>
      <c r="D136" s="872"/>
      <c r="E136" s="872"/>
      <c r="F136" s="872"/>
      <c r="G136" s="873"/>
      <c r="H136" s="135"/>
      <c r="I136" s="871"/>
      <c r="J136" s="872"/>
      <c r="K136" s="872"/>
      <c r="L136" s="872"/>
      <c r="M136" s="872"/>
      <c r="N136" s="872"/>
      <c r="O136" s="873"/>
    </row>
    <row r="137" spans="2:31" ht="14" x14ac:dyDescent="0.25">
      <c r="B137" s="871"/>
      <c r="C137" s="872"/>
      <c r="D137" s="872"/>
      <c r="E137" s="872"/>
      <c r="F137" s="872"/>
      <c r="G137" s="873"/>
      <c r="H137" s="135"/>
      <c r="I137" s="871"/>
      <c r="J137" s="872"/>
      <c r="K137" s="872"/>
      <c r="L137" s="872"/>
      <c r="M137" s="872"/>
      <c r="N137" s="872"/>
      <c r="O137" s="873"/>
    </row>
    <row r="138" spans="2:31" ht="14" x14ac:dyDescent="0.25">
      <c r="B138" s="871"/>
      <c r="C138" s="872"/>
      <c r="D138" s="872"/>
      <c r="E138" s="872"/>
      <c r="F138" s="872"/>
      <c r="G138" s="873"/>
      <c r="H138" s="135"/>
      <c r="I138" s="871"/>
      <c r="J138" s="872"/>
      <c r="K138" s="872"/>
      <c r="L138" s="872"/>
      <c r="M138" s="872"/>
      <c r="N138" s="872"/>
      <c r="O138" s="873"/>
    </row>
    <row r="139" spans="2:31" ht="14" x14ac:dyDescent="0.25">
      <c r="B139" s="871"/>
      <c r="C139" s="872"/>
      <c r="D139" s="872"/>
      <c r="E139" s="872"/>
      <c r="F139" s="872"/>
      <c r="G139" s="873"/>
      <c r="H139" s="135"/>
      <c r="I139" s="871"/>
      <c r="J139" s="872"/>
      <c r="K139" s="872"/>
      <c r="L139" s="872"/>
      <c r="M139" s="872"/>
      <c r="N139" s="872"/>
      <c r="O139" s="873"/>
    </row>
    <row r="140" spans="2:31" ht="14" x14ac:dyDescent="0.25">
      <c r="B140" s="874"/>
      <c r="C140" s="875"/>
      <c r="D140" s="875"/>
      <c r="E140" s="875"/>
      <c r="F140" s="875"/>
      <c r="G140" s="876"/>
      <c r="H140" s="135"/>
      <c r="I140" s="874"/>
      <c r="J140" s="875"/>
      <c r="K140" s="875"/>
      <c r="L140" s="875"/>
      <c r="M140" s="875"/>
      <c r="N140" s="875"/>
      <c r="O140" s="876"/>
    </row>
  </sheetData>
  <sheetProtection algorithmName="SHA-512" hashValue="Lw1GUj5T8F1UEThwy2QElS4glvJGWK50cM86HwY+1qOLEK3IZhlPQAjI+TVqgRyPLjMMnIu9eh3A4QU1P1/EdA==" saltValue="YNC4i5kSeyhfbOdNsOFKtw==" spinCount="100000" sheet="1" formatColumns="0" formatRows="0"/>
  <protectedRanges>
    <protectedRange sqref="B110:O119 B99:O108 B88:O97 B77:O86 B66:O75 B55:O64 B9:O30 B32:O53 C121:O121" name="Budget Entries"/>
  </protectedRanges>
  <mergeCells count="39">
    <mergeCell ref="AU7:AW7"/>
    <mergeCell ref="AX7:AZ7"/>
    <mergeCell ref="BA7:BC7"/>
    <mergeCell ref="I128:O133"/>
    <mergeCell ref="I127:O127"/>
    <mergeCell ref="B124:O125"/>
    <mergeCell ref="B127:G127"/>
    <mergeCell ref="AI7:AK7"/>
    <mergeCell ref="AL7:AN7"/>
    <mergeCell ref="AO7:AQ7"/>
    <mergeCell ref="I6:I7"/>
    <mergeCell ref="J6:J7"/>
    <mergeCell ref="K6:K7"/>
    <mergeCell ref="L6:L7"/>
    <mergeCell ref="M6:M7"/>
    <mergeCell ref="AF7:AH7"/>
    <mergeCell ref="Z7:AB7"/>
    <mergeCell ref="AC7:AE7"/>
    <mergeCell ref="W7:Y7"/>
    <mergeCell ref="AR7:AT7"/>
    <mergeCell ref="T7:V7"/>
    <mergeCell ref="Q7:S7"/>
    <mergeCell ref="H6:H7"/>
    <mergeCell ref="N6:N7"/>
    <mergeCell ref="O6:O7"/>
    <mergeCell ref="D4:O4"/>
    <mergeCell ref="D3:O3"/>
    <mergeCell ref="I135:O140"/>
    <mergeCell ref="I134:O134"/>
    <mergeCell ref="B134:G134"/>
    <mergeCell ref="B135:G140"/>
    <mergeCell ref="B6:B7"/>
    <mergeCell ref="B128:G133"/>
    <mergeCell ref="D6:D7"/>
    <mergeCell ref="D5:O5"/>
    <mergeCell ref="C6:C7"/>
    <mergeCell ref="E6:E7"/>
    <mergeCell ref="F6:F7"/>
    <mergeCell ref="G6:G7"/>
  </mergeCells>
  <phoneticPr fontId="4" type="noConversion"/>
  <dataValidations count="1">
    <dataValidation type="decimal" allowBlank="1" showInputMessage="1" showErrorMessage="1" sqref="D122" xr:uid="{00000000-0002-0000-0200-000000000000}">
      <formula1>0.00001</formula1>
      <formula2>0.999999</formula2>
    </dataValidation>
  </dataValidations>
  <printOptions horizontalCentered="1"/>
  <pageMargins left="0.25" right="0.25" top="0.75" bottom="0.75" header="0.3" footer="0.3"/>
  <pageSetup scale="43" fitToHeight="0" pageOrder="overThenDown" orientation="landscape" r:id="rId1"/>
  <headerFooter alignWithMargins="0">
    <oddFooter>&amp;C&amp;A&amp;R&amp;P of &amp;N</oddFooter>
  </headerFooter>
  <rowBreaks count="1" manualBreakCount="1">
    <brk id="64" min="1" max="23" man="1"/>
  </rowBreaks>
  <ignoredErrors>
    <ignoredError sqref="W96:W121 Z96:Z121 AC96:AC121 W54:W95 Z54:Z95 AC8 AC54:AC95 AC11:AC16 Z8:Z16 W8:W16" 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C843"/>
    <pageSetUpPr fitToPage="1"/>
  </sheetPr>
  <dimension ref="A1:AF136"/>
  <sheetViews>
    <sheetView showZeros="0" topLeftCell="B1" zoomScaleNormal="100" workbookViewId="0">
      <pane ySplit="16" topLeftCell="A17" activePane="bottomLeft" state="frozen"/>
      <selection pane="bottomLeft" activeCell="R6" sqref="R6"/>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3.6328125" style="22" customWidth="1"/>
    <col min="15" max="15" width="21.453125" style="19" hidden="1" customWidth="1"/>
    <col min="16" max="30" width="12.81640625" style="19" customWidth="1"/>
    <col min="31" max="31" width="13.6328125" style="19" customWidth="1"/>
    <col min="32" max="16384" width="9.08984375" style="19"/>
  </cols>
  <sheetData>
    <row r="1" spans="1:31" ht="18" customHeight="1" x14ac:dyDescent="0.3">
      <c r="A1" s="305"/>
      <c r="B1" s="913" t="s">
        <v>13</v>
      </c>
      <c r="K1" s="221"/>
      <c r="L1" s="221"/>
      <c r="M1" s="923"/>
    </row>
    <row r="2" spans="1:31" ht="18" customHeight="1" x14ac:dyDescent="0.35">
      <c r="A2" s="306"/>
      <c r="B2" s="913"/>
      <c r="C2" s="922" t="str">
        <f>'3-Budget + REVISE'!$B$3</f>
        <v>Project Name</v>
      </c>
      <c r="D2" s="922"/>
      <c r="E2" s="922"/>
      <c r="F2" s="922"/>
      <c r="G2" s="220"/>
      <c r="H2" s="220"/>
      <c r="I2" s="220"/>
      <c r="J2" s="220"/>
      <c r="K2" s="221"/>
      <c r="L2" s="221"/>
      <c r="M2" s="923"/>
      <c r="N2" s="24"/>
    </row>
    <row r="3" spans="1:31" ht="13.25" customHeight="1" x14ac:dyDescent="0.4">
      <c r="A3" s="23"/>
      <c r="B3" s="25"/>
      <c r="C3" s="26"/>
      <c r="D3" s="26"/>
      <c r="E3" s="26"/>
      <c r="F3" s="26"/>
      <c r="G3" s="26"/>
      <c r="H3" s="26"/>
      <c r="I3" s="26"/>
      <c r="J3" s="26"/>
      <c r="K3" s="221"/>
      <c r="L3" s="221"/>
      <c r="M3" s="923"/>
      <c r="N3" s="24"/>
    </row>
    <row r="4" spans="1:31" ht="13.25" customHeight="1" x14ac:dyDescent="0.3">
      <c r="B4" s="916" t="str">
        <f>'2-Budget JUSTIFY'!$A$4</f>
        <v>Organization Name</v>
      </c>
      <c r="C4" s="916"/>
      <c r="D4" s="916"/>
      <c r="E4" s="27"/>
      <c r="F4" s="917"/>
      <c r="G4" s="917"/>
      <c r="H4" s="917"/>
      <c r="I4" s="28"/>
      <c r="J4" s="914"/>
      <c r="K4" s="914"/>
      <c r="L4" s="914"/>
      <c r="M4" s="914"/>
    </row>
    <row r="5" spans="1:31" s="29" customFormat="1" ht="13.5" customHeight="1" x14ac:dyDescent="0.25">
      <c r="B5" s="918" t="s">
        <v>3</v>
      </c>
      <c r="C5" s="918"/>
      <c r="D5" s="918"/>
      <c r="E5" s="30"/>
      <c r="F5" s="919" t="s">
        <v>148</v>
      </c>
      <c r="G5" s="919"/>
      <c r="H5" s="919"/>
      <c r="I5" s="919"/>
      <c r="J5" s="915" t="s">
        <v>70</v>
      </c>
      <c r="K5" s="915"/>
      <c r="L5" s="915"/>
      <c r="M5" s="915"/>
      <c r="N5" s="31"/>
    </row>
    <row r="6" spans="1:31" x14ac:dyDescent="0.3">
      <c r="B6" s="914"/>
      <c r="C6" s="914"/>
      <c r="D6" s="914"/>
      <c r="E6" s="32"/>
      <c r="F6" s="921"/>
      <c r="G6" s="921"/>
      <c r="H6" s="33" t="s">
        <v>14</v>
      </c>
      <c r="I6" s="28"/>
      <c r="J6" s="914" t="s">
        <v>59</v>
      </c>
      <c r="K6" s="914"/>
      <c r="L6" s="914"/>
      <c r="M6" s="914"/>
    </row>
    <row r="7" spans="1:31" s="29" customFormat="1" ht="13.5" customHeight="1" x14ac:dyDescent="0.25">
      <c r="B7" s="918" t="s">
        <v>4</v>
      </c>
      <c r="C7" s="918"/>
      <c r="D7" s="918"/>
      <c r="E7" s="30"/>
      <c r="F7" s="918" t="s">
        <v>2</v>
      </c>
      <c r="G7" s="918"/>
      <c r="H7" s="918"/>
      <c r="I7" s="34"/>
      <c r="J7" s="915" t="s">
        <v>1</v>
      </c>
      <c r="K7" s="915"/>
      <c r="L7" s="915"/>
      <c r="M7" s="915"/>
      <c r="N7" s="31"/>
      <c r="S7" s="309"/>
    </row>
    <row r="8" spans="1:31" ht="12.75" customHeight="1" x14ac:dyDescent="0.3">
      <c r="B8" s="914"/>
      <c r="C8" s="914"/>
      <c r="D8" s="914"/>
      <c r="E8" s="32"/>
      <c r="F8" s="916" t="str">
        <f>'2-Budget JUSTIFY'!A3</f>
        <v>Project Name</v>
      </c>
      <c r="G8" s="916"/>
      <c r="H8" s="916"/>
      <c r="I8" s="916"/>
      <c r="J8" s="916"/>
      <c r="K8" s="916"/>
      <c r="L8" s="916"/>
      <c r="M8" s="916"/>
    </row>
    <row r="9" spans="1:31" s="29" customFormat="1" ht="13.5" customHeight="1" x14ac:dyDescent="0.25">
      <c r="B9" s="918" t="s">
        <v>5</v>
      </c>
      <c r="C9" s="918"/>
      <c r="D9" s="918"/>
      <c r="E9" s="30"/>
      <c r="F9" s="918" t="s">
        <v>6</v>
      </c>
      <c r="G9" s="918"/>
      <c r="H9" s="918"/>
      <c r="I9" s="918"/>
      <c r="J9" s="918"/>
      <c r="K9" s="918"/>
      <c r="L9" s="918"/>
      <c r="M9" s="918"/>
      <c r="N9" s="31"/>
    </row>
    <row r="10" spans="1:31" ht="18" customHeight="1" thickBot="1" x14ac:dyDescent="0.35">
      <c r="B10" s="948"/>
      <c r="C10" s="948"/>
      <c r="D10" s="948"/>
      <c r="E10" s="35"/>
      <c r="F10" s="948"/>
      <c r="G10" s="948"/>
      <c r="H10" s="948"/>
      <c r="I10" s="948"/>
      <c r="J10" s="948"/>
      <c r="K10" s="948"/>
      <c r="L10" s="948"/>
      <c r="M10" s="948"/>
    </row>
    <row r="11" spans="1:31" s="29" customFormat="1" ht="13.5" customHeight="1" x14ac:dyDescent="0.25">
      <c r="B11" s="78" t="s">
        <v>7</v>
      </c>
      <c r="C11" s="216" t="s">
        <v>8</v>
      </c>
      <c r="D11" s="36"/>
      <c r="E11" s="30"/>
      <c r="F11" s="924" t="s">
        <v>7</v>
      </c>
      <c r="G11" s="924"/>
      <c r="H11" s="924"/>
      <c r="I11" s="924"/>
      <c r="J11" s="924"/>
      <c r="K11" s="924"/>
      <c r="L11" s="924"/>
      <c r="M11" s="36" t="s">
        <v>8</v>
      </c>
      <c r="N11" s="31"/>
    </row>
    <row r="12" spans="1:31" ht="12.75" customHeight="1" x14ac:dyDescent="0.3">
      <c r="B12" s="949" t="s">
        <v>165</v>
      </c>
      <c r="C12" s="949"/>
      <c r="D12" s="949"/>
      <c r="E12" s="37"/>
      <c r="F12" s="950" t="s">
        <v>166</v>
      </c>
      <c r="G12" s="950"/>
      <c r="H12" s="950"/>
      <c r="I12" s="950"/>
      <c r="J12" s="950"/>
      <c r="K12" s="950"/>
      <c r="L12" s="950"/>
      <c r="M12" s="950"/>
    </row>
    <row r="13" spans="1:31" s="29" customFormat="1" ht="13.5" customHeight="1" x14ac:dyDescent="0.25">
      <c r="B13" s="78" t="s">
        <v>12</v>
      </c>
      <c r="C13" s="34"/>
      <c r="D13" s="34"/>
      <c r="E13" s="34"/>
      <c r="F13" s="918" t="s">
        <v>9</v>
      </c>
      <c r="G13" s="918"/>
      <c r="H13" s="918"/>
      <c r="I13" s="918"/>
      <c r="J13" s="918"/>
      <c r="K13" s="918"/>
      <c r="L13" s="918"/>
      <c r="M13" s="918"/>
      <c r="N13" s="31"/>
    </row>
    <row r="14" spans="1:31" ht="12.75" customHeight="1" x14ac:dyDescent="0.3">
      <c r="B14" s="949" t="s">
        <v>167</v>
      </c>
      <c r="C14" s="949"/>
      <c r="D14" s="949"/>
      <c r="E14" s="37"/>
      <c r="F14" s="950" t="s">
        <v>168</v>
      </c>
      <c r="G14" s="950"/>
      <c r="H14" s="950"/>
      <c r="I14" s="950"/>
      <c r="J14" s="950"/>
      <c r="K14" s="950"/>
      <c r="L14" s="950"/>
      <c r="M14" s="950"/>
    </row>
    <row r="15" spans="1:31" s="29" customFormat="1" ht="13.5" customHeight="1" thickBot="1" x14ac:dyDescent="0.3">
      <c r="B15" s="30" t="s">
        <v>10</v>
      </c>
      <c r="C15" s="34"/>
      <c r="D15" s="34"/>
      <c r="E15" s="34"/>
      <c r="F15" s="918" t="s">
        <v>10</v>
      </c>
      <c r="G15" s="918"/>
      <c r="H15" s="918"/>
      <c r="I15" s="918"/>
      <c r="J15" s="918"/>
      <c r="K15" s="918"/>
      <c r="L15" s="918"/>
      <c r="M15" s="918"/>
      <c r="N15" s="31"/>
      <c r="P15" s="748" t="s">
        <v>366</v>
      </c>
    </row>
    <row r="16" spans="1:31" s="38" customFormat="1" ht="32" thickBot="1" x14ac:dyDescent="0.3">
      <c r="B16" s="39" t="s">
        <v>0</v>
      </c>
      <c r="C16" s="951" t="s">
        <v>16</v>
      </c>
      <c r="D16" s="952"/>
      <c r="E16" s="953"/>
      <c r="F16" s="954" t="s">
        <v>72</v>
      </c>
      <c r="G16" s="955"/>
      <c r="H16" s="956"/>
      <c r="I16" s="957" t="s">
        <v>15</v>
      </c>
      <c r="J16" s="958"/>
      <c r="K16" s="959"/>
      <c r="L16" s="40" t="s">
        <v>18</v>
      </c>
      <c r="M16" s="41" t="s">
        <v>17</v>
      </c>
      <c r="N16" s="42"/>
      <c r="O16" s="38" t="s">
        <v>209</v>
      </c>
      <c r="P16" s="813" t="str">
        <f>'2-Budget JUSTIFY'!D6</f>
        <v>A: Prevention and Chronic Disease</v>
      </c>
      <c r="Q16" s="813" t="str">
        <f>'2-Budget JUSTIFY'!E6</f>
        <v>B: Provider Payments</v>
      </c>
      <c r="R16" s="813" t="str">
        <f>'2-Budget JUSTIFY'!F6</f>
        <v>C: Consumer Tech Solutions</v>
      </c>
      <c r="S16" s="813" t="str">
        <f>'2-Budget JUSTIFY'!G6</f>
        <v>D: Training and Technical Assistance</v>
      </c>
      <c r="T16" s="813" t="str">
        <f>'2-Budget JUSTIFY'!H6</f>
        <v>E: Workforce</v>
      </c>
      <c r="U16" s="813" t="str">
        <f>'2-Budget JUSTIFY'!I6</f>
        <v>F: IT Advances</v>
      </c>
      <c r="V16" s="813" t="str">
        <f>'2-Budget JUSTIFY'!J6</f>
        <v>G: Appropriate Care Availability</v>
      </c>
      <c r="W16" s="813" t="str">
        <f>'2-Budget JUSTIFY'!K6</f>
        <v>H: Behavioral Health</v>
      </c>
      <c r="X16" s="813" t="str">
        <f>'2-Budget JUSTIFY'!L6</f>
        <v>I: Innovative Care</v>
      </c>
      <c r="Y16" s="813" t="str">
        <f>'2-Budget JUSTIFY'!M6</f>
        <v>J: Capital Expenditures &amp; Infra.</v>
      </c>
      <c r="Z16" s="813" t="str">
        <f>'2-Budget JUSTIFY'!N6</f>
        <v>K: Fostering Collaboration</v>
      </c>
      <c r="AA16" s="813" t="str">
        <f>'2-Budget JUSTIFY'!O6</f>
        <v>Do not use</v>
      </c>
      <c r="AB16" s="813" t="str">
        <f>'2-Budget JUSTIFY'!P6</f>
        <v>Do not use</v>
      </c>
      <c r="AC16" s="813" t="str">
        <f>'2-Budget JUSTIFY'!Q6</f>
        <v>Applies to EMR Cap</v>
      </c>
      <c r="AD16" s="813" t="str">
        <f>'2-Budget JUSTIFY'!R6</f>
        <v>Applies to Admin Cap</v>
      </c>
      <c r="AE16" s="814" t="s">
        <v>385</v>
      </c>
    </row>
    <row r="17" spans="2:32" s="44" customFormat="1" ht="12.75" customHeight="1" x14ac:dyDescent="0.25">
      <c r="B17" s="205" t="str">
        <f>IF(ISBLANK('3-Budget + REVISE'!B8),"",'3-Budget + REVISE'!B8)</f>
        <v>100 - PERSONNEL - Salary / Wage</v>
      </c>
      <c r="C17" s="912">
        <f>SUM(C18:C39)</f>
        <v>0</v>
      </c>
      <c r="D17" s="912"/>
      <c r="E17" s="912"/>
      <c r="F17" s="920">
        <f>SUM(F18:F39)</f>
        <v>0</v>
      </c>
      <c r="G17" s="920"/>
      <c r="H17" s="920"/>
      <c r="I17" s="920">
        <f>SUM(I18:I39)</f>
        <v>0</v>
      </c>
      <c r="J17" s="920"/>
      <c r="K17" s="920"/>
      <c r="L17" s="206" t="str">
        <f t="shared" ref="L17:L39" si="0">IF(C17&gt;0,I17/C17,"")</f>
        <v/>
      </c>
      <c r="M17" s="207">
        <f>C17-I17</f>
        <v>0</v>
      </c>
      <c r="N17" s="43" t="str">
        <f t="shared" ref="N17:N62" si="1">IF(M17&lt;0, "!", "")</f>
        <v/>
      </c>
      <c r="O17" s="38">
        <f>F17</f>
        <v>0</v>
      </c>
      <c r="P17" s="787">
        <f>SUM(P18:P39)</f>
        <v>0</v>
      </c>
      <c r="Q17" s="788">
        <f>SUM(Q18:Q39)</f>
        <v>0</v>
      </c>
      <c r="R17" s="788">
        <f t="shared" ref="R17:AC17" si="2">SUM(R18:R39)</f>
        <v>0</v>
      </c>
      <c r="S17" s="788">
        <f t="shared" si="2"/>
        <v>0</v>
      </c>
      <c r="T17" s="788">
        <f t="shared" si="2"/>
        <v>0</v>
      </c>
      <c r="U17" s="788">
        <f t="shared" si="2"/>
        <v>0</v>
      </c>
      <c r="V17" s="788">
        <f t="shared" si="2"/>
        <v>0</v>
      </c>
      <c r="W17" s="788">
        <f t="shared" si="2"/>
        <v>0</v>
      </c>
      <c r="X17" s="788">
        <f t="shared" si="2"/>
        <v>0</v>
      </c>
      <c r="Y17" s="788">
        <f t="shared" si="2"/>
        <v>0</v>
      </c>
      <c r="Z17" s="788">
        <f t="shared" si="2"/>
        <v>0</v>
      </c>
      <c r="AA17" s="788">
        <f t="shared" si="2"/>
        <v>0</v>
      </c>
      <c r="AB17" s="788">
        <f t="shared" si="2"/>
        <v>0</v>
      </c>
      <c r="AC17" s="788">
        <f t="shared" si="2"/>
        <v>0</v>
      </c>
      <c r="AD17" s="789">
        <f>SUM(AD18:AD39)</f>
        <v>0</v>
      </c>
      <c r="AE17" s="750">
        <f>SUM(P17:AB17)</f>
        <v>0</v>
      </c>
      <c r="AF17" s="749" t="str">
        <f>IF(AE17=F17,"","!!! CHECK TOTALS")</f>
        <v/>
      </c>
    </row>
    <row r="18" spans="2:32" s="38" customFormat="1" x14ac:dyDescent="0.25">
      <c r="B18" s="240" t="str">
        <f>IF(ISBLANK('3-Budget + REVISE'!B9),"",'3-Budget + REVISE'!B9)</f>
        <v/>
      </c>
      <c r="C18" s="906">
        <f>IF('3-Budget + REVISE'!T9=1,'3-Budget + REVISE'!D9,'2-Budget JUSTIFY'!C8)</f>
        <v>0</v>
      </c>
      <c r="D18" s="907"/>
      <c r="E18" s="908"/>
      <c r="F18" s="900">
        <f t="shared" ref="F18:F19" si="3">AE18</f>
        <v>0</v>
      </c>
      <c r="G18" s="901"/>
      <c r="H18" s="902"/>
      <c r="I18" s="909">
        <f>F18</f>
        <v>0</v>
      </c>
      <c r="J18" s="910"/>
      <c r="K18" s="911"/>
      <c r="L18" s="46" t="str">
        <f t="shared" si="0"/>
        <v/>
      </c>
      <c r="M18" s="47">
        <f t="shared" ref="M18:M39" si="4">C18-I18</f>
        <v>0</v>
      </c>
      <c r="N18" s="43" t="str">
        <f t="shared" si="1"/>
        <v/>
      </c>
      <c r="O18" s="38">
        <f t="shared" ref="O18:O81" si="5">F18</f>
        <v>0</v>
      </c>
      <c r="P18" s="806"/>
      <c r="Q18" s="807"/>
      <c r="R18" s="807"/>
      <c r="S18" s="807"/>
      <c r="T18" s="807"/>
      <c r="U18" s="807"/>
      <c r="V18" s="807"/>
      <c r="W18" s="807"/>
      <c r="X18" s="807"/>
      <c r="Y18" s="807"/>
      <c r="Z18" s="807"/>
      <c r="AA18" s="807"/>
      <c r="AB18" s="807"/>
      <c r="AC18" s="807"/>
      <c r="AD18" s="808"/>
      <c r="AE18" s="750">
        <f>SUM(P18:AB18)</f>
        <v>0</v>
      </c>
      <c r="AF18" s="749" t="str">
        <f t="shared" ref="AF18:AF81" si="6">IF(AE18=F18,"","!!! CHECK TOTALS")</f>
        <v/>
      </c>
    </row>
    <row r="19" spans="2:32" s="38" customFormat="1" x14ac:dyDescent="0.25">
      <c r="B19" s="239" t="str">
        <f>IF(ISBLANK('3-Budget + REVISE'!B10),"",'3-Budget + REVISE'!B10)</f>
        <v/>
      </c>
      <c r="C19" s="906">
        <f>IF('3-Budget + REVISE'!T10=1,'3-Budget + REVISE'!D10,'2-Budget JUSTIFY'!C9)</f>
        <v>0</v>
      </c>
      <c r="D19" s="907"/>
      <c r="E19" s="908"/>
      <c r="F19" s="900">
        <f t="shared" si="3"/>
        <v>0</v>
      </c>
      <c r="G19" s="901"/>
      <c r="H19" s="902"/>
      <c r="I19" s="909">
        <f>F19</f>
        <v>0</v>
      </c>
      <c r="J19" s="910"/>
      <c r="K19" s="911"/>
      <c r="L19" s="46" t="str">
        <f t="shared" si="0"/>
        <v/>
      </c>
      <c r="M19" s="49">
        <f t="shared" si="4"/>
        <v>0</v>
      </c>
      <c r="N19" s="43" t="str">
        <f t="shared" si="1"/>
        <v/>
      </c>
      <c r="O19" s="38">
        <f t="shared" si="5"/>
        <v>0</v>
      </c>
      <c r="P19" s="806"/>
      <c r="Q19" s="807"/>
      <c r="R19" s="807"/>
      <c r="S19" s="807"/>
      <c r="T19" s="807"/>
      <c r="U19" s="807"/>
      <c r="V19" s="807"/>
      <c r="W19" s="807"/>
      <c r="X19" s="807"/>
      <c r="Y19" s="807"/>
      <c r="Z19" s="807"/>
      <c r="AA19" s="807"/>
      <c r="AB19" s="807"/>
      <c r="AC19" s="807"/>
      <c r="AD19" s="808"/>
      <c r="AE19" s="750">
        <f t="shared" ref="AE19:AE81" si="7">SUM(P19:AB19)</f>
        <v>0</v>
      </c>
      <c r="AF19" s="749" t="str">
        <f t="shared" si="6"/>
        <v/>
      </c>
    </row>
    <row r="20" spans="2:32" s="38" customFormat="1" x14ac:dyDescent="0.25">
      <c r="B20" s="239" t="str">
        <f>IF(ISBLANK('3-Budget + REVISE'!B11),"",'3-Budget + REVISE'!B11)</f>
        <v/>
      </c>
      <c r="C20" s="906">
        <f>IF('3-Budget + REVISE'!T11=1,'3-Budget + REVISE'!D11,'2-Budget JUSTIFY'!C10)</f>
        <v>0</v>
      </c>
      <c r="D20" s="907"/>
      <c r="E20" s="908"/>
      <c r="F20" s="900">
        <f t="shared" ref="F20:F39" si="8">AE20</f>
        <v>0</v>
      </c>
      <c r="G20" s="901"/>
      <c r="H20" s="902"/>
      <c r="I20" s="909">
        <f t="shared" ref="I20:I22" si="9">F20</f>
        <v>0</v>
      </c>
      <c r="J20" s="910"/>
      <c r="K20" s="911"/>
      <c r="L20" s="46" t="str">
        <f t="shared" si="0"/>
        <v/>
      </c>
      <c r="M20" s="49">
        <f t="shared" si="4"/>
        <v>0</v>
      </c>
      <c r="N20" s="43" t="str">
        <f t="shared" si="1"/>
        <v/>
      </c>
      <c r="O20" s="38">
        <f t="shared" si="5"/>
        <v>0</v>
      </c>
      <c r="P20" s="806"/>
      <c r="Q20" s="807"/>
      <c r="R20" s="807"/>
      <c r="S20" s="807"/>
      <c r="T20" s="807"/>
      <c r="U20" s="807"/>
      <c r="V20" s="807"/>
      <c r="W20" s="807"/>
      <c r="X20" s="807"/>
      <c r="Y20" s="807"/>
      <c r="Z20" s="807"/>
      <c r="AA20" s="807"/>
      <c r="AB20" s="807"/>
      <c r="AC20" s="807"/>
      <c r="AD20" s="808"/>
      <c r="AE20" s="750">
        <f t="shared" si="7"/>
        <v>0</v>
      </c>
      <c r="AF20" s="749" t="str">
        <f t="shared" si="6"/>
        <v/>
      </c>
    </row>
    <row r="21" spans="2:32" s="38" customFormat="1" x14ac:dyDescent="0.25">
      <c r="B21" s="239" t="str">
        <f>IF(ISBLANK('3-Budget + REVISE'!B12),"",'3-Budget + REVISE'!B12)</f>
        <v/>
      </c>
      <c r="C21" s="906">
        <f>IF('3-Budget + REVISE'!T12=1,'3-Budget + REVISE'!D12,'2-Budget JUSTIFY'!C11)</f>
        <v>0</v>
      </c>
      <c r="D21" s="907"/>
      <c r="E21" s="908"/>
      <c r="F21" s="900">
        <f t="shared" si="8"/>
        <v>0</v>
      </c>
      <c r="G21" s="901"/>
      <c r="H21" s="902"/>
      <c r="I21" s="909">
        <f t="shared" si="9"/>
        <v>0</v>
      </c>
      <c r="J21" s="910"/>
      <c r="K21" s="911"/>
      <c r="L21" s="46" t="str">
        <f t="shared" si="0"/>
        <v/>
      </c>
      <c r="M21" s="49">
        <f t="shared" si="4"/>
        <v>0</v>
      </c>
      <c r="N21" s="43" t="str">
        <f t="shared" si="1"/>
        <v/>
      </c>
      <c r="O21" s="38">
        <f t="shared" si="5"/>
        <v>0</v>
      </c>
      <c r="P21" s="806"/>
      <c r="Q21" s="807"/>
      <c r="R21" s="807"/>
      <c r="S21" s="807"/>
      <c r="T21" s="807"/>
      <c r="U21" s="807"/>
      <c r="V21" s="807"/>
      <c r="W21" s="807"/>
      <c r="X21" s="807"/>
      <c r="Y21" s="807"/>
      <c r="Z21" s="807"/>
      <c r="AA21" s="807"/>
      <c r="AB21" s="807"/>
      <c r="AC21" s="807"/>
      <c r="AD21" s="808"/>
      <c r="AE21" s="750">
        <f t="shared" si="7"/>
        <v>0</v>
      </c>
      <c r="AF21" s="749" t="str">
        <f t="shared" si="6"/>
        <v/>
      </c>
    </row>
    <row r="22" spans="2:32" s="38" customFormat="1" x14ac:dyDescent="0.25">
      <c r="B22" s="239" t="str">
        <f>IF(ISBLANK('3-Budget + REVISE'!B13),"",'3-Budget + REVISE'!B13)</f>
        <v/>
      </c>
      <c r="C22" s="906">
        <f>IF('3-Budget + REVISE'!T13=1,'3-Budget + REVISE'!D13,'2-Budget JUSTIFY'!C12)</f>
        <v>0</v>
      </c>
      <c r="D22" s="907"/>
      <c r="E22" s="908"/>
      <c r="F22" s="900">
        <f t="shared" si="8"/>
        <v>0</v>
      </c>
      <c r="G22" s="901"/>
      <c r="H22" s="902"/>
      <c r="I22" s="909">
        <f t="shared" si="9"/>
        <v>0</v>
      </c>
      <c r="J22" s="910"/>
      <c r="K22" s="911"/>
      <c r="L22" s="46" t="str">
        <f t="shared" si="0"/>
        <v/>
      </c>
      <c r="M22" s="49">
        <f t="shared" si="4"/>
        <v>0</v>
      </c>
      <c r="N22" s="43" t="str">
        <f t="shared" si="1"/>
        <v/>
      </c>
      <c r="O22" s="38">
        <f t="shared" si="5"/>
        <v>0</v>
      </c>
      <c r="P22" s="806"/>
      <c r="Q22" s="807"/>
      <c r="R22" s="807"/>
      <c r="S22" s="807"/>
      <c r="T22" s="807"/>
      <c r="U22" s="807"/>
      <c r="V22" s="807"/>
      <c r="W22" s="807"/>
      <c r="X22" s="807"/>
      <c r="Y22" s="807"/>
      <c r="Z22" s="807"/>
      <c r="AA22" s="807"/>
      <c r="AB22" s="807"/>
      <c r="AC22" s="807"/>
      <c r="AD22" s="808"/>
      <c r="AE22" s="750">
        <f t="shared" si="7"/>
        <v>0</v>
      </c>
      <c r="AF22" s="749" t="str">
        <f t="shared" si="6"/>
        <v/>
      </c>
    </row>
    <row r="23" spans="2:32" s="38" customFormat="1" x14ac:dyDescent="0.25">
      <c r="B23" s="239" t="str">
        <f>IF(ISBLANK('3-Budget + REVISE'!B14),"",'3-Budget + REVISE'!B14)</f>
        <v/>
      </c>
      <c r="C23" s="906">
        <f>IF('3-Budget + REVISE'!T14=1,'3-Budget + REVISE'!D14,'2-Budget JUSTIFY'!C13)</f>
        <v>0</v>
      </c>
      <c r="D23" s="907"/>
      <c r="E23" s="908"/>
      <c r="F23" s="900">
        <f t="shared" si="8"/>
        <v>0</v>
      </c>
      <c r="G23" s="901"/>
      <c r="H23" s="902"/>
      <c r="I23" s="909">
        <f t="shared" ref="I23:I39" si="10">F23</f>
        <v>0</v>
      </c>
      <c r="J23" s="910"/>
      <c r="K23" s="911"/>
      <c r="L23" s="46" t="str">
        <f t="shared" si="0"/>
        <v/>
      </c>
      <c r="M23" s="49">
        <f t="shared" si="4"/>
        <v>0</v>
      </c>
      <c r="N23" s="43" t="str">
        <f t="shared" si="1"/>
        <v/>
      </c>
      <c r="O23" s="38">
        <f t="shared" si="5"/>
        <v>0</v>
      </c>
      <c r="P23" s="806"/>
      <c r="Q23" s="807"/>
      <c r="R23" s="807"/>
      <c r="S23" s="807"/>
      <c r="T23" s="807"/>
      <c r="U23" s="807"/>
      <c r="V23" s="807"/>
      <c r="W23" s="807"/>
      <c r="X23" s="807"/>
      <c r="Y23" s="807"/>
      <c r="Z23" s="807"/>
      <c r="AA23" s="807"/>
      <c r="AB23" s="807"/>
      <c r="AC23" s="807"/>
      <c r="AD23" s="808"/>
      <c r="AE23" s="750">
        <f t="shared" si="7"/>
        <v>0</v>
      </c>
      <c r="AF23" s="749" t="str">
        <f t="shared" si="6"/>
        <v/>
      </c>
    </row>
    <row r="24" spans="2:32" s="38" customFormat="1" x14ac:dyDescent="0.25">
      <c r="B24" s="239" t="str">
        <f>IF(ISBLANK('3-Budget + REVISE'!B15),"",'3-Budget + REVISE'!B15)</f>
        <v/>
      </c>
      <c r="C24" s="906">
        <f>IF('3-Budget + REVISE'!T15=1,'3-Budget + REVISE'!D15,'2-Budget JUSTIFY'!C14)</f>
        <v>0</v>
      </c>
      <c r="D24" s="907"/>
      <c r="E24" s="908"/>
      <c r="F24" s="900">
        <f t="shared" si="8"/>
        <v>0</v>
      </c>
      <c r="G24" s="901"/>
      <c r="H24" s="902"/>
      <c r="I24" s="909">
        <f t="shared" si="10"/>
        <v>0</v>
      </c>
      <c r="J24" s="910"/>
      <c r="K24" s="911"/>
      <c r="L24" s="46" t="str">
        <f t="shared" si="0"/>
        <v/>
      </c>
      <c r="M24" s="49">
        <f t="shared" si="4"/>
        <v>0</v>
      </c>
      <c r="N24" s="43" t="str">
        <f t="shared" si="1"/>
        <v/>
      </c>
      <c r="O24" s="38">
        <f t="shared" si="5"/>
        <v>0</v>
      </c>
      <c r="P24" s="806"/>
      <c r="Q24" s="807"/>
      <c r="R24" s="807"/>
      <c r="S24" s="807"/>
      <c r="T24" s="807"/>
      <c r="U24" s="807"/>
      <c r="V24" s="807"/>
      <c r="W24" s="807"/>
      <c r="X24" s="807"/>
      <c r="Y24" s="807"/>
      <c r="Z24" s="807"/>
      <c r="AA24" s="807"/>
      <c r="AB24" s="807"/>
      <c r="AC24" s="807"/>
      <c r="AD24" s="808"/>
      <c r="AE24" s="750">
        <f t="shared" si="7"/>
        <v>0</v>
      </c>
      <c r="AF24" s="749" t="str">
        <f t="shared" si="6"/>
        <v/>
      </c>
    </row>
    <row r="25" spans="2:32" s="38" customFormat="1" x14ac:dyDescent="0.25">
      <c r="B25" s="239" t="str">
        <f>IF(ISBLANK('3-Budget + REVISE'!B16),"",'3-Budget + REVISE'!B16)</f>
        <v/>
      </c>
      <c r="C25" s="906">
        <f>IF('3-Budget + REVISE'!T16=1,'3-Budget + REVISE'!D16,'2-Budget JUSTIFY'!C15)</f>
        <v>0</v>
      </c>
      <c r="D25" s="907"/>
      <c r="E25" s="908"/>
      <c r="F25" s="900">
        <f t="shared" si="8"/>
        <v>0</v>
      </c>
      <c r="G25" s="901"/>
      <c r="H25" s="902"/>
      <c r="I25" s="909">
        <f t="shared" si="10"/>
        <v>0</v>
      </c>
      <c r="J25" s="910"/>
      <c r="K25" s="911"/>
      <c r="L25" s="46" t="str">
        <f t="shared" si="0"/>
        <v/>
      </c>
      <c r="M25" s="49">
        <f t="shared" si="4"/>
        <v>0</v>
      </c>
      <c r="N25" s="43" t="str">
        <f t="shared" si="1"/>
        <v/>
      </c>
      <c r="O25" s="38">
        <f t="shared" si="5"/>
        <v>0</v>
      </c>
      <c r="P25" s="806"/>
      <c r="Q25" s="807"/>
      <c r="R25" s="807"/>
      <c r="S25" s="807"/>
      <c r="T25" s="807"/>
      <c r="U25" s="807"/>
      <c r="V25" s="807"/>
      <c r="W25" s="807"/>
      <c r="X25" s="807"/>
      <c r="Y25" s="807"/>
      <c r="Z25" s="807"/>
      <c r="AA25" s="807"/>
      <c r="AB25" s="807"/>
      <c r="AC25" s="807"/>
      <c r="AD25" s="808"/>
      <c r="AE25" s="750">
        <f t="shared" si="7"/>
        <v>0</v>
      </c>
      <c r="AF25" s="749" t="str">
        <f t="shared" si="6"/>
        <v/>
      </c>
    </row>
    <row r="26" spans="2:32" s="38" customFormat="1" x14ac:dyDescent="0.25">
      <c r="B26" s="239" t="str">
        <f>IF(ISBLANK('3-Budget + REVISE'!B17),"",'3-Budget + REVISE'!B17)</f>
        <v/>
      </c>
      <c r="C26" s="906">
        <f>IF('3-Budget + REVISE'!T17=1,'3-Budget + REVISE'!D17,'2-Budget JUSTIFY'!C16)</f>
        <v>0</v>
      </c>
      <c r="D26" s="907"/>
      <c r="E26" s="908"/>
      <c r="F26" s="900">
        <f t="shared" si="8"/>
        <v>0</v>
      </c>
      <c r="G26" s="901"/>
      <c r="H26" s="902"/>
      <c r="I26" s="909">
        <f t="shared" si="10"/>
        <v>0</v>
      </c>
      <c r="J26" s="910"/>
      <c r="K26" s="911"/>
      <c r="L26" s="46" t="str">
        <f t="shared" si="0"/>
        <v/>
      </c>
      <c r="M26" s="49">
        <f t="shared" si="4"/>
        <v>0</v>
      </c>
      <c r="N26" s="43" t="str">
        <f t="shared" si="1"/>
        <v/>
      </c>
      <c r="O26" s="38">
        <f t="shared" si="5"/>
        <v>0</v>
      </c>
      <c r="P26" s="806"/>
      <c r="Q26" s="807"/>
      <c r="R26" s="807"/>
      <c r="S26" s="807"/>
      <c r="T26" s="807"/>
      <c r="U26" s="807"/>
      <c r="V26" s="807"/>
      <c r="W26" s="807"/>
      <c r="X26" s="807"/>
      <c r="Y26" s="807"/>
      <c r="Z26" s="807"/>
      <c r="AA26" s="807"/>
      <c r="AB26" s="807"/>
      <c r="AC26" s="807"/>
      <c r="AD26" s="808"/>
      <c r="AE26" s="750">
        <f t="shared" si="7"/>
        <v>0</v>
      </c>
      <c r="AF26" s="749" t="str">
        <f t="shared" si="6"/>
        <v/>
      </c>
    </row>
    <row r="27" spans="2:32" s="38" customFormat="1" x14ac:dyDescent="0.25">
      <c r="B27" s="239" t="str">
        <f>IF(ISBLANK('3-Budget + REVISE'!B18),"",'3-Budget + REVISE'!B18)</f>
        <v/>
      </c>
      <c r="C27" s="906">
        <f>IF('3-Budget + REVISE'!T18=1,'3-Budget + REVISE'!D18,'2-Budget JUSTIFY'!C17)</f>
        <v>0</v>
      </c>
      <c r="D27" s="907"/>
      <c r="E27" s="908"/>
      <c r="F27" s="900">
        <f t="shared" si="8"/>
        <v>0</v>
      </c>
      <c r="G27" s="901"/>
      <c r="H27" s="902"/>
      <c r="I27" s="909">
        <f t="shared" si="10"/>
        <v>0</v>
      </c>
      <c r="J27" s="910"/>
      <c r="K27" s="911"/>
      <c r="L27" s="46" t="str">
        <f t="shared" si="0"/>
        <v/>
      </c>
      <c r="M27" s="49">
        <f t="shared" si="4"/>
        <v>0</v>
      </c>
      <c r="N27" s="43" t="str">
        <f t="shared" si="1"/>
        <v/>
      </c>
      <c r="O27" s="38">
        <f t="shared" si="5"/>
        <v>0</v>
      </c>
      <c r="P27" s="806"/>
      <c r="Q27" s="807"/>
      <c r="R27" s="807"/>
      <c r="S27" s="807"/>
      <c r="T27" s="807"/>
      <c r="U27" s="807"/>
      <c r="V27" s="807"/>
      <c r="W27" s="807"/>
      <c r="X27" s="807"/>
      <c r="Y27" s="807"/>
      <c r="Z27" s="807"/>
      <c r="AA27" s="807"/>
      <c r="AB27" s="807"/>
      <c r="AC27" s="807"/>
      <c r="AD27" s="808"/>
      <c r="AE27" s="750">
        <f t="shared" si="7"/>
        <v>0</v>
      </c>
      <c r="AF27" s="749" t="str">
        <f t="shared" si="6"/>
        <v/>
      </c>
    </row>
    <row r="28" spans="2:32" s="38" customFormat="1" x14ac:dyDescent="0.25">
      <c r="B28" s="239" t="str">
        <f>IF(ISBLANK('3-Budget + REVISE'!B19),"",'3-Budget + REVISE'!B19)</f>
        <v/>
      </c>
      <c r="C28" s="906">
        <f>IF('3-Budget + REVISE'!T19=1,'3-Budget + REVISE'!D19,'2-Budget JUSTIFY'!C18)</f>
        <v>0</v>
      </c>
      <c r="D28" s="907"/>
      <c r="E28" s="908"/>
      <c r="F28" s="900">
        <f t="shared" si="8"/>
        <v>0</v>
      </c>
      <c r="G28" s="901"/>
      <c r="H28" s="902"/>
      <c r="I28" s="909">
        <f t="shared" si="10"/>
        <v>0</v>
      </c>
      <c r="J28" s="910"/>
      <c r="K28" s="911"/>
      <c r="L28" s="46" t="str">
        <f t="shared" si="0"/>
        <v/>
      </c>
      <c r="M28" s="49">
        <f t="shared" si="4"/>
        <v>0</v>
      </c>
      <c r="N28" s="43" t="str">
        <f t="shared" si="1"/>
        <v/>
      </c>
      <c r="O28" s="38">
        <f t="shared" si="5"/>
        <v>0</v>
      </c>
      <c r="P28" s="806"/>
      <c r="Q28" s="807"/>
      <c r="R28" s="807"/>
      <c r="S28" s="807"/>
      <c r="T28" s="807"/>
      <c r="U28" s="807"/>
      <c r="V28" s="807"/>
      <c r="W28" s="807"/>
      <c r="X28" s="807"/>
      <c r="Y28" s="807"/>
      <c r="Z28" s="807"/>
      <c r="AA28" s="807"/>
      <c r="AB28" s="807"/>
      <c r="AC28" s="807"/>
      <c r="AD28" s="808"/>
      <c r="AE28" s="750">
        <f t="shared" si="7"/>
        <v>0</v>
      </c>
      <c r="AF28" s="749" t="str">
        <f t="shared" si="6"/>
        <v/>
      </c>
    </row>
    <row r="29" spans="2:32" s="38" customFormat="1" x14ac:dyDescent="0.25">
      <c r="B29" s="239" t="str">
        <f>IF(ISBLANK('3-Budget + REVISE'!B20),"",'3-Budget + REVISE'!B20)</f>
        <v/>
      </c>
      <c r="C29" s="906">
        <f>IF('3-Budget + REVISE'!T20=1,'3-Budget + REVISE'!D20,'2-Budget JUSTIFY'!C19)</f>
        <v>0</v>
      </c>
      <c r="D29" s="907"/>
      <c r="E29" s="908"/>
      <c r="F29" s="900">
        <f t="shared" si="8"/>
        <v>0</v>
      </c>
      <c r="G29" s="901"/>
      <c r="H29" s="902"/>
      <c r="I29" s="909">
        <f t="shared" si="10"/>
        <v>0</v>
      </c>
      <c r="J29" s="910"/>
      <c r="K29" s="911"/>
      <c r="L29" s="46" t="str">
        <f t="shared" si="0"/>
        <v/>
      </c>
      <c r="M29" s="49">
        <f t="shared" si="4"/>
        <v>0</v>
      </c>
      <c r="N29" s="43" t="str">
        <f t="shared" si="1"/>
        <v/>
      </c>
      <c r="O29" s="38">
        <f t="shared" si="5"/>
        <v>0</v>
      </c>
      <c r="P29" s="806"/>
      <c r="Q29" s="807"/>
      <c r="R29" s="807"/>
      <c r="S29" s="807"/>
      <c r="T29" s="807"/>
      <c r="U29" s="807"/>
      <c r="V29" s="807"/>
      <c r="W29" s="807"/>
      <c r="X29" s="807"/>
      <c r="Y29" s="807"/>
      <c r="Z29" s="807"/>
      <c r="AA29" s="807"/>
      <c r="AB29" s="807"/>
      <c r="AC29" s="807"/>
      <c r="AD29" s="808"/>
      <c r="AE29" s="750">
        <f t="shared" si="7"/>
        <v>0</v>
      </c>
      <c r="AF29" s="749" t="str">
        <f t="shared" si="6"/>
        <v/>
      </c>
    </row>
    <row r="30" spans="2:32" s="38" customFormat="1" x14ac:dyDescent="0.25">
      <c r="B30" s="239" t="str">
        <f>IF(ISBLANK('3-Budget + REVISE'!B21),"",'3-Budget + REVISE'!B21)</f>
        <v/>
      </c>
      <c r="C30" s="906">
        <f>IF('3-Budget + REVISE'!T21=1,'3-Budget + REVISE'!D21,'2-Budget JUSTIFY'!C20)</f>
        <v>0</v>
      </c>
      <c r="D30" s="907"/>
      <c r="E30" s="908"/>
      <c r="F30" s="900">
        <f t="shared" si="8"/>
        <v>0</v>
      </c>
      <c r="G30" s="901"/>
      <c r="H30" s="902"/>
      <c r="I30" s="909">
        <f t="shared" si="10"/>
        <v>0</v>
      </c>
      <c r="J30" s="910"/>
      <c r="K30" s="911"/>
      <c r="L30" s="46" t="str">
        <f t="shared" si="0"/>
        <v/>
      </c>
      <c r="M30" s="49">
        <f t="shared" si="4"/>
        <v>0</v>
      </c>
      <c r="N30" s="43" t="str">
        <f t="shared" si="1"/>
        <v/>
      </c>
      <c r="O30" s="38">
        <f t="shared" si="5"/>
        <v>0</v>
      </c>
      <c r="P30" s="806"/>
      <c r="Q30" s="807"/>
      <c r="R30" s="807"/>
      <c r="S30" s="807"/>
      <c r="T30" s="807"/>
      <c r="U30" s="807"/>
      <c r="V30" s="807"/>
      <c r="W30" s="807"/>
      <c r="X30" s="807"/>
      <c r="Y30" s="807"/>
      <c r="Z30" s="807"/>
      <c r="AA30" s="807"/>
      <c r="AB30" s="807"/>
      <c r="AC30" s="807"/>
      <c r="AD30" s="808"/>
      <c r="AE30" s="750">
        <f t="shared" si="7"/>
        <v>0</v>
      </c>
      <c r="AF30" s="749" t="str">
        <f t="shared" si="6"/>
        <v/>
      </c>
    </row>
    <row r="31" spans="2:32" s="38" customFormat="1" x14ac:dyDescent="0.25">
      <c r="B31" s="239" t="str">
        <f>IF(ISBLANK('3-Budget + REVISE'!B22),"",'3-Budget + REVISE'!B22)</f>
        <v/>
      </c>
      <c r="C31" s="906">
        <f>IF('3-Budget + REVISE'!T22=1,'3-Budget + REVISE'!D22,'2-Budget JUSTIFY'!C21)</f>
        <v>0</v>
      </c>
      <c r="D31" s="907"/>
      <c r="E31" s="908"/>
      <c r="F31" s="900">
        <f t="shared" si="8"/>
        <v>0</v>
      </c>
      <c r="G31" s="901"/>
      <c r="H31" s="902"/>
      <c r="I31" s="909">
        <f t="shared" si="10"/>
        <v>0</v>
      </c>
      <c r="J31" s="910"/>
      <c r="K31" s="911"/>
      <c r="L31" s="46" t="str">
        <f t="shared" si="0"/>
        <v/>
      </c>
      <c r="M31" s="49">
        <f t="shared" si="4"/>
        <v>0</v>
      </c>
      <c r="N31" s="43" t="str">
        <f t="shared" si="1"/>
        <v/>
      </c>
      <c r="O31" s="38">
        <f t="shared" si="5"/>
        <v>0</v>
      </c>
      <c r="P31" s="806"/>
      <c r="Q31" s="807"/>
      <c r="R31" s="807"/>
      <c r="S31" s="807"/>
      <c r="T31" s="807"/>
      <c r="U31" s="807"/>
      <c r="V31" s="807"/>
      <c r="W31" s="807"/>
      <c r="X31" s="807"/>
      <c r="Y31" s="807"/>
      <c r="Z31" s="807"/>
      <c r="AA31" s="807"/>
      <c r="AB31" s="807"/>
      <c r="AC31" s="807"/>
      <c r="AD31" s="808"/>
      <c r="AE31" s="750">
        <f t="shared" si="7"/>
        <v>0</v>
      </c>
      <c r="AF31" s="749" t="str">
        <f t="shared" si="6"/>
        <v/>
      </c>
    </row>
    <row r="32" spans="2:32" s="38" customFormat="1" x14ac:dyDescent="0.25">
      <c r="B32" s="239" t="str">
        <f>IF(ISBLANK('3-Budget + REVISE'!B23),"",'3-Budget + REVISE'!B23)</f>
        <v/>
      </c>
      <c r="C32" s="906">
        <f>IF('3-Budget + REVISE'!T23=1,'3-Budget + REVISE'!D23,'2-Budget JUSTIFY'!C22)</f>
        <v>0</v>
      </c>
      <c r="D32" s="907"/>
      <c r="E32" s="908"/>
      <c r="F32" s="900">
        <f t="shared" si="8"/>
        <v>0</v>
      </c>
      <c r="G32" s="901"/>
      <c r="H32" s="902"/>
      <c r="I32" s="909">
        <f t="shared" si="10"/>
        <v>0</v>
      </c>
      <c r="J32" s="910"/>
      <c r="K32" s="911"/>
      <c r="L32" s="46" t="str">
        <f t="shared" si="0"/>
        <v/>
      </c>
      <c r="M32" s="49">
        <f t="shared" si="4"/>
        <v>0</v>
      </c>
      <c r="N32" s="43" t="str">
        <f t="shared" si="1"/>
        <v/>
      </c>
      <c r="O32" s="38">
        <f t="shared" si="5"/>
        <v>0</v>
      </c>
      <c r="P32" s="806"/>
      <c r="Q32" s="807"/>
      <c r="R32" s="807"/>
      <c r="S32" s="807"/>
      <c r="T32" s="807"/>
      <c r="U32" s="807"/>
      <c r="V32" s="807"/>
      <c r="W32" s="807"/>
      <c r="X32" s="807"/>
      <c r="Y32" s="807"/>
      <c r="Z32" s="807"/>
      <c r="AA32" s="807"/>
      <c r="AB32" s="807"/>
      <c r="AC32" s="807"/>
      <c r="AD32" s="808"/>
      <c r="AE32" s="750">
        <f t="shared" si="7"/>
        <v>0</v>
      </c>
      <c r="AF32" s="749" t="str">
        <f t="shared" si="6"/>
        <v/>
      </c>
    </row>
    <row r="33" spans="2:32" s="38" customFormat="1" x14ac:dyDescent="0.25">
      <c r="B33" s="239">
        <f>IF(ISBLANK('3-Budget + REVISE'!B24),"",'3-Budget + REVISE'!B24)</f>
        <v>0</v>
      </c>
      <c r="C33" s="906">
        <f>IF('3-Budget + REVISE'!T24=1,'3-Budget + REVISE'!D24,'2-Budget JUSTIFY'!C23)</f>
        <v>0</v>
      </c>
      <c r="D33" s="907"/>
      <c r="E33" s="908"/>
      <c r="F33" s="900">
        <f t="shared" ref="F33:F34" si="11">AE33</f>
        <v>0</v>
      </c>
      <c r="G33" s="901"/>
      <c r="H33" s="902"/>
      <c r="I33" s="909">
        <f t="shared" si="10"/>
        <v>0</v>
      </c>
      <c r="J33" s="910"/>
      <c r="K33" s="911"/>
      <c r="L33" s="46" t="str">
        <f t="shared" si="0"/>
        <v/>
      </c>
      <c r="M33" s="49">
        <f t="shared" si="4"/>
        <v>0</v>
      </c>
      <c r="N33" s="43" t="str">
        <f t="shared" si="1"/>
        <v/>
      </c>
      <c r="O33" s="38">
        <f t="shared" si="5"/>
        <v>0</v>
      </c>
      <c r="P33" s="806"/>
      <c r="Q33" s="807"/>
      <c r="R33" s="807"/>
      <c r="S33" s="807"/>
      <c r="T33" s="807"/>
      <c r="U33" s="807"/>
      <c r="V33" s="807"/>
      <c r="W33" s="807"/>
      <c r="X33" s="807"/>
      <c r="Y33" s="807"/>
      <c r="Z33" s="807"/>
      <c r="AA33" s="807"/>
      <c r="AB33" s="807"/>
      <c r="AC33" s="807"/>
      <c r="AD33" s="808"/>
      <c r="AE33" s="750">
        <f t="shared" si="7"/>
        <v>0</v>
      </c>
      <c r="AF33" s="749" t="str">
        <f t="shared" si="6"/>
        <v/>
      </c>
    </row>
    <row r="34" spans="2:32" s="38" customFormat="1" x14ac:dyDescent="0.25">
      <c r="B34" s="239">
        <f>IF(ISBLANK('3-Budget + REVISE'!B25),"",'3-Budget + REVISE'!B25)</f>
        <v>0</v>
      </c>
      <c r="C34" s="906">
        <f>IF('3-Budget + REVISE'!T25=1,'3-Budget + REVISE'!D25,'2-Budget JUSTIFY'!C24)</f>
        <v>0</v>
      </c>
      <c r="D34" s="907"/>
      <c r="E34" s="908"/>
      <c r="F34" s="900">
        <f t="shared" si="11"/>
        <v>0</v>
      </c>
      <c r="G34" s="901"/>
      <c r="H34" s="902"/>
      <c r="I34" s="909">
        <f t="shared" si="10"/>
        <v>0</v>
      </c>
      <c r="J34" s="910"/>
      <c r="K34" s="911"/>
      <c r="L34" s="46" t="str">
        <f t="shared" si="0"/>
        <v/>
      </c>
      <c r="M34" s="49">
        <f t="shared" si="4"/>
        <v>0</v>
      </c>
      <c r="N34" s="43" t="str">
        <f t="shared" si="1"/>
        <v/>
      </c>
      <c r="O34" s="38">
        <f t="shared" si="5"/>
        <v>0</v>
      </c>
      <c r="P34" s="806"/>
      <c r="Q34" s="807"/>
      <c r="R34" s="807"/>
      <c r="S34" s="807"/>
      <c r="T34" s="807"/>
      <c r="U34" s="807"/>
      <c r="V34" s="807"/>
      <c r="W34" s="807"/>
      <c r="X34" s="807"/>
      <c r="Y34" s="807"/>
      <c r="Z34" s="807"/>
      <c r="AA34" s="807"/>
      <c r="AB34" s="807"/>
      <c r="AC34" s="807"/>
      <c r="AD34" s="808"/>
      <c r="AE34" s="750">
        <f t="shared" si="7"/>
        <v>0</v>
      </c>
      <c r="AF34" s="749" t="str">
        <f t="shared" si="6"/>
        <v/>
      </c>
    </row>
    <row r="35" spans="2:32" s="38" customFormat="1" x14ac:dyDescent="0.25">
      <c r="B35" s="239">
        <f>IF(ISBLANK('3-Budget + REVISE'!B26),"",'3-Budget + REVISE'!B26)</f>
        <v>0</v>
      </c>
      <c r="C35" s="906">
        <f>IF('3-Budget + REVISE'!T26=1,'3-Budget + REVISE'!D26,'2-Budget JUSTIFY'!C25)</f>
        <v>0</v>
      </c>
      <c r="D35" s="907"/>
      <c r="E35" s="908"/>
      <c r="F35" s="900">
        <f t="shared" si="8"/>
        <v>0</v>
      </c>
      <c r="G35" s="901"/>
      <c r="H35" s="902"/>
      <c r="I35" s="909">
        <f t="shared" si="10"/>
        <v>0</v>
      </c>
      <c r="J35" s="910"/>
      <c r="K35" s="911"/>
      <c r="L35" s="46" t="str">
        <f t="shared" si="0"/>
        <v/>
      </c>
      <c r="M35" s="49">
        <f t="shared" si="4"/>
        <v>0</v>
      </c>
      <c r="N35" s="43" t="str">
        <f t="shared" si="1"/>
        <v/>
      </c>
      <c r="O35" s="38">
        <f t="shared" si="5"/>
        <v>0</v>
      </c>
      <c r="P35" s="806"/>
      <c r="Q35" s="807"/>
      <c r="R35" s="807"/>
      <c r="S35" s="807"/>
      <c r="T35" s="807"/>
      <c r="U35" s="807"/>
      <c r="V35" s="807"/>
      <c r="W35" s="807"/>
      <c r="X35" s="807"/>
      <c r="Y35" s="807"/>
      <c r="Z35" s="807"/>
      <c r="AA35" s="807"/>
      <c r="AB35" s="807"/>
      <c r="AC35" s="807"/>
      <c r="AD35" s="808"/>
      <c r="AE35" s="750">
        <f t="shared" si="7"/>
        <v>0</v>
      </c>
      <c r="AF35" s="749" t="str">
        <f t="shared" si="6"/>
        <v/>
      </c>
    </row>
    <row r="36" spans="2:32" s="38" customFormat="1" x14ac:dyDescent="0.25">
      <c r="B36" s="239">
        <f>IF(ISBLANK('3-Budget + REVISE'!B27),"",'3-Budget + REVISE'!B27)</f>
        <v>0</v>
      </c>
      <c r="C36" s="906">
        <f>IF('3-Budget + REVISE'!T27=1,'3-Budget + REVISE'!D27,'2-Budget JUSTIFY'!C26)</f>
        <v>0</v>
      </c>
      <c r="D36" s="907"/>
      <c r="E36" s="908"/>
      <c r="F36" s="900">
        <f t="shared" si="8"/>
        <v>0</v>
      </c>
      <c r="G36" s="901"/>
      <c r="H36" s="902"/>
      <c r="I36" s="909">
        <f t="shared" si="10"/>
        <v>0</v>
      </c>
      <c r="J36" s="910"/>
      <c r="K36" s="911"/>
      <c r="L36" s="46" t="str">
        <f t="shared" si="0"/>
        <v/>
      </c>
      <c r="M36" s="49">
        <f t="shared" si="4"/>
        <v>0</v>
      </c>
      <c r="N36" s="43" t="str">
        <f t="shared" si="1"/>
        <v/>
      </c>
      <c r="O36" s="38">
        <f t="shared" si="5"/>
        <v>0</v>
      </c>
      <c r="P36" s="806"/>
      <c r="Q36" s="807"/>
      <c r="R36" s="807"/>
      <c r="S36" s="807"/>
      <c r="T36" s="807"/>
      <c r="U36" s="807"/>
      <c r="V36" s="807"/>
      <c r="W36" s="807"/>
      <c r="X36" s="807"/>
      <c r="Y36" s="807"/>
      <c r="Z36" s="807"/>
      <c r="AA36" s="807"/>
      <c r="AB36" s="807"/>
      <c r="AC36" s="807"/>
      <c r="AD36" s="808"/>
      <c r="AE36" s="750">
        <f t="shared" si="7"/>
        <v>0</v>
      </c>
      <c r="AF36" s="749" t="str">
        <f t="shared" si="6"/>
        <v/>
      </c>
    </row>
    <row r="37" spans="2:32" s="38" customFormat="1" x14ac:dyDescent="0.25">
      <c r="B37" s="239">
        <f>IF(ISBLANK('3-Budget + REVISE'!B28),"",'3-Budget + REVISE'!B28)</f>
        <v>0</v>
      </c>
      <c r="C37" s="906">
        <f>IF('3-Budget + REVISE'!T28=1,'3-Budget + REVISE'!D28,'2-Budget JUSTIFY'!C27)</f>
        <v>0</v>
      </c>
      <c r="D37" s="907"/>
      <c r="E37" s="908"/>
      <c r="F37" s="900">
        <f t="shared" si="8"/>
        <v>0</v>
      </c>
      <c r="G37" s="901"/>
      <c r="H37" s="902"/>
      <c r="I37" s="909">
        <f t="shared" si="10"/>
        <v>0</v>
      </c>
      <c r="J37" s="910"/>
      <c r="K37" s="911"/>
      <c r="L37" s="46" t="str">
        <f t="shared" si="0"/>
        <v/>
      </c>
      <c r="M37" s="49">
        <f t="shared" si="4"/>
        <v>0</v>
      </c>
      <c r="N37" s="43" t="str">
        <f t="shared" si="1"/>
        <v/>
      </c>
      <c r="O37" s="38">
        <f t="shared" si="5"/>
        <v>0</v>
      </c>
      <c r="P37" s="806"/>
      <c r="Q37" s="807"/>
      <c r="R37" s="807"/>
      <c r="S37" s="807"/>
      <c r="T37" s="807"/>
      <c r="U37" s="807"/>
      <c r="V37" s="807"/>
      <c r="W37" s="807"/>
      <c r="X37" s="807"/>
      <c r="Y37" s="807"/>
      <c r="Z37" s="807"/>
      <c r="AA37" s="807"/>
      <c r="AB37" s="807"/>
      <c r="AC37" s="807"/>
      <c r="AD37" s="808"/>
      <c r="AE37" s="750">
        <f t="shared" si="7"/>
        <v>0</v>
      </c>
      <c r="AF37" s="749" t="str">
        <f t="shared" si="6"/>
        <v/>
      </c>
    </row>
    <row r="38" spans="2:32" s="38" customFormat="1" x14ac:dyDescent="0.25">
      <c r="B38" s="239">
        <f>IF(ISBLANK('3-Budget + REVISE'!B29),"",'3-Budget + REVISE'!B29)</f>
        <v>0</v>
      </c>
      <c r="C38" s="906">
        <f>IF('3-Budget + REVISE'!T29=1,'3-Budget + REVISE'!D29,'2-Budget JUSTIFY'!C28)</f>
        <v>0</v>
      </c>
      <c r="D38" s="907"/>
      <c r="E38" s="908"/>
      <c r="F38" s="900">
        <f t="shared" si="8"/>
        <v>0</v>
      </c>
      <c r="G38" s="901"/>
      <c r="H38" s="902"/>
      <c r="I38" s="909">
        <f t="shared" si="10"/>
        <v>0</v>
      </c>
      <c r="J38" s="910"/>
      <c r="K38" s="911"/>
      <c r="L38" s="46" t="str">
        <f t="shared" si="0"/>
        <v/>
      </c>
      <c r="M38" s="49">
        <f t="shared" si="4"/>
        <v>0</v>
      </c>
      <c r="N38" s="43" t="str">
        <f t="shared" si="1"/>
        <v/>
      </c>
      <c r="O38" s="38">
        <f t="shared" si="5"/>
        <v>0</v>
      </c>
      <c r="P38" s="806"/>
      <c r="Q38" s="807"/>
      <c r="R38" s="807"/>
      <c r="S38" s="807"/>
      <c r="T38" s="807"/>
      <c r="U38" s="807"/>
      <c r="V38" s="807"/>
      <c r="W38" s="807"/>
      <c r="X38" s="807"/>
      <c r="Y38" s="807"/>
      <c r="Z38" s="807"/>
      <c r="AA38" s="807"/>
      <c r="AB38" s="807"/>
      <c r="AC38" s="807"/>
      <c r="AD38" s="808"/>
      <c r="AE38" s="750">
        <f t="shared" si="7"/>
        <v>0</v>
      </c>
      <c r="AF38" s="749" t="str">
        <f t="shared" si="6"/>
        <v/>
      </c>
    </row>
    <row r="39" spans="2:32" s="38" customFormat="1" x14ac:dyDescent="0.25">
      <c r="B39" s="239">
        <f>IF(ISBLANK('3-Budget + REVISE'!B30),"",'3-Budget + REVISE'!B30)</f>
        <v>0</v>
      </c>
      <c r="C39" s="906">
        <f>IF('3-Budget + REVISE'!T30=1,'3-Budget + REVISE'!D30,'2-Budget JUSTIFY'!C29)</f>
        <v>0</v>
      </c>
      <c r="D39" s="907"/>
      <c r="E39" s="908"/>
      <c r="F39" s="900">
        <f t="shared" si="8"/>
        <v>0</v>
      </c>
      <c r="G39" s="901"/>
      <c r="H39" s="902"/>
      <c r="I39" s="909">
        <f t="shared" si="10"/>
        <v>0</v>
      </c>
      <c r="J39" s="910"/>
      <c r="K39" s="911"/>
      <c r="L39" s="46" t="str">
        <f t="shared" si="0"/>
        <v/>
      </c>
      <c r="M39" s="49">
        <f t="shared" si="4"/>
        <v>0</v>
      </c>
      <c r="N39" s="43" t="str">
        <f t="shared" si="1"/>
        <v/>
      </c>
      <c r="O39" s="38">
        <f t="shared" si="5"/>
        <v>0</v>
      </c>
      <c r="P39" s="806"/>
      <c r="Q39" s="807"/>
      <c r="R39" s="807"/>
      <c r="S39" s="807"/>
      <c r="T39" s="807"/>
      <c r="U39" s="807"/>
      <c r="V39" s="807"/>
      <c r="W39" s="807"/>
      <c r="X39" s="807"/>
      <c r="Y39" s="807"/>
      <c r="Z39" s="807"/>
      <c r="AA39" s="807"/>
      <c r="AB39" s="807"/>
      <c r="AC39" s="807"/>
      <c r="AD39" s="808"/>
      <c r="AE39" s="750">
        <f t="shared" si="7"/>
        <v>0</v>
      </c>
      <c r="AF39" s="749" t="str">
        <f t="shared" si="6"/>
        <v/>
      </c>
    </row>
    <row r="40" spans="2:32" s="50" customFormat="1" ht="14" x14ac:dyDescent="0.25">
      <c r="B40" s="200" t="str">
        <f>IF(ISBLANK('3-Budget + REVISE'!B31),"",'3-Budget + REVISE'!B31)</f>
        <v>200 - PERSONNEL - Benefits</v>
      </c>
      <c r="C40" s="963">
        <f>SUM(C41:C62)</f>
        <v>0</v>
      </c>
      <c r="D40" s="964"/>
      <c r="E40" s="965"/>
      <c r="F40" s="935">
        <f>SUM(F41:F62)</f>
        <v>0</v>
      </c>
      <c r="G40" s="935"/>
      <c r="H40" s="935"/>
      <c r="I40" s="935">
        <f>SUM(I41:I62)</f>
        <v>0</v>
      </c>
      <c r="J40" s="935"/>
      <c r="K40" s="935"/>
      <c r="L40" s="208" t="str">
        <f t="shared" ref="L40:L45" si="12">IF(C40&gt;0,I40/C40,"")</f>
        <v/>
      </c>
      <c r="M40" s="209">
        <f>C40-I40</f>
        <v>0</v>
      </c>
      <c r="N40" s="43" t="str">
        <f t="shared" si="1"/>
        <v/>
      </c>
      <c r="O40" s="38">
        <f t="shared" si="5"/>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7"/>
        <v>0</v>
      </c>
      <c r="AF40" s="749" t="str">
        <f t="shared" si="6"/>
        <v/>
      </c>
    </row>
    <row r="41" spans="2:32" s="38" customFormat="1" x14ac:dyDescent="0.25">
      <c r="B41" s="232" t="str">
        <f>IF(ISBLANK('3-Budget + REVISE'!B32),"",'3-Budget + REVISE'!B32)</f>
        <v/>
      </c>
      <c r="C41" s="903">
        <f>IF('3-Budget + REVISE'!T32=1,'3-Budget + REVISE'!D32,'2-Budget JUSTIFY'!C31)</f>
        <v>0</v>
      </c>
      <c r="D41" s="904"/>
      <c r="E41" s="905"/>
      <c r="F41" s="900">
        <f>AE41</f>
        <v>0</v>
      </c>
      <c r="G41" s="901"/>
      <c r="H41" s="902"/>
      <c r="I41" s="909">
        <f>F41</f>
        <v>0</v>
      </c>
      <c r="J41" s="910"/>
      <c r="K41" s="911"/>
      <c r="L41" s="46" t="str">
        <f t="shared" si="12"/>
        <v/>
      </c>
      <c r="M41" s="47">
        <f t="shared" ref="M41:M63" si="14">C41-I41</f>
        <v>0</v>
      </c>
      <c r="N41" s="43" t="str">
        <f t="shared" si="1"/>
        <v/>
      </c>
      <c r="O41" s="38">
        <f t="shared" si="5"/>
        <v>0</v>
      </c>
      <c r="P41" s="806"/>
      <c r="Q41" s="807"/>
      <c r="R41" s="807"/>
      <c r="S41" s="807"/>
      <c r="T41" s="807"/>
      <c r="U41" s="807"/>
      <c r="V41" s="807"/>
      <c r="W41" s="807"/>
      <c r="X41" s="807"/>
      <c r="Y41" s="807"/>
      <c r="Z41" s="807"/>
      <c r="AA41" s="807"/>
      <c r="AB41" s="807"/>
      <c r="AC41" s="807"/>
      <c r="AD41" s="808"/>
      <c r="AE41" s="750">
        <f t="shared" si="7"/>
        <v>0</v>
      </c>
      <c r="AF41" s="749" t="str">
        <f t="shared" si="6"/>
        <v/>
      </c>
    </row>
    <row r="42" spans="2:32" s="38" customFormat="1" x14ac:dyDescent="0.25">
      <c r="B42" s="232" t="str">
        <f>IF(ISBLANK('3-Budget + REVISE'!B33),"",'3-Budget + REVISE'!B33)</f>
        <v/>
      </c>
      <c r="C42" s="903">
        <f>IF('3-Budget + REVISE'!T33=1,'3-Budget + REVISE'!D33,'2-Budget JUSTIFY'!C32)</f>
        <v>0</v>
      </c>
      <c r="D42" s="904"/>
      <c r="E42" s="905"/>
      <c r="F42" s="900">
        <f t="shared" ref="F42:F62" si="15">AE42</f>
        <v>0</v>
      </c>
      <c r="G42" s="901"/>
      <c r="H42" s="902"/>
      <c r="I42" s="936">
        <f t="shared" ref="I42" si="16">F42</f>
        <v>0</v>
      </c>
      <c r="J42" s="937"/>
      <c r="K42" s="938"/>
      <c r="L42" s="52" t="str">
        <f t="shared" si="12"/>
        <v/>
      </c>
      <c r="M42" s="49">
        <f t="shared" si="14"/>
        <v>0</v>
      </c>
      <c r="N42" s="43" t="str">
        <f t="shared" si="1"/>
        <v/>
      </c>
      <c r="O42" s="38">
        <f t="shared" si="5"/>
        <v>0</v>
      </c>
      <c r="P42" s="806"/>
      <c r="Q42" s="807"/>
      <c r="R42" s="807"/>
      <c r="S42" s="807"/>
      <c r="T42" s="807"/>
      <c r="U42" s="807"/>
      <c r="V42" s="807"/>
      <c r="W42" s="807"/>
      <c r="X42" s="807"/>
      <c r="Y42" s="807"/>
      <c r="Z42" s="807"/>
      <c r="AA42" s="807"/>
      <c r="AB42" s="807"/>
      <c r="AC42" s="807"/>
      <c r="AD42" s="808"/>
      <c r="AE42" s="750">
        <f t="shared" si="7"/>
        <v>0</v>
      </c>
      <c r="AF42" s="749" t="str">
        <f t="shared" si="6"/>
        <v/>
      </c>
    </row>
    <row r="43" spans="2:32" s="38" customFormat="1" x14ac:dyDescent="0.25">
      <c r="B43" s="232" t="str">
        <f>IF(ISBLANK('3-Budget + REVISE'!B34),"",'3-Budget + REVISE'!B34)</f>
        <v/>
      </c>
      <c r="C43" s="903">
        <f>IF('3-Budget + REVISE'!T34=1,'3-Budget + REVISE'!D34,'2-Budget JUSTIFY'!C33)</f>
        <v>0</v>
      </c>
      <c r="D43" s="904"/>
      <c r="E43" s="905"/>
      <c r="F43" s="900">
        <f t="shared" si="15"/>
        <v>0</v>
      </c>
      <c r="G43" s="901"/>
      <c r="H43" s="902"/>
      <c r="I43" s="936">
        <f t="shared" ref="I43:I45" si="17">F43</f>
        <v>0</v>
      </c>
      <c r="J43" s="937"/>
      <c r="K43" s="938"/>
      <c r="L43" s="52" t="str">
        <f t="shared" si="12"/>
        <v/>
      </c>
      <c r="M43" s="49">
        <f t="shared" si="14"/>
        <v>0</v>
      </c>
      <c r="N43" s="43" t="str">
        <f t="shared" si="1"/>
        <v/>
      </c>
      <c r="O43" s="38">
        <f t="shared" si="5"/>
        <v>0</v>
      </c>
      <c r="P43" s="806"/>
      <c r="Q43" s="807"/>
      <c r="R43" s="807"/>
      <c r="S43" s="807"/>
      <c r="T43" s="807"/>
      <c r="U43" s="807"/>
      <c r="V43" s="807"/>
      <c r="W43" s="807"/>
      <c r="X43" s="807"/>
      <c r="Y43" s="807"/>
      <c r="Z43" s="807"/>
      <c r="AA43" s="807"/>
      <c r="AB43" s="807"/>
      <c r="AC43" s="807"/>
      <c r="AD43" s="808"/>
      <c r="AE43" s="750">
        <f t="shared" si="7"/>
        <v>0</v>
      </c>
      <c r="AF43" s="749" t="str">
        <f t="shared" si="6"/>
        <v/>
      </c>
    </row>
    <row r="44" spans="2:32" s="38" customFormat="1" x14ac:dyDescent="0.25">
      <c r="B44" s="232" t="str">
        <f>IF(ISBLANK('3-Budget + REVISE'!B35),"",'3-Budget + REVISE'!B35)</f>
        <v/>
      </c>
      <c r="C44" s="903">
        <f>IF('3-Budget + REVISE'!T35=1,'3-Budget + REVISE'!D35,'2-Budget JUSTIFY'!C34)</f>
        <v>0</v>
      </c>
      <c r="D44" s="904"/>
      <c r="E44" s="905"/>
      <c r="F44" s="900">
        <f t="shared" si="15"/>
        <v>0</v>
      </c>
      <c r="G44" s="901"/>
      <c r="H44" s="902"/>
      <c r="I44" s="936">
        <f t="shared" si="17"/>
        <v>0</v>
      </c>
      <c r="J44" s="937"/>
      <c r="K44" s="938"/>
      <c r="L44" s="52" t="str">
        <f t="shared" si="12"/>
        <v/>
      </c>
      <c r="M44" s="49">
        <f t="shared" si="14"/>
        <v>0</v>
      </c>
      <c r="N44" s="43" t="str">
        <f t="shared" si="1"/>
        <v/>
      </c>
      <c r="O44" s="38">
        <f t="shared" si="5"/>
        <v>0</v>
      </c>
      <c r="P44" s="806"/>
      <c r="Q44" s="807"/>
      <c r="R44" s="807"/>
      <c r="S44" s="807"/>
      <c r="T44" s="807"/>
      <c r="U44" s="807"/>
      <c r="V44" s="807"/>
      <c r="W44" s="807"/>
      <c r="X44" s="807"/>
      <c r="Y44" s="807"/>
      <c r="Z44" s="807"/>
      <c r="AA44" s="807"/>
      <c r="AB44" s="807"/>
      <c r="AC44" s="807"/>
      <c r="AD44" s="808"/>
      <c r="AE44" s="750">
        <f t="shared" si="7"/>
        <v>0</v>
      </c>
      <c r="AF44" s="749" t="str">
        <f t="shared" si="6"/>
        <v/>
      </c>
    </row>
    <row r="45" spans="2:32" s="38" customFormat="1" x14ac:dyDescent="0.25">
      <c r="B45" s="232" t="str">
        <f>IF(ISBLANK('3-Budget + REVISE'!B36),"",'3-Budget + REVISE'!B36)</f>
        <v/>
      </c>
      <c r="C45" s="903">
        <f>IF('3-Budget + REVISE'!T36=1,'3-Budget + REVISE'!D36,'2-Budget JUSTIFY'!C35)</f>
        <v>0</v>
      </c>
      <c r="D45" s="904"/>
      <c r="E45" s="905"/>
      <c r="F45" s="900">
        <f t="shared" si="15"/>
        <v>0</v>
      </c>
      <c r="G45" s="901"/>
      <c r="H45" s="902"/>
      <c r="I45" s="936">
        <f t="shared" si="17"/>
        <v>0</v>
      </c>
      <c r="J45" s="937"/>
      <c r="K45" s="938"/>
      <c r="L45" s="52" t="str">
        <f t="shared" si="12"/>
        <v/>
      </c>
      <c r="M45" s="49">
        <f t="shared" si="14"/>
        <v>0</v>
      </c>
      <c r="N45" s="43" t="str">
        <f t="shared" si="1"/>
        <v/>
      </c>
      <c r="O45" s="38">
        <f t="shared" si="5"/>
        <v>0</v>
      </c>
      <c r="P45" s="806"/>
      <c r="Q45" s="807"/>
      <c r="R45" s="807"/>
      <c r="S45" s="807"/>
      <c r="T45" s="807"/>
      <c r="U45" s="807"/>
      <c r="V45" s="807"/>
      <c r="W45" s="807"/>
      <c r="X45" s="807"/>
      <c r="Y45" s="807"/>
      <c r="Z45" s="807"/>
      <c r="AA45" s="807"/>
      <c r="AB45" s="807"/>
      <c r="AC45" s="807"/>
      <c r="AD45" s="808"/>
      <c r="AE45" s="750">
        <f t="shared" si="7"/>
        <v>0</v>
      </c>
      <c r="AF45" s="749" t="str">
        <f t="shared" si="6"/>
        <v/>
      </c>
    </row>
    <row r="46" spans="2:32" s="38" customFormat="1" x14ac:dyDescent="0.25">
      <c r="B46" s="232" t="str">
        <f>IF(ISBLANK('3-Budget + REVISE'!B37),"",'3-Budget + REVISE'!B37)</f>
        <v/>
      </c>
      <c r="C46" s="903">
        <f>IF('3-Budget + REVISE'!T37=1,'3-Budget + REVISE'!D37,'2-Budget JUSTIFY'!C36)</f>
        <v>0</v>
      </c>
      <c r="D46" s="904"/>
      <c r="E46" s="905"/>
      <c r="F46" s="900">
        <f t="shared" si="15"/>
        <v>0</v>
      </c>
      <c r="G46" s="901"/>
      <c r="H46" s="902"/>
      <c r="I46" s="936">
        <f t="shared" ref="I46:I62" si="18">F46</f>
        <v>0</v>
      </c>
      <c r="J46" s="937"/>
      <c r="K46" s="938"/>
      <c r="L46" s="52" t="str">
        <f t="shared" ref="L46:L62" si="19">IF(C46&gt;0,I46/C46,"")</f>
        <v/>
      </c>
      <c r="M46" s="49">
        <f t="shared" ref="M46:M62" si="20">C46-I46</f>
        <v>0</v>
      </c>
      <c r="N46" s="43" t="str">
        <f t="shared" si="1"/>
        <v/>
      </c>
      <c r="O46" s="38">
        <f t="shared" si="5"/>
        <v>0</v>
      </c>
      <c r="P46" s="806"/>
      <c r="Q46" s="807"/>
      <c r="R46" s="807"/>
      <c r="S46" s="807"/>
      <c r="T46" s="807"/>
      <c r="U46" s="807"/>
      <c r="V46" s="807"/>
      <c r="W46" s="807"/>
      <c r="X46" s="807"/>
      <c r="Y46" s="807"/>
      <c r="Z46" s="807"/>
      <c r="AA46" s="807"/>
      <c r="AB46" s="807"/>
      <c r="AC46" s="807"/>
      <c r="AD46" s="808"/>
      <c r="AE46" s="750">
        <f t="shared" si="7"/>
        <v>0</v>
      </c>
      <c r="AF46" s="749" t="str">
        <f t="shared" si="6"/>
        <v/>
      </c>
    </row>
    <row r="47" spans="2:32" s="38" customFormat="1" x14ac:dyDescent="0.25">
      <c r="B47" s="232" t="str">
        <f>IF(ISBLANK('3-Budget + REVISE'!B38),"",'3-Budget + REVISE'!B38)</f>
        <v/>
      </c>
      <c r="C47" s="903">
        <f>IF('3-Budget + REVISE'!T38=1,'3-Budget + REVISE'!D38,'2-Budget JUSTIFY'!C37)</f>
        <v>0</v>
      </c>
      <c r="D47" s="904"/>
      <c r="E47" s="905"/>
      <c r="F47" s="900">
        <f t="shared" si="15"/>
        <v>0</v>
      </c>
      <c r="G47" s="901"/>
      <c r="H47" s="902"/>
      <c r="I47" s="936">
        <f t="shared" si="18"/>
        <v>0</v>
      </c>
      <c r="J47" s="937"/>
      <c r="K47" s="938"/>
      <c r="L47" s="52" t="str">
        <f t="shared" si="19"/>
        <v/>
      </c>
      <c r="M47" s="49">
        <f t="shared" si="20"/>
        <v>0</v>
      </c>
      <c r="N47" s="43" t="str">
        <f t="shared" si="1"/>
        <v/>
      </c>
      <c r="O47" s="38">
        <f t="shared" si="5"/>
        <v>0</v>
      </c>
      <c r="P47" s="806"/>
      <c r="Q47" s="807"/>
      <c r="R47" s="807"/>
      <c r="S47" s="807"/>
      <c r="T47" s="807"/>
      <c r="U47" s="807"/>
      <c r="V47" s="807"/>
      <c r="W47" s="807"/>
      <c r="X47" s="807"/>
      <c r="Y47" s="807"/>
      <c r="Z47" s="807"/>
      <c r="AA47" s="807"/>
      <c r="AB47" s="807"/>
      <c r="AC47" s="807"/>
      <c r="AD47" s="808"/>
      <c r="AE47" s="750">
        <f t="shared" si="7"/>
        <v>0</v>
      </c>
      <c r="AF47" s="749" t="str">
        <f t="shared" si="6"/>
        <v/>
      </c>
    </row>
    <row r="48" spans="2:32" s="38" customFormat="1" x14ac:dyDescent="0.25">
      <c r="B48" s="232" t="str">
        <f>IF(ISBLANK('3-Budget + REVISE'!B39),"",'3-Budget + REVISE'!B39)</f>
        <v/>
      </c>
      <c r="C48" s="903">
        <f>IF('3-Budget + REVISE'!T39=1,'3-Budget + REVISE'!D39,'2-Budget JUSTIFY'!C38)</f>
        <v>0</v>
      </c>
      <c r="D48" s="904"/>
      <c r="E48" s="905"/>
      <c r="F48" s="900">
        <f t="shared" si="15"/>
        <v>0</v>
      </c>
      <c r="G48" s="901"/>
      <c r="H48" s="902"/>
      <c r="I48" s="936">
        <f t="shared" si="18"/>
        <v>0</v>
      </c>
      <c r="J48" s="937"/>
      <c r="K48" s="938"/>
      <c r="L48" s="52" t="str">
        <f t="shared" si="19"/>
        <v/>
      </c>
      <c r="M48" s="49">
        <f t="shared" si="20"/>
        <v>0</v>
      </c>
      <c r="N48" s="43" t="str">
        <f t="shared" si="1"/>
        <v/>
      </c>
      <c r="O48" s="38">
        <f t="shared" si="5"/>
        <v>0</v>
      </c>
      <c r="P48" s="806"/>
      <c r="Q48" s="807"/>
      <c r="R48" s="807"/>
      <c r="S48" s="807"/>
      <c r="T48" s="807"/>
      <c r="U48" s="807"/>
      <c r="V48" s="807"/>
      <c r="W48" s="807"/>
      <c r="X48" s="807"/>
      <c r="Y48" s="807"/>
      <c r="Z48" s="807"/>
      <c r="AA48" s="807"/>
      <c r="AB48" s="807"/>
      <c r="AC48" s="807"/>
      <c r="AD48" s="808"/>
      <c r="AE48" s="750">
        <f t="shared" si="7"/>
        <v>0</v>
      </c>
      <c r="AF48" s="749" t="str">
        <f t="shared" si="6"/>
        <v/>
      </c>
    </row>
    <row r="49" spans="2:32" s="38" customFormat="1" x14ac:dyDescent="0.25">
      <c r="B49" s="232" t="str">
        <f>IF(ISBLANK('3-Budget + REVISE'!B40),"",'3-Budget + REVISE'!B40)</f>
        <v/>
      </c>
      <c r="C49" s="903">
        <f>IF('3-Budget + REVISE'!T40=1,'3-Budget + REVISE'!D40,'2-Budget JUSTIFY'!C39)</f>
        <v>0</v>
      </c>
      <c r="D49" s="904"/>
      <c r="E49" s="905"/>
      <c r="F49" s="900">
        <f t="shared" si="15"/>
        <v>0</v>
      </c>
      <c r="G49" s="901"/>
      <c r="H49" s="902"/>
      <c r="I49" s="936">
        <f t="shared" si="18"/>
        <v>0</v>
      </c>
      <c r="J49" s="937"/>
      <c r="K49" s="938"/>
      <c r="L49" s="52" t="str">
        <f t="shared" si="19"/>
        <v/>
      </c>
      <c r="M49" s="49">
        <f t="shared" si="20"/>
        <v>0</v>
      </c>
      <c r="N49" s="43" t="str">
        <f t="shared" si="1"/>
        <v/>
      </c>
      <c r="O49" s="38">
        <f t="shared" si="5"/>
        <v>0</v>
      </c>
      <c r="P49" s="806"/>
      <c r="Q49" s="807"/>
      <c r="R49" s="807"/>
      <c r="S49" s="807"/>
      <c r="T49" s="807"/>
      <c r="U49" s="807"/>
      <c r="V49" s="807"/>
      <c r="W49" s="807"/>
      <c r="X49" s="807"/>
      <c r="Y49" s="807"/>
      <c r="Z49" s="807"/>
      <c r="AA49" s="807"/>
      <c r="AB49" s="807"/>
      <c r="AC49" s="807"/>
      <c r="AD49" s="808"/>
      <c r="AE49" s="750">
        <f t="shared" si="7"/>
        <v>0</v>
      </c>
      <c r="AF49" s="749" t="str">
        <f t="shared" si="6"/>
        <v/>
      </c>
    </row>
    <row r="50" spans="2:32" s="38" customFormat="1" x14ac:dyDescent="0.25">
      <c r="B50" s="232" t="str">
        <f>IF(ISBLANK('3-Budget + REVISE'!B41),"",'3-Budget + REVISE'!B41)</f>
        <v/>
      </c>
      <c r="C50" s="903">
        <f>IF('3-Budget + REVISE'!T41=1,'3-Budget + REVISE'!D41,'2-Budget JUSTIFY'!C40)</f>
        <v>0</v>
      </c>
      <c r="D50" s="904"/>
      <c r="E50" s="905"/>
      <c r="F50" s="900">
        <f t="shared" si="15"/>
        <v>0</v>
      </c>
      <c r="G50" s="901"/>
      <c r="H50" s="902"/>
      <c r="I50" s="936">
        <f t="shared" si="18"/>
        <v>0</v>
      </c>
      <c r="J50" s="937"/>
      <c r="K50" s="938"/>
      <c r="L50" s="52" t="str">
        <f t="shared" si="19"/>
        <v/>
      </c>
      <c r="M50" s="49">
        <f t="shared" si="20"/>
        <v>0</v>
      </c>
      <c r="N50" s="43" t="str">
        <f t="shared" si="1"/>
        <v/>
      </c>
      <c r="O50" s="38">
        <f t="shared" si="5"/>
        <v>0</v>
      </c>
      <c r="P50" s="806"/>
      <c r="Q50" s="807"/>
      <c r="R50" s="807"/>
      <c r="S50" s="807"/>
      <c r="T50" s="807"/>
      <c r="U50" s="807"/>
      <c r="V50" s="807"/>
      <c r="W50" s="807"/>
      <c r="X50" s="807"/>
      <c r="Y50" s="807"/>
      <c r="Z50" s="807"/>
      <c r="AA50" s="807"/>
      <c r="AB50" s="807"/>
      <c r="AC50" s="807"/>
      <c r="AD50" s="808"/>
      <c r="AE50" s="750">
        <f t="shared" si="7"/>
        <v>0</v>
      </c>
      <c r="AF50" s="749" t="str">
        <f t="shared" si="6"/>
        <v/>
      </c>
    </row>
    <row r="51" spans="2:32" s="38" customFormat="1" x14ac:dyDescent="0.25">
      <c r="B51" s="232" t="str">
        <f>IF(ISBLANK('3-Budget + REVISE'!B42),"",'3-Budget + REVISE'!B42)</f>
        <v/>
      </c>
      <c r="C51" s="903">
        <f>IF('3-Budget + REVISE'!T42=1,'3-Budget + REVISE'!D42,'2-Budget JUSTIFY'!C41)</f>
        <v>0</v>
      </c>
      <c r="D51" s="904"/>
      <c r="E51" s="905"/>
      <c r="F51" s="900">
        <f t="shared" si="15"/>
        <v>0</v>
      </c>
      <c r="G51" s="901"/>
      <c r="H51" s="902"/>
      <c r="I51" s="936">
        <f t="shared" si="18"/>
        <v>0</v>
      </c>
      <c r="J51" s="937"/>
      <c r="K51" s="938"/>
      <c r="L51" s="52" t="str">
        <f t="shared" si="19"/>
        <v/>
      </c>
      <c r="M51" s="49">
        <f t="shared" si="20"/>
        <v>0</v>
      </c>
      <c r="N51" s="43" t="str">
        <f t="shared" si="1"/>
        <v/>
      </c>
      <c r="O51" s="38">
        <f t="shared" si="5"/>
        <v>0</v>
      </c>
      <c r="P51" s="806"/>
      <c r="Q51" s="807"/>
      <c r="R51" s="807"/>
      <c r="S51" s="807"/>
      <c r="T51" s="807"/>
      <c r="U51" s="807"/>
      <c r="V51" s="807"/>
      <c r="W51" s="807"/>
      <c r="X51" s="807"/>
      <c r="Y51" s="807"/>
      <c r="Z51" s="807"/>
      <c r="AA51" s="807"/>
      <c r="AB51" s="807"/>
      <c r="AC51" s="807"/>
      <c r="AD51" s="808"/>
      <c r="AE51" s="750">
        <f t="shared" si="7"/>
        <v>0</v>
      </c>
      <c r="AF51" s="749" t="str">
        <f t="shared" si="6"/>
        <v/>
      </c>
    </row>
    <row r="52" spans="2:32" s="38" customFormat="1" x14ac:dyDescent="0.25">
      <c r="B52" s="232" t="str">
        <f>IF(ISBLANK('3-Budget + REVISE'!B43),"",'3-Budget + REVISE'!B43)</f>
        <v/>
      </c>
      <c r="C52" s="903">
        <f>IF('3-Budget + REVISE'!T43=1,'3-Budget + REVISE'!D43,'2-Budget JUSTIFY'!C42)</f>
        <v>0</v>
      </c>
      <c r="D52" s="904"/>
      <c r="E52" s="905"/>
      <c r="F52" s="900">
        <f t="shared" si="15"/>
        <v>0</v>
      </c>
      <c r="G52" s="901"/>
      <c r="H52" s="902"/>
      <c r="I52" s="936">
        <f t="shared" si="18"/>
        <v>0</v>
      </c>
      <c r="J52" s="937"/>
      <c r="K52" s="938"/>
      <c r="L52" s="52" t="str">
        <f t="shared" si="19"/>
        <v/>
      </c>
      <c r="M52" s="49">
        <f t="shared" si="20"/>
        <v>0</v>
      </c>
      <c r="N52" s="43" t="str">
        <f t="shared" si="1"/>
        <v/>
      </c>
      <c r="O52" s="38">
        <f t="shared" si="5"/>
        <v>0</v>
      </c>
      <c r="P52" s="806"/>
      <c r="Q52" s="807"/>
      <c r="R52" s="807"/>
      <c r="S52" s="807"/>
      <c r="T52" s="807"/>
      <c r="U52" s="807"/>
      <c r="V52" s="807"/>
      <c r="W52" s="807"/>
      <c r="X52" s="807"/>
      <c r="Y52" s="807"/>
      <c r="Z52" s="807"/>
      <c r="AA52" s="807"/>
      <c r="AB52" s="807"/>
      <c r="AC52" s="807"/>
      <c r="AD52" s="808"/>
      <c r="AE52" s="750">
        <f t="shared" si="7"/>
        <v>0</v>
      </c>
      <c r="AF52" s="749" t="str">
        <f t="shared" si="6"/>
        <v/>
      </c>
    </row>
    <row r="53" spans="2:32" s="38" customFormat="1" x14ac:dyDescent="0.25">
      <c r="B53" s="232" t="str">
        <f>IF(ISBLANK('3-Budget + REVISE'!B44),"",'3-Budget + REVISE'!B44)</f>
        <v/>
      </c>
      <c r="C53" s="903">
        <f>IF('3-Budget + REVISE'!T44=1,'3-Budget + REVISE'!D44,'2-Budget JUSTIFY'!C43)</f>
        <v>0</v>
      </c>
      <c r="D53" s="904"/>
      <c r="E53" s="905"/>
      <c r="F53" s="900">
        <f t="shared" si="15"/>
        <v>0</v>
      </c>
      <c r="G53" s="901"/>
      <c r="H53" s="902"/>
      <c r="I53" s="936">
        <f t="shared" si="18"/>
        <v>0</v>
      </c>
      <c r="J53" s="937"/>
      <c r="K53" s="938"/>
      <c r="L53" s="52" t="str">
        <f t="shared" si="19"/>
        <v/>
      </c>
      <c r="M53" s="49">
        <f t="shared" si="20"/>
        <v>0</v>
      </c>
      <c r="N53" s="43" t="str">
        <f t="shared" si="1"/>
        <v/>
      </c>
      <c r="O53" s="38">
        <f t="shared" si="5"/>
        <v>0</v>
      </c>
      <c r="P53" s="806"/>
      <c r="Q53" s="807"/>
      <c r="R53" s="807"/>
      <c r="S53" s="807"/>
      <c r="T53" s="807"/>
      <c r="U53" s="807"/>
      <c r="V53" s="807"/>
      <c r="W53" s="807"/>
      <c r="X53" s="807"/>
      <c r="Y53" s="807"/>
      <c r="Z53" s="807"/>
      <c r="AA53" s="807"/>
      <c r="AB53" s="807"/>
      <c r="AC53" s="807"/>
      <c r="AD53" s="808"/>
      <c r="AE53" s="750">
        <f t="shared" si="7"/>
        <v>0</v>
      </c>
      <c r="AF53" s="749" t="str">
        <f t="shared" si="6"/>
        <v/>
      </c>
    </row>
    <row r="54" spans="2:32" s="38" customFormat="1" x14ac:dyDescent="0.25">
      <c r="B54" s="232" t="str">
        <f>IF(ISBLANK('3-Budget + REVISE'!B45),"",'3-Budget + REVISE'!B45)</f>
        <v/>
      </c>
      <c r="C54" s="903">
        <f>IF('3-Budget + REVISE'!T45=1,'3-Budget + REVISE'!D45,'2-Budget JUSTIFY'!C44)</f>
        <v>0</v>
      </c>
      <c r="D54" s="904"/>
      <c r="E54" s="905"/>
      <c r="F54" s="900">
        <f t="shared" si="15"/>
        <v>0</v>
      </c>
      <c r="G54" s="901"/>
      <c r="H54" s="902"/>
      <c r="I54" s="936">
        <f t="shared" si="18"/>
        <v>0</v>
      </c>
      <c r="J54" s="937"/>
      <c r="K54" s="938"/>
      <c r="L54" s="52" t="str">
        <f t="shared" si="19"/>
        <v/>
      </c>
      <c r="M54" s="49">
        <f t="shared" si="20"/>
        <v>0</v>
      </c>
      <c r="N54" s="43" t="str">
        <f t="shared" si="1"/>
        <v/>
      </c>
      <c r="O54" s="38">
        <f t="shared" si="5"/>
        <v>0</v>
      </c>
      <c r="P54" s="806"/>
      <c r="Q54" s="807"/>
      <c r="R54" s="807"/>
      <c r="S54" s="807"/>
      <c r="T54" s="807"/>
      <c r="U54" s="807"/>
      <c r="V54" s="807"/>
      <c r="W54" s="807"/>
      <c r="X54" s="807"/>
      <c r="Y54" s="807"/>
      <c r="Z54" s="807"/>
      <c r="AA54" s="807"/>
      <c r="AB54" s="807"/>
      <c r="AC54" s="807"/>
      <c r="AD54" s="808"/>
      <c r="AE54" s="750">
        <f t="shared" si="7"/>
        <v>0</v>
      </c>
      <c r="AF54" s="749" t="str">
        <f t="shared" si="6"/>
        <v/>
      </c>
    </row>
    <row r="55" spans="2:32" s="38" customFormat="1" x14ac:dyDescent="0.25">
      <c r="B55" s="232" t="str">
        <f>IF(ISBLANK('3-Budget + REVISE'!B46),"",'3-Budget + REVISE'!B46)</f>
        <v/>
      </c>
      <c r="C55" s="903">
        <f>IF('3-Budget + REVISE'!T46=1,'3-Budget + REVISE'!D46,'2-Budget JUSTIFY'!C45)</f>
        <v>0</v>
      </c>
      <c r="D55" s="904"/>
      <c r="E55" s="905"/>
      <c r="F55" s="900">
        <f t="shared" si="15"/>
        <v>0</v>
      </c>
      <c r="G55" s="901"/>
      <c r="H55" s="902"/>
      <c r="I55" s="936">
        <f t="shared" si="18"/>
        <v>0</v>
      </c>
      <c r="J55" s="937"/>
      <c r="K55" s="938"/>
      <c r="L55" s="52" t="str">
        <f t="shared" si="19"/>
        <v/>
      </c>
      <c r="M55" s="49">
        <f t="shared" si="20"/>
        <v>0</v>
      </c>
      <c r="N55" s="43" t="str">
        <f t="shared" si="1"/>
        <v/>
      </c>
      <c r="O55" s="38">
        <f t="shared" si="5"/>
        <v>0</v>
      </c>
      <c r="P55" s="806"/>
      <c r="Q55" s="807"/>
      <c r="R55" s="807"/>
      <c r="S55" s="807"/>
      <c r="T55" s="807"/>
      <c r="U55" s="807"/>
      <c r="V55" s="807"/>
      <c r="W55" s="807"/>
      <c r="X55" s="807"/>
      <c r="Y55" s="807"/>
      <c r="Z55" s="807"/>
      <c r="AA55" s="807"/>
      <c r="AB55" s="807"/>
      <c r="AC55" s="807"/>
      <c r="AD55" s="808"/>
      <c r="AE55" s="750">
        <f t="shared" si="7"/>
        <v>0</v>
      </c>
      <c r="AF55" s="749" t="str">
        <f t="shared" si="6"/>
        <v/>
      </c>
    </row>
    <row r="56" spans="2:32" s="38" customFormat="1" x14ac:dyDescent="0.25">
      <c r="B56" s="232">
        <f>IF(ISBLANK('3-Budget + REVISE'!B47),"",'3-Budget + REVISE'!B47)</f>
        <v>0</v>
      </c>
      <c r="C56" s="903">
        <f>IF('3-Budget + REVISE'!T47=1,'3-Budget + REVISE'!D47,'2-Budget JUSTIFY'!C46)</f>
        <v>0</v>
      </c>
      <c r="D56" s="904"/>
      <c r="E56" s="905"/>
      <c r="F56" s="900">
        <f t="shared" si="15"/>
        <v>0</v>
      </c>
      <c r="G56" s="901"/>
      <c r="H56" s="902"/>
      <c r="I56" s="936">
        <f t="shared" si="18"/>
        <v>0</v>
      </c>
      <c r="J56" s="937"/>
      <c r="K56" s="938"/>
      <c r="L56" s="52" t="str">
        <f t="shared" si="19"/>
        <v/>
      </c>
      <c r="M56" s="49">
        <f t="shared" si="20"/>
        <v>0</v>
      </c>
      <c r="N56" s="43" t="str">
        <f t="shared" si="1"/>
        <v/>
      </c>
      <c r="O56" s="38">
        <f t="shared" si="5"/>
        <v>0</v>
      </c>
      <c r="P56" s="806"/>
      <c r="Q56" s="807"/>
      <c r="R56" s="807"/>
      <c r="S56" s="807"/>
      <c r="T56" s="807"/>
      <c r="U56" s="807"/>
      <c r="V56" s="807"/>
      <c r="W56" s="807"/>
      <c r="X56" s="807"/>
      <c r="Y56" s="807"/>
      <c r="Z56" s="807"/>
      <c r="AA56" s="807"/>
      <c r="AB56" s="807"/>
      <c r="AC56" s="807"/>
      <c r="AD56" s="808"/>
      <c r="AE56" s="750">
        <f t="shared" si="7"/>
        <v>0</v>
      </c>
      <c r="AF56" s="749" t="str">
        <f t="shared" si="6"/>
        <v/>
      </c>
    </row>
    <row r="57" spans="2:32" s="38" customFormat="1" x14ac:dyDescent="0.25">
      <c r="B57" s="232">
        <f>IF(ISBLANK('3-Budget + REVISE'!B48),"",'3-Budget + REVISE'!B48)</f>
        <v>0</v>
      </c>
      <c r="C57" s="903">
        <f>IF('3-Budget + REVISE'!T48=1,'3-Budget + REVISE'!D48,'2-Budget JUSTIFY'!C47)</f>
        <v>0</v>
      </c>
      <c r="D57" s="904"/>
      <c r="E57" s="905"/>
      <c r="F57" s="900">
        <f t="shared" si="15"/>
        <v>0</v>
      </c>
      <c r="G57" s="901"/>
      <c r="H57" s="902"/>
      <c r="I57" s="936">
        <f t="shared" si="18"/>
        <v>0</v>
      </c>
      <c r="J57" s="937"/>
      <c r="K57" s="938"/>
      <c r="L57" s="52" t="str">
        <f t="shared" si="19"/>
        <v/>
      </c>
      <c r="M57" s="49">
        <f t="shared" si="20"/>
        <v>0</v>
      </c>
      <c r="N57" s="43" t="str">
        <f t="shared" si="1"/>
        <v/>
      </c>
      <c r="O57" s="38">
        <f t="shared" si="5"/>
        <v>0</v>
      </c>
      <c r="P57" s="806"/>
      <c r="Q57" s="807"/>
      <c r="R57" s="807"/>
      <c r="S57" s="807"/>
      <c r="T57" s="807"/>
      <c r="U57" s="807"/>
      <c r="V57" s="807"/>
      <c r="W57" s="807"/>
      <c r="X57" s="807"/>
      <c r="Y57" s="807"/>
      <c r="Z57" s="807"/>
      <c r="AA57" s="807"/>
      <c r="AB57" s="807"/>
      <c r="AC57" s="807"/>
      <c r="AD57" s="808"/>
      <c r="AE57" s="750">
        <f t="shared" si="7"/>
        <v>0</v>
      </c>
      <c r="AF57" s="749" t="str">
        <f t="shared" si="6"/>
        <v/>
      </c>
    </row>
    <row r="58" spans="2:32" s="38" customFormat="1" x14ac:dyDescent="0.25">
      <c r="B58" s="232">
        <f>IF(ISBLANK('3-Budget + REVISE'!B49),"",'3-Budget + REVISE'!B49)</f>
        <v>0</v>
      </c>
      <c r="C58" s="903">
        <f>IF('3-Budget + REVISE'!T49=1,'3-Budget + REVISE'!D49,'2-Budget JUSTIFY'!C48)</f>
        <v>0</v>
      </c>
      <c r="D58" s="904"/>
      <c r="E58" s="905"/>
      <c r="F58" s="900">
        <f t="shared" si="15"/>
        <v>0</v>
      </c>
      <c r="G58" s="901"/>
      <c r="H58" s="902"/>
      <c r="I58" s="936">
        <f t="shared" si="18"/>
        <v>0</v>
      </c>
      <c r="J58" s="937"/>
      <c r="K58" s="938"/>
      <c r="L58" s="52" t="str">
        <f t="shared" si="19"/>
        <v/>
      </c>
      <c r="M58" s="49">
        <f t="shared" si="20"/>
        <v>0</v>
      </c>
      <c r="N58" s="43" t="str">
        <f t="shared" si="1"/>
        <v/>
      </c>
      <c r="O58" s="38">
        <f t="shared" si="5"/>
        <v>0</v>
      </c>
      <c r="P58" s="806"/>
      <c r="Q58" s="807"/>
      <c r="R58" s="807"/>
      <c r="S58" s="807"/>
      <c r="T58" s="807"/>
      <c r="U58" s="807"/>
      <c r="V58" s="807"/>
      <c r="W58" s="807"/>
      <c r="X58" s="807"/>
      <c r="Y58" s="807"/>
      <c r="Z58" s="807"/>
      <c r="AA58" s="807"/>
      <c r="AB58" s="807"/>
      <c r="AC58" s="807"/>
      <c r="AD58" s="808"/>
      <c r="AE58" s="750">
        <f t="shared" si="7"/>
        <v>0</v>
      </c>
      <c r="AF58" s="749" t="str">
        <f t="shared" si="6"/>
        <v/>
      </c>
    </row>
    <row r="59" spans="2:32" s="38" customFormat="1" x14ac:dyDescent="0.25">
      <c r="B59" s="232">
        <f>IF(ISBLANK('3-Budget + REVISE'!B50),"",'3-Budget + REVISE'!B50)</f>
        <v>0</v>
      </c>
      <c r="C59" s="903">
        <f>IF('3-Budget + REVISE'!T50=1,'3-Budget + REVISE'!D50,'2-Budget JUSTIFY'!C49)</f>
        <v>0</v>
      </c>
      <c r="D59" s="904"/>
      <c r="E59" s="905"/>
      <c r="F59" s="900">
        <f t="shared" si="15"/>
        <v>0</v>
      </c>
      <c r="G59" s="901"/>
      <c r="H59" s="902"/>
      <c r="I59" s="936">
        <f t="shared" si="18"/>
        <v>0</v>
      </c>
      <c r="J59" s="937"/>
      <c r="K59" s="938"/>
      <c r="L59" s="52" t="str">
        <f t="shared" si="19"/>
        <v/>
      </c>
      <c r="M59" s="49">
        <f t="shared" si="20"/>
        <v>0</v>
      </c>
      <c r="N59" s="43" t="str">
        <f t="shared" si="1"/>
        <v/>
      </c>
      <c r="O59" s="38">
        <f t="shared" si="5"/>
        <v>0</v>
      </c>
      <c r="P59" s="806"/>
      <c r="Q59" s="807"/>
      <c r="R59" s="807"/>
      <c r="S59" s="807"/>
      <c r="T59" s="807"/>
      <c r="U59" s="807"/>
      <c r="V59" s="807"/>
      <c r="W59" s="807"/>
      <c r="X59" s="807"/>
      <c r="Y59" s="807"/>
      <c r="Z59" s="807"/>
      <c r="AA59" s="807"/>
      <c r="AB59" s="807"/>
      <c r="AC59" s="807"/>
      <c r="AD59" s="808"/>
      <c r="AE59" s="750">
        <f t="shared" si="7"/>
        <v>0</v>
      </c>
      <c r="AF59" s="749" t="str">
        <f t="shared" si="6"/>
        <v/>
      </c>
    </row>
    <row r="60" spans="2:32" s="38" customFormat="1" x14ac:dyDescent="0.25">
      <c r="B60" s="232">
        <f>IF(ISBLANK('3-Budget + REVISE'!B51),"",'3-Budget + REVISE'!B51)</f>
        <v>0</v>
      </c>
      <c r="C60" s="903">
        <f>IF('3-Budget + REVISE'!T51=1,'3-Budget + REVISE'!D51,'2-Budget JUSTIFY'!C50)</f>
        <v>0</v>
      </c>
      <c r="D60" s="904"/>
      <c r="E60" s="905"/>
      <c r="F60" s="900">
        <f t="shared" si="15"/>
        <v>0</v>
      </c>
      <c r="G60" s="901"/>
      <c r="H60" s="902"/>
      <c r="I60" s="936">
        <f t="shared" si="18"/>
        <v>0</v>
      </c>
      <c r="J60" s="937"/>
      <c r="K60" s="938"/>
      <c r="L60" s="52" t="str">
        <f t="shared" si="19"/>
        <v/>
      </c>
      <c r="M60" s="49">
        <f t="shared" si="20"/>
        <v>0</v>
      </c>
      <c r="N60" s="43" t="str">
        <f t="shared" si="1"/>
        <v/>
      </c>
      <c r="O60" s="38">
        <f t="shared" si="5"/>
        <v>0</v>
      </c>
      <c r="P60" s="806"/>
      <c r="Q60" s="807"/>
      <c r="R60" s="807"/>
      <c r="S60" s="807"/>
      <c r="T60" s="807"/>
      <c r="U60" s="807"/>
      <c r="V60" s="807"/>
      <c r="W60" s="807"/>
      <c r="X60" s="807"/>
      <c r="Y60" s="807"/>
      <c r="Z60" s="807"/>
      <c r="AA60" s="807"/>
      <c r="AB60" s="807"/>
      <c r="AC60" s="807"/>
      <c r="AD60" s="808"/>
      <c r="AE60" s="750">
        <f t="shared" si="7"/>
        <v>0</v>
      </c>
      <c r="AF60" s="749" t="str">
        <f t="shared" si="6"/>
        <v/>
      </c>
    </row>
    <row r="61" spans="2:32" s="38" customFormat="1" x14ac:dyDescent="0.25">
      <c r="B61" s="232">
        <f>IF(ISBLANK('3-Budget + REVISE'!B52),"",'3-Budget + REVISE'!B52)</f>
        <v>0</v>
      </c>
      <c r="C61" s="903">
        <f>IF('3-Budget + REVISE'!T52=1,'3-Budget + REVISE'!D52,'2-Budget JUSTIFY'!C51)</f>
        <v>0</v>
      </c>
      <c r="D61" s="904"/>
      <c r="E61" s="905"/>
      <c r="F61" s="900">
        <f t="shared" si="15"/>
        <v>0</v>
      </c>
      <c r="G61" s="901"/>
      <c r="H61" s="902"/>
      <c r="I61" s="936">
        <f t="shared" si="18"/>
        <v>0</v>
      </c>
      <c r="J61" s="937"/>
      <c r="K61" s="938"/>
      <c r="L61" s="52" t="str">
        <f t="shared" si="19"/>
        <v/>
      </c>
      <c r="M61" s="49">
        <f t="shared" si="20"/>
        <v>0</v>
      </c>
      <c r="N61" s="43" t="str">
        <f t="shared" si="1"/>
        <v/>
      </c>
      <c r="O61" s="38">
        <f t="shared" si="5"/>
        <v>0</v>
      </c>
      <c r="P61" s="806"/>
      <c r="Q61" s="807"/>
      <c r="R61" s="807"/>
      <c r="S61" s="807"/>
      <c r="T61" s="807"/>
      <c r="U61" s="807"/>
      <c r="V61" s="807"/>
      <c r="W61" s="807"/>
      <c r="X61" s="807"/>
      <c r="Y61" s="807"/>
      <c r="Z61" s="807"/>
      <c r="AA61" s="807"/>
      <c r="AB61" s="807"/>
      <c r="AC61" s="807"/>
      <c r="AD61" s="808"/>
      <c r="AE61" s="750">
        <f t="shared" si="7"/>
        <v>0</v>
      </c>
      <c r="AF61" s="749" t="str">
        <f t="shared" si="6"/>
        <v/>
      </c>
    </row>
    <row r="62" spans="2:32" s="38" customFormat="1" x14ac:dyDescent="0.25">
      <c r="B62" s="232">
        <f>IF(ISBLANK('3-Budget + REVISE'!B53),"",'3-Budget + REVISE'!B53)</f>
        <v>0</v>
      </c>
      <c r="C62" s="903">
        <f>IF('3-Budget + REVISE'!T53=1,'3-Budget + REVISE'!D53,'2-Budget JUSTIFY'!C52)</f>
        <v>0</v>
      </c>
      <c r="D62" s="904"/>
      <c r="E62" s="905"/>
      <c r="F62" s="900">
        <f t="shared" si="15"/>
        <v>0</v>
      </c>
      <c r="G62" s="901"/>
      <c r="H62" s="902"/>
      <c r="I62" s="936">
        <f t="shared" si="18"/>
        <v>0</v>
      </c>
      <c r="J62" s="937"/>
      <c r="K62" s="938"/>
      <c r="L62" s="52" t="str">
        <f t="shared" si="19"/>
        <v/>
      </c>
      <c r="M62" s="49">
        <f t="shared" si="20"/>
        <v>0</v>
      </c>
      <c r="N62" s="43" t="str">
        <f t="shared" si="1"/>
        <v/>
      </c>
      <c r="O62" s="38">
        <f t="shared" si="5"/>
        <v>0</v>
      </c>
      <c r="P62" s="806"/>
      <c r="Q62" s="807"/>
      <c r="R62" s="807"/>
      <c r="S62" s="807"/>
      <c r="T62" s="807"/>
      <c r="U62" s="807"/>
      <c r="V62" s="807"/>
      <c r="W62" s="807"/>
      <c r="X62" s="807"/>
      <c r="Y62" s="807"/>
      <c r="Z62" s="807"/>
      <c r="AA62" s="807"/>
      <c r="AB62" s="807"/>
      <c r="AC62" s="807"/>
      <c r="AD62" s="808"/>
      <c r="AE62" s="750">
        <f t="shared" si="7"/>
        <v>0</v>
      </c>
      <c r="AF62" s="749" t="str">
        <f t="shared" si="6"/>
        <v/>
      </c>
    </row>
    <row r="63" spans="2:32" s="38" customFormat="1" ht="14" x14ac:dyDescent="0.25">
      <c r="B63" s="200" t="str">
        <f>IF(ISBLANK('3-Budget + REVISE'!B54),"",'3-Budget + REVISE'!B54)</f>
        <v>300 - TRAVEL</v>
      </c>
      <c r="C63" s="966">
        <f>SUM(C64:C73)</f>
        <v>0</v>
      </c>
      <c r="D63" s="967"/>
      <c r="E63" s="968"/>
      <c r="F63" s="935">
        <f>SUM(F64:F73)</f>
        <v>0</v>
      </c>
      <c r="G63" s="935"/>
      <c r="H63" s="935"/>
      <c r="I63" s="935">
        <f>SUM(I64:I73)</f>
        <v>0</v>
      </c>
      <c r="J63" s="935"/>
      <c r="K63" s="935"/>
      <c r="L63" s="208" t="str">
        <f t="shared" ref="L63:L73" si="21">IF(C63&gt;0,I63/C63,"")</f>
        <v/>
      </c>
      <c r="M63" s="210">
        <f t="shared" si="14"/>
        <v>0</v>
      </c>
      <c r="N63" s="42" t="str">
        <f t="shared" ref="N63" si="22">IF(M63&lt;0, "!", "")</f>
        <v/>
      </c>
      <c r="O63" s="38">
        <f t="shared" si="5"/>
        <v>0</v>
      </c>
      <c r="P63" s="784">
        <f>SUM(P64:P73)</f>
        <v>0</v>
      </c>
      <c r="Q63" s="785">
        <f>SUM(Q64:Q73)</f>
        <v>0</v>
      </c>
      <c r="R63" s="785">
        <f t="shared" ref="R63:AC63" si="23">SUM(R64:R73)</f>
        <v>0</v>
      </c>
      <c r="S63" s="785">
        <f t="shared" si="23"/>
        <v>0</v>
      </c>
      <c r="T63" s="785">
        <f t="shared" si="23"/>
        <v>0</v>
      </c>
      <c r="U63" s="785">
        <f t="shared" si="23"/>
        <v>0</v>
      </c>
      <c r="V63" s="785">
        <f t="shared" si="23"/>
        <v>0</v>
      </c>
      <c r="W63" s="785">
        <f t="shared" si="23"/>
        <v>0</v>
      </c>
      <c r="X63" s="785">
        <f t="shared" si="23"/>
        <v>0</v>
      </c>
      <c r="Y63" s="785">
        <f t="shared" si="23"/>
        <v>0</v>
      </c>
      <c r="Z63" s="785">
        <f t="shared" si="23"/>
        <v>0</v>
      </c>
      <c r="AA63" s="785">
        <f t="shared" si="23"/>
        <v>0</v>
      </c>
      <c r="AB63" s="785">
        <f t="shared" si="23"/>
        <v>0</v>
      </c>
      <c r="AC63" s="785">
        <f t="shared" si="23"/>
        <v>0</v>
      </c>
      <c r="AD63" s="786">
        <f>SUM(AD64:AD73)</f>
        <v>0</v>
      </c>
      <c r="AE63" s="750">
        <f t="shared" si="7"/>
        <v>0</v>
      </c>
      <c r="AF63" s="749" t="str">
        <f t="shared" si="6"/>
        <v/>
      </c>
    </row>
    <row r="64" spans="2:32" s="38" customFormat="1" x14ac:dyDescent="0.25">
      <c r="B64" s="233">
        <f>IF(ISBLANK('3-Budget + REVISE'!B55),"",'3-Budget + REVISE'!B55)</f>
        <v>0</v>
      </c>
      <c r="C64" s="906">
        <f>IF('3-Budget + REVISE'!T55=1,'3-Budget + REVISE'!D55,'2-Budget JUSTIFY'!C54)</f>
        <v>0</v>
      </c>
      <c r="D64" s="907"/>
      <c r="E64" s="908"/>
      <c r="F64" s="900">
        <f>AE64</f>
        <v>0</v>
      </c>
      <c r="G64" s="901"/>
      <c r="H64" s="902"/>
      <c r="I64" s="909">
        <f>F64</f>
        <v>0</v>
      </c>
      <c r="J64" s="910"/>
      <c r="K64" s="911"/>
      <c r="L64" s="46" t="str">
        <f t="shared" si="21"/>
        <v/>
      </c>
      <c r="M64" s="47">
        <f t="shared" ref="M64:M74" si="24">C64-I64</f>
        <v>0</v>
      </c>
      <c r="N64" s="43" t="str">
        <f t="shared" ref="N64:N74" si="25">IF(M64&lt;0, "!", "")</f>
        <v/>
      </c>
      <c r="O64" s="38">
        <f t="shared" si="5"/>
        <v>0</v>
      </c>
      <c r="P64" s="806"/>
      <c r="Q64" s="807"/>
      <c r="R64" s="807"/>
      <c r="S64" s="807"/>
      <c r="T64" s="807"/>
      <c r="U64" s="807"/>
      <c r="V64" s="807"/>
      <c r="W64" s="807"/>
      <c r="X64" s="807"/>
      <c r="Y64" s="807"/>
      <c r="Z64" s="807"/>
      <c r="AA64" s="807"/>
      <c r="AB64" s="807"/>
      <c r="AC64" s="807"/>
      <c r="AD64" s="808"/>
      <c r="AE64" s="750">
        <f t="shared" si="7"/>
        <v>0</v>
      </c>
      <c r="AF64" s="749" t="str">
        <f t="shared" si="6"/>
        <v/>
      </c>
    </row>
    <row r="65" spans="2:32" s="38" customFormat="1" x14ac:dyDescent="0.25">
      <c r="B65" s="234">
        <f>IF(ISBLANK('3-Budget + REVISE'!B56),"",'3-Budget + REVISE'!B56)</f>
        <v>0</v>
      </c>
      <c r="C65" s="906">
        <f>IF('3-Budget + REVISE'!T56=1,'3-Budget + REVISE'!D56,'2-Budget JUSTIFY'!C55)</f>
        <v>0</v>
      </c>
      <c r="D65" s="907"/>
      <c r="E65" s="908"/>
      <c r="F65" s="900">
        <f t="shared" ref="F65:F73" si="26">AE65</f>
        <v>0</v>
      </c>
      <c r="G65" s="901"/>
      <c r="H65" s="902"/>
      <c r="I65" s="909">
        <f t="shared" ref="I65:I73" si="27">F65</f>
        <v>0</v>
      </c>
      <c r="J65" s="910"/>
      <c r="K65" s="911"/>
      <c r="L65" s="52" t="str">
        <f t="shared" si="21"/>
        <v/>
      </c>
      <c r="M65" s="49">
        <f t="shared" si="24"/>
        <v>0</v>
      </c>
      <c r="N65" s="43" t="str">
        <f t="shared" si="25"/>
        <v/>
      </c>
      <c r="O65" s="38">
        <f t="shared" si="5"/>
        <v>0</v>
      </c>
      <c r="P65" s="806"/>
      <c r="Q65" s="807"/>
      <c r="R65" s="807"/>
      <c r="S65" s="807"/>
      <c r="T65" s="807"/>
      <c r="U65" s="807"/>
      <c r="V65" s="807"/>
      <c r="W65" s="807"/>
      <c r="X65" s="807"/>
      <c r="Y65" s="807"/>
      <c r="Z65" s="807"/>
      <c r="AA65" s="807"/>
      <c r="AB65" s="807"/>
      <c r="AC65" s="807"/>
      <c r="AD65" s="808"/>
      <c r="AE65" s="750">
        <f t="shared" si="7"/>
        <v>0</v>
      </c>
      <c r="AF65" s="749" t="str">
        <f t="shared" si="6"/>
        <v/>
      </c>
    </row>
    <row r="66" spans="2:32" s="38" customFormat="1" x14ac:dyDescent="0.25">
      <c r="B66" s="234">
        <f>IF(ISBLANK('3-Budget + REVISE'!B57),"",'3-Budget + REVISE'!B57)</f>
        <v>0</v>
      </c>
      <c r="C66" s="906">
        <f>IF('3-Budget + REVISE'!T57=1,'3-Budget + REVISE'!D57,'2-Budget JUSTIFY'!C56)</f>
        <v>0</v>
      </c>
      <c r="D66" s="907"/>
      <c r="E66" s="908"/>
      <c r="F66" s="900">
        <f t="shared" si="26"/>
        <v>0</v>
      </c>
      <c r="G66" s="901"/>
      <c r="H66" s="902"/>
      <c r="I66" s="909">
        <f t="shared" si="27"/>
        <v>0</v>
      </c>
      <c r="J66" s="910"/>
      <c r="K66" s="911"/>
      <c r="L66" s="52" t="str">
        <f t="shared" si="21"/>
        <v/>
      </c>
      <c r="M66" s="49">
        <f t="shared" si="24"/>
        <v>0</v>
      </c>
      <c r="N66" s="43" t="str">
        <f t="shared" si="25"/>
        <v/>
      </c>
      <c r="O66" s="38">
        <f t="shared" si="5"/>
        <v>0</v>
      </c>
      <c r="P66" s="806"/>
      <c r="Q66" s="807"/>
      <c r="R66" s="807"/>
      <c r="S66" s="807"/>
      <c r="T66" s="807"/>
      <c r="U66" s="807"/>
      <c r="V66" s="807"/>
      <c r="W66" s="807"/>
      <c r="X66" s="807"/>
      <c r="Y66" s="807"/>
      <c r="Z66" s="807"/>
      <c r="AA66" s="807"/>
      <c r="AB66" s="807"/>
      <c r="AC66" s="807"/>
      <c r="AD66" s="808"/>
      <c r="AE66" s="750">
        <f t="shared" si="7"/>
        <v>0</v>
      </c>
      <c r="AF66" s="749" t="str">
        <f t="shared" si="6"/>
        <v/>
      </c>
    </row>
    <row r="67" spans="2:32" s="38" customFormat="1" x14ac:dyDescent="0.25">
      <c r="B67" s="234">
        <f>IF(ISBLANK('3-Budget + REVISE'!B58),"",'3-Budget + REVISE'!B58)</f>
        <v>0</v>
      </c>
      <c r="C67" s="906">
        <f>IF('3-Budget + REVISE'!T58=1,'3-Budget + REVISE'!D58,'2-Budget JUSTIFY'!C57)</f>
        <v>0</v>
      </c>
      <c r="D67" s="907"/>
      <c r="E67" s="908"/>
      <c r="F67" s="900">
        <f t="shared" si="26"/>
        <v>0</v>
      </c>
      <c r="G67" s="901"/>
      <c r="H67" s="902"/>
      <c r="I67" s="909">
        <f t="shared" si="27"/>
        <v>0</v>
      </c>
      <c r="J67" s="910"/>
      <c r="K67" s="911"/>
      <c r="L67" s="52" t="str">
        <f t="shared" si="21"/>
        <v/>
      </c>
      <c r="M67" s="49">
        <f t="shared" si="24"/>
        <v>0</v>
      </c>
      <c r="N67" s="43" t="str">
        <f t="shared" si="25"/>
        <v/>
      </c>
      <c r="O67" s="38">
        <f t="shared" si="5"/>
        <v>0</v>
      </c>
      <c r="P67" s="806"/>
      <c r="Q67" s="807"/>
      <c r="R67" s="807"/>
      <c r="S67" s="807"/>
      <c r="T67" s="807"/>
      <c r="U67" s="807"/>
      <c r="V67" s="807"/>
      <c r="W67" s="807"/>
      <c r="X67" s="807"/>
      <c r="Y67" s="807"/>
      <c r="Z67" s="807"/>
      <c r="AA67" s="807"/>
      <c r="AB67" s="807"/>
      <c r="AC67" s="807"/>
      <c r="AD67" s="808"/>
      <c r="AE67" s="750">
        <f t="shared" si="7"/>
        <v>0</v>
      </c>
      <c r="AF67" s="749" t="str">
        <f t="shared" si="6"/>
        <v/>
      </c>
    </row>
    <row r="68" spans="2:32" s="38" customFormat="1" x14ac:dyDescent="0.25">
      <c r="B68" s="234">
        <f>IF(ISBLANK('3-Budget + REVISE'!B59),"",'3-Budget + REVISE'!B59)</f>
        <v>0</v>
      </c>
      <c r="C68" s="906">
        <f>IF('3-Budget + REVISE'!T59=1,'3-Budget + REVISE'!D59,'2-Budget JUSTIFY'!C58)</f>
        <v>0</v>
      </c>
      <c r="D68" s="907"/>
      <c r="E68" s="908"/>
      <c r="F68" s="900">
        <f t="shared" si="26"/>
        <v>0</v>
      </c>
      <c r="G68" s="901"/>
      <c r="H68" s="902"/>
      <c r="I68" s="909">
        <f t="shared" si="27"/>
        <v>0</v>
      </c>
      <c r="J68" s="910"/>
      <c r="K68" s="911"/>
      <c r="L68" s="52" t="str">
        <f t="shared" si="21"/>
        <v/>
      </c>
      <c r="M68" s="49">
        <f t="shared" si="24"/>
        <v>0</v>
      </c>
      <c r="N68" s="43" t="str">
        <f t="shared" si="25"/>
        <v/>
      </c>
      <c r="O68" s="38">
        <f t="shared" si="5"/>
        <v>0</v>
      </c>
      <c r="P68" s="806"/>
      <c r="Q68" s="807"/>
      <c r="R68" s="807"/>
      <c r="S68" s="807"/>
      <c r="T68" s="807"/>
      <c r="U68" s="807"/>
      <c r="V68" s="807"/>
      <c r="W68" s="807"/>
      <c r="X68" s="807"/>
      <c r="Y68" s="807"/>
      <c r="Z68" s="807"/>
      <c r="AA68" s="807"/>
      <c r="AB68" s="807"/>
      <c r="AC68" s="807"/>
      <c r="AD68" s="808"/>
      <c r="AE68" s="750">
        <f t="shared" si="7"/>
        <v>0</v>
      </c>
      <c r="AF68" s="749" t="str">
        <f t="shared" si="6"/>
        <v/>
      </c>
    </row>
    <row r="69" spans="2:32" s="38" customFormat="1" x14ac:dyDescent="0.25">
      <c r="B69" s="234">
        <f>IF(ISBLANK('3-Budget + REVISE'!B60),"",'3-Budget + REVISE'!B60)</f>
        <v>0</v>
      </c>
      <c r="C69" s="906">
        <f>IF('3-Budget + REVISE'!T60=1,'3-Budget + REVISE'!D60,'2-Budget JUSTIFY'!C59)</f>
        <v>0</v>
      </c>
      <c r="D69" s="907"/>
      <c r="E69" s="908"/>
      <c r="F69" s="900">
        <f t="shared" si="26"/>
        <v>0</v>
      </c>
      <c r="G69" s="901"/>
      <c r="H69" s="902"/>
      <c r="I69" s="909">
        <f t="shared" si="27"/>
        <v>0</v>
      </c>
      <c r="J69" s="910"/>
      <c r="K69" s="911"/>
      <c r="L69" s="52" t="str">
        <f t="shared" si="21"/>
        <v/>
      </c>
      <c r="M69" s="49">
        <f t="shared" si="24"/>
        <v>0</v>
      </c>
      <c r="N69" s="43" t="str">
        <f t="shared" si="25"/>
        <v/>
      </c>
      <c r="O69" s="38">
        <f t="shared" si="5"/>
        <v>0</v>
      </c>
      <c r="P69" s="806"/>
      <c r="Q69" s="807"/>
      <c r="R69" s="807"/>
      <c r="S69" s="807"/>
      <c r="T69" s="807"/>
      <c r="U69" s="807"/>
      <c r="V69" s="807"/>
      <c r="W69" s="807"/>
      <c r="X69" s="807"/>
      <c r="Y69" s="807"/>
      <c r="Z69" s="807"/>
      <c r="AA69" s="807"/>
      <c r="AB69" s="807"/>
      <c r="AC69" s="807"/>
      <c r="AD69" s="808"/>
      <c r="AE69" s="750">
        <f t="shared" si="7"/>
        <v>0</v>
      </c>
      <c r="AF69" s="749" t="str">
        <f t="shared" si="6"/>
        <v/>
      </c>
    </row>
    <row r="70" spans="2:32" s="38" customFormat="1" x14ac:dyDescent="0.25">
      <c r="B70" s="234">
        <f>IF(ISBLANK('3-Budget + REVISE'!B61),"",'3-Budget + REVISE'!B61)</f>
        <v>0</v>
      </c>
      <c r="C70" s="906">
        <f>IF('3-Budget + REVISE'!T61=1,'3-Budget + REVISE'!D61,'2-Budget JUSTIFY'!C60)</f>
        <v>0</v>
      </c>
      <c r="D70" s="907"/>
      <c r="E70" s="908"/>
      <c r="F70" s="900">
        <f t="shared" si="26"/>
        <v>0</v>
      </c>
      <c r="G70" s="901"/>
      <c r="H70" s="902"/>
      <c r="I70" s="909">
        <f t="shared" si="27"/>
        <v>0</v>
      </c>
      <c r="J70" s="910"/>
      <c r="K70" s="911"/>
      <c r="L70" s="52" t="str">
        <f t="shared" si="21"/>
        <v/>
      </c>
      <c r="M70" s="49">
        <f t="shared" si="24"/>
        <v>0</v>
      </c>
      <c r="N70" s="43" t="str">
        <f t="shared" si="25"/>
        <v/>
      </c>
      <c r="O70" s="38">
        <f t="shared" si="5"/>
        <v>0</v>
      </c>
      <c r="P70" s="806"/>
      <c r="Q70" s="807"/>
      <c r="R70" s="807"/>
      <c r="S70" s="807"/>
      <c r="T70" s="807"/>
      <c r="U70" s="807"/>
      <c r="V70" s="807"/>
      <c r="W70" s="807"/>
      <c r="X70" s="807"/>
      <c r="Y70" s="807"/>
      <c r="Z70" s="807"/>
      <c r="AA70" s="807"/>
      <c r="AB70" s="807"/>
      <c r="AC70" s="807"/>
      <c r="AD70" s="808"/>
      <c r="AE70" s="750">
        <f t="shared" si="7"/>
        <v>0</v>
      </c>
      <c r="AF70" s="749" t="str">
        <f t="shared" si="6"/>
        <v/>
      </c>
    </row>
    <row r="71" spans="2:32" s="38" customFormat="1" x14ac:dyDescent="0.25">
      <c r="B71" s="234">
        <f>IF(ISBLANK('3-Budget + REVISE'!B62),"",'3-Budget + REVISE'!B62)</f>
        <v>0</v>
      </c>
      <c r="C71" s="906">
        <f>IF('3-Budget + REVISE'!T62=1,'3-Budget + REVISE'!D62,'2-Budget JUSTIFY'!C61)</f>
        <v>0</v>
      </c>
      <c r="D71" s="907"/>
      <c r="E71" s="908"/>
      <c r="F71" s="900">
        <f t="shared" si="26"/>
        <v>0</v>
      </c>
      <c r="G71" s="901"/>
      <c r="H71" s="902"/>
      <c r="I71" s="909">
        <f t="shared" si="27"/>
        <v>0</v>
      </c>
      <c r="J71" s="910"/>
      <c r="K71" s="911"/>
      <c r="L71" s="52" t="str">
        <f t="shared" si="21"/>
        <v/>
      </c>
      <c r="M71" s="49">
        <f t="shared" si="24"/>
        <v>0</v>
      </c>
      <c r="N71" s="43" t="str">
        <f t="shared" si="25"/>
        <v/>
      </c>
      <c r="O71" s="38">
        <f t="shared" si="5"/>
        <v>0</v>
      </c>
      <c r="P71" s="806"/>
      <c r="Q71" s="807"/>
      <c r="R71" s="807"/>
      <c r="S71" s="807"/>
      <c r="T71" s="807"/>
      <c r="U71" s="807"/>
      <c r="V71" s="807"/>
      <c r="W71" s="807"/>
      <c r="X71" s="807"/>
      <c r="Y71" s="807"/>
      <c r="Z71" s="807"/>
      <c r="AA71" s="807"/>
      <c r="AB71" s="807"/>
      <c r="AC71" s="807"/>
      <c r="AD71" s="808"/>
      <c r="AE71" s="750">
        <f t="shared" si="7"/>
        <v>0</v>
      </c>
      <c r="AF71" s="749" t="str">
        <f t="shared" si="6"/>
        <v/>
      </c>
    </row>
    <row r="72" spans="2:32" s="38" customFormat="1" x14ac:dyDescent="0.25">
      <c r="B72" s="234">
        <f>IF(ISBLANK('3-Budget + REVISE'!B63),"",'3-Budget + REVISE'!B63)</f>
        <v>0</v>
      </c>
      <c r="C72" s="906">
        <f>IF('3-Budget + REVISE'!T63=1,'3-Budget + REVISE'!D63,'2-Budget JUSTIFY'!C62)</f>
        <v>0</v>
      </c>
      <c r="D72" s="907"/>
      <c r="E72" s="908"/>
      <c r="F72" s="900">
        <f t="shared" si="26"/>
        <v>0</v>
      </c>
      <c r="G72" s="901"/>
      <c r="H72" s="902"/>
      <c r="I72" s="909">
        <f t="shared" si="27"/>
        <v>0</v>
      </c>
      <c r="J72" s="910"/>
      <c r="K72" s="911"/>
      <c r="L72" s="52" t="str">
        <f t="shared" si="21"/>
        <v/>
      </c>
      <c r="M72" s="49">
        <f t="shared" si="24"/>
        <v>0</v>
      </c>
      <c r="N72" s="43" t="str">
        <f t="shared" si="25"/>
        <v/>
      </c>
      <c r="O72" s="38">
        <f t="shared" si="5"/>
        <v>0</v>
      </c>
      <c r="P72" s="806"/>
      <c r="Q72" s="807"/>
      <c r="R72" s="807"/>
      <c r="S72" s="807"/>
      <c r="T72" s="807"/>
      <c r="U72" s="807"/>
      <c r="V72" s="807"/>
      <c r="W72" s="807"/>
      <c r="X72" s="807"/>
      <c r="Y72" s="807"/>
      <c r="Z72" s="807"/>
      <c r="AA72" s="807"/>
      <c r="AB72" s="807"/>
      <c r="AC72" s="807"/>
      <c r="AD72" s="808"/>
      <c r="AE72" s="750">
        <f t="shared" si="7"/>
        <v>0</v>
      </c>
      <c r="AF72" s="749" t="str">
        <f t="shared" si="6"/>
        <v/>
      </c>
    </row>
    <row r="73" spans="2:32" s="38" customFormat="1" x14ac:dyDescent="0.25">
      <c r="B73" s="231">
        <f>IF(ISBLANK('3-Budget + REVISE'!B64),"",'3-Budget + REVISE'!B64)</f>
        <v>0</v>
      </c>
      <c r="C73" s="906">
        <f>IF('3-Budget + REVISE'!T64=1,'3-Budget + REVISE'!D64,'2-Budget JUSTIFY'!C63)</f>
        <v>0</v>
      </c>
      <c r="D73" s="907"/>
      <c r="E73" s="908"/>
      <c r="F73" s="900">
        <f t="shared" si="26"/>
        <v>0</v>
      </c>
      <c r="G73" s="901"/>
      <c r="H73" s="902"/>
      <c r="I73" s="909">
        <f t="shared" si="27"/>
        <v>0</v>
      </c>
      <c r="J73" s="910"/>
      <c r="K73" s="911"/>
      <c r="L73" s="54" t="str">
        <f t="shared" si="21"/>
        <v/>
      </c>
      <c r="M73" s="55">
        <f t="shared" si="24"/>
        <v>0</v>
      </c>
      <c r="N73" s="43" t="str">
        <f t="shared" si="25"/>
        <v/>
      </c>
      <c r="O73" s="38">
        <f t="shared" si="5"/>
        <v>0</v>
      </c>
      <c r="P73" s="806"/>
      <c r="Q73" s="807"/>
      <c r="R73" s="807"/>
      <c r="S73" s="807"/>
      <c r="T73" s="807"/>
      <c r="U73" s="807"/>
      <c r="V73" s="807"/>
      <c r="W73" s="807"/>
      <c r="X73" s="807"/>
      <c r="Y73" s="807"/>
      <c r="Z73" s="807"/>
      <c r="AA73" s="807"/>
      <c r="AB73" s="807"/>
      <c r="AC73" s="807"/>
      <c r="AD73" s="808"/>
      <c r="AE73" s="750">
        <f t="shared" si="7"/>
        <v>0</v>
      </c>
      <c r="AF73" s="749" t="str">
        <f t="shared" si="6"/>
        <v/>
      </c>
    </row>
    <row r="74" spans="2:32" s="56" customFormat="1" ht="14" x14ac:dyDescent="0.25">
      <c r="B74" s="200" t="str">
        <f>IF(ISBLANK('3-Budget + REVISE'!B65),"",'3-Budget + REVISE'!B65)</f>
        <v>400 - SUPPLIES</v>
      </c>
      <c r="C74" s="966">
        <f>SUM(C75:C84)</f>
        <v>0</v>
      </c>
      <c r="D74" s="967"/>
      <c r="E74" s="968"/>
      <c r="F74" s="934">
        <f>SUM(F75:F84)</f>
        <v>0</v>
      </c>
      <c r="G74" s="934"/>
      <c r="H74" s="934"/>
      <c r="I74" s="934">
        <f>SUM(I75:I84)</f>
        <v>0</v>
      </c>
      <c r="J74" s="934"/>
      <c r="K74" s="934"/>
      <c r="L74" s="208" t="str">
        <f t="shared" ref="L74:L84" si="28">IF(C74&gt;0,I74/C74,"")</f>
        <v/>
      </c>
      <c r="M74" s="210">
        <f t="shared" si="24"/>
        <v>0</v>
      </c>
      <c r="N74" s="42" t="str">
        <f t="shared" si="25"/>
        <v/>
      </c>
      <c r="O74" s="38">
        <f t="shared" si="5"/>
        <v>0</v>
      </c>
      <c r="P74" s="784">
        <f>SUM(P75:P84)</f>
        <v>0</v>
      </c>
      <c r="Q74" s="785">
        <f>SUM(Q75:Q84)</f>
        <v>0</v>
      </c>
      <c r="R74" s="785">
        <f t="shared" ref="R74:AC74" si="29">SUM(R75:R84)</f>
        <v>0</v>
      </c>
      <c r="S74" s="785">
        <f t="shared" si="29"/>
        <v>0</v>
      </c>
      <c r="T74" s="785">
        <f t="shared" si="29"/>
        <v>0</v>
      </c>
      <c r="U74" s="785">
        <f t="shared" si="29"/>
        <v>0</v>
      </c>
      <c r="V74" s="785">
        <f t="shared" si="29"/>
        <v>0</v>
      </c>
      <c r="W74" s="785">
        <f t="shared" si="29"/>
        <v>0</v>
      </c>
      <c r="X74" s="785">
        <f t="shared" si="29"/>
        <v>0</v>
      </c>
      <c r="Y74" s="785">
        <f t="shared" si="29"/>
        <v>0</v>
      </c>
      <c r="Z74" s="785">
        <f t="shared" si="29"/>
        <v>0</v>
      </c>
      <c r="AA74" s="785">
        <f t="shared" si="29"/>
        <v>0</v>
      </c>
      <c r="AB74" s="785">
        <f t="shared" si="29"/>
        <v>0</v>
      </c>
      <c r="AC74" s="785">
        <f t="shared" si="29"/>
        <v>0</v>
      </c>
      <c r="AD74" s="786">
        <f>SUM(AD75:AD84)</f>
        <v>0</v>
      </c>
      <c r="AE74" s="750">
        <f t="shared" si="7"/>
        <v>0</v>
      </c>
      <c r="AF74" s="749" t="str">
        <f t="shared" si="6"/>
        <v/>
      </c>
    </row>
    <row r="75" spans="2:32" s="38" customFormat="1" x14ac:dyDescent="0.25">
      <c r="B75" s="232">
        <f>IF(ISBLANK('3-Budget + REVISE'!B66),"",'3-Budget + REVISE'!B66)</f>
        <v>0</v>
      </c>
      <c r="C75" s="906">
        <f>IF('3-Budget + REVISE'!T66=1,'3-Budget + REVISE'!D66,'2-Budget JUSTIFY'!C65)</f>
        <v>0</v>
      </c>
      <c r="D75" s="907"/>
      <c r="E75" s="908"/>
      <c r="F75" s="900">
        <f>AE75</f>
        <v>0</v>
      </c>
      <c r="G75" s="901"/>
      <c r="H75" s="902"/>
      <c r="I75" s="909">
        <f>F75</f>
        <v>0</v>
      </c>
      <c r="J75" s="910"/>
      <c r="K75" s="911"/>
      <c r="L75" s="46" t="str">
        <f t="shared" si="28"/>
        <v/>
      </c>
      <c r="M75" s="47">
        <f t="shared" ref="M75:M85" si="30">C75-I75</f>
        <v>0</v>
      </c>
      <c r="N75" s="43" t="str">
        <f t="shared" ref="N75:N85" si="31">IF(M75&lt;0, "!", "")</f>
        <v/>
      </c>
      <c r="O75" s="38">
        <f t="shared" si="5"/>
        <v>0</v>
      </c>
      <c r="P75" s="806"/>
      <c r="Q75" s="807"/>
      <c r="R75" s="807"/>
      <c r="S75" s="807"/>
      <c r="T75" s="807"/>
      <c r="U75" s="807"/>
      <c r="V75" s="807"/>
      <c r="W75" s="807"/>
      <c r="X75" s="807"/>
      <c r="Y75" s="807"/>
      <c r="Z75" s="807"/>
      <c r="AA75" s="807"/>
      <c r="AB75" s="807"/>
      <c r="AC75" s="807"/>
      <c r="AD75" s="808"/>
      <c r="AE75" s="750">
        <f t="shared" si="7"/>
        <v>0</v>
      </c>
      <c r="AF75" s="749" t="str">
        <f t="shared" si="6"/>
        <v/>
      </c>
    </row>
    <row r="76" spans="2:32" s="38" customFormat="1" x14ac:dyDescent="0.25">
      <c r="B76" s="234">
        <f>IF(ISBLANK('3-Budget + REVISE'!B67),"",'3-Budget + REVISE'!B67)</f>
        <v>0</v>
      </c>
      <c r="C76" s="906">
        <f>IF('3-Budget + REVISE'!T67=1,'3-Budget + REVISE'!D67,'2-Budget JUSTIFY'!C66)</f>
        <v>0</v>
      </c>
      <c r="D76" s="907"/>
      <c r="E76" s="908"/>
      <c r="F76" s="900">
        <f t="shared" ref="F76:F84" si="32">AE76</f>
        <v>0</v>
      </c>
      <c r="G76" s="901"/>
      <c r="H76" s="902"/>
      <c r="I76" s="909">
        <f t="shared" ref="I76:I84" si="33">F76</f>
        <v>0</v>
      </c>
      <c r="J76" s="910"/>
      <c r="K76" s="911"/>
      <c r="L76" s="52" t="str">
        <f t="shared" si="28"/>
        <v/>
      </c>
      <c r="M76" s="49">
        <f t="shared" si="30"/>
        <v>0</v>
      </c>
      <c r="N76" s="43" t="str">
        <f t="shared" si="31"/>
        <v/>
      </c>
      <c r="O76" s="38">
        <f t="shared" si="5"/>
        <v>0</v>
      </c>
      <c r="P76" s="806"/>
      <c r="Q76" s="807"/>
      <c r="R76" s="807"/>
      <c r="S76" s="807"/>
      <c r="T76" s="807"/>
      <c r="U76" s="807"/>
      <c r="V76" s="807"/>
      <c r="W76" s="807"/>
      <c r="X76" s="807"/>
      <c r="Y76" s="807"/>
      <c r="Z76" s="807"/>
      <c r="AA76" s="807"/>
      <c r="AB76" s="807"/>
      <c r="AC76" s="807"/>
      <c r="AD76" s="808"/>
      <c r="AE76" s="750">
        <f t="shared" si="7"/>
        <v>0</v>
      </c>
      <c r="AF76" s="749" t="str">
        <f t="shared" si="6"/>
        <v/>
      </c>
    </row>
    <row r="77" spans="2:32" s="38" customFormat="1" x14ac:dyDescent="0.25">
      <c r="B77" s="234">
        <f>IF(ISBLANK('3-Budget + REVISE'!B68),"",'3-Budget + REVISE'!B68)</f>
        <v>0</v>
      </c>
      <c r="C77" s="906">
        <f>IF('3-Budget + REVISE'!T68=1,'3-Budget + REVISE'!D68,'2-Budget JUSTIFY'!C67)</f>
        <v>0</v>
      </c>
      <c r="D77" s="907"/>
      <c r="E77" s="908"/>
      <c r="F77" s="900">
        <f t="shared" si="32"/>
        <v>0</v>
      </c>
      <c r="G77" s="901"/>
      <c r="H77" s="902"/>
      <c r="I77" s="909">
        <f t="shared" si="33"/>
        <v>0</v>
      </c>
      <c r="J77" s="910"/>
      <c r="K77" s="911"/>
      <c r="L77" s="52" t="str">
        <f t="shared" si="28"/>
        <v/>
      </c>
      <c r="M77" s="49">
        <f t="shared" si="30"/>
        <v>0</v>
      </c>
      <c r="N77" s="43" t="str">
        <f t="shared" si="31"/>
        <v/>
      </c>
      <c r="O77" s="38">
        <f t="shared" si="5"/>
        <v>0</v>
      </c>
      <c r="P77" s="806"/>
      <c r="Q77" s="807"/>
      <c r="R77" s="807"/>
      <c r="S77" s="807"/>
      <c r="T77" s="807"/>
      <c r="U77" s="807"/>
      <c r="V77" s="807"/>
      <c r="W77" s="807"/>
      <c r="X77" s="807"/>
      <c r="Y77" s="807"/>
      <c r="Z77" s="807"/>
      <c r="AA77" s="807"/>
      <c r="AB77" s="807"/>
      <c r="AC77" s="807"/>
      <c r="AD77" s="808"/>
      <c r="AE77" s="750">
        <f t="shared" si="7"/>
        <v>0</v>
      </c>
      <c r="AF77" s="749" t="str">
        <f t="shared" si="6"/>
        <v/>
      </c>
    </row>
    <row r="78" spans="2:32" s="38" customFormat="1" x14ac:dyDescent="0.25">
      <c r="B78" s="234">
        <f>IF(ISBLANK('3-Budget + REVISE'!B69),"",'3-Budget + REVISE'!B69)</f>
        <v>0</v>
      </c>
      <c r="C78" s="906">
        <f>IF('3-Budget + REVISE'!T69=1,'3-Budget + REVISE'!D69,'2-Budget JUSTIFY'!C68)</f>
        <v>0</v>
      </c>
      <c r="D78" s="907"/>
      <c r="E78" s="908"/>
      <c r="F78" s="900">
        <f t="shared" si="32"/>
        <v>0</v>
      </c>
      <c r="G78" s="901"/>
      <c r="H78" s="902"/>
      <c r="I78" s="909">
        <f t="shared" si="33"/>
        <v>0</v>
      </c>
      <c r="J78" s="910"/>
      <c r="K78" s="911"/>
      <c r="L78" s="52" t="str">
        <f t="shared" si="28"/>
        <v/>
      </c>
      <c r="M78" s="49">
        <f t="shared" si="30"/>
        <v>0</v>
      </c>
      <c r="N78" s="43" t="str">
        <f t="shared" si="31"/>
        <v/>
      </c>
      <c r="O78" s="38">
        <f t="shared" si="5"/>
        <v>0</v>
      </c>
      <c r="P78" s="806"/>
      <c r="Q78" s="807"/>
      <c r="R78" s="807"/>
      <c r="S78" s="807"/>
      <c r="T78" s="807"/>
      <c r="U78" s="807"/>
      <c r="V78" s="807"/>
      <c r="W78" s="807"/>
      <c r="X78" s="807"/>
      <c r="Y78" s="807"/>
      <c r="Z78" s="807"/>
      <c r="AA78" s="807"/>
      <c r="AB78" s="807"/>
      <c r="AC78" s="807"/>
      <c r="AD78" s="808"/>
      <c r="AE78" s="750">
        <f t="shared" si="7"/>
        <v>0</v>
      </c>
      <c r="AF78" s="749" t="str">
        <f t="shared" si="6"/>
        <v/>
      </c>
    </row>
    <row r="79" spans="2:32" s="38" customFormat="1" x14ac:dyDescent="0.25">
      <c r="B79" s="234">
        <f>IF(ISBLANK('3-Budget + REVISE'!B70),"",'3-Budget + REVISE'!B70)</f>
        <v>0</v>
      </c>
      <c r="C79" s="906">
        <f>IF('3-Budget + REVISE'!T70=1,'3-Budget + REVISE'!D70,'2-Budget JUSTIFY'!C69)</f>
        <v>0</v>
      </c>
      <c r="D79" s="907"/>
      <c r="E79" s="908"/>
      <c r="F79" s="900">
        <f t="shared" si="32"/>
        <v>0</v>
      </c>
      <c r="G79" s="901"/>
      <c r="H79" s="902"/>
      <c r="I79" s="909">
        <f t="shared" si="33"/>
        <v>0</v>
      </c>
      <c r="J79" s="910"/>
      <c r="K79" s="911"/>
      <c r="L79" s="52" t="str">
        <f t="shared" si="28"/>
        <v/>
      </c>
      <c r="M79" s="49">
        <f t="shared" si="30"/>
        <v>0</v>
      </c>
      <c r="N79" s="43" t="str">
        <f t="shared" si="31"/>
        <v/>
      </c>
      <c r="O79" s="38">
        <f t="shared" si="5"/>
        <v>0</v>
      </c>
      <c r="P79" s="806"/>
      <c r="Q79" s="807"/>
      <c r="R79" s="807"/>
      <c r="S79" s="807"/>
      <c r="T79" s="807"/>
      <c r="U79" s="807"/>
      <c r="V79" s="807"/>
      <c r="W79" s="807"/>
      <c r="X79" s="807"/>
      <c r="Y79" s="807"/>
      <c r="Z79" s="807"/>
      <c r="AA79" s="807"/>
      <c r="AB79" s="807"/>
      <c r="AC79" s="807"/>
      <c r="AD79" s="808"/>
      <c r="AE79" s="750">
        <f t="shared" si="7"/>
        <v>0</v>
      </c>
      <c r="AF79" s="749" t="str">
        <f t="shared" si="6"/>
        <v/>
      </c>
    </row>
    <row r="80" spans="2:32" s="38" customFormat="1" x14ac:dyDescent="0.25">
      <c r="B80" s="234">
        <f>IF(ISBLANK('3-Budget + REVISE'!B71),"",'3-Budget + REVISE'!B71)</f>
        <v>0</v>
      </c>
      <c r="C80" s="906">
        <f>IF('3-Budget + REVISE'!T71=1,'3-Budget + REVISE'!D71,'2-Budget JUSTIFY'!C70)</f>
        <v>0</v>
      </c>
      <c r="D80" s="907"/>
      <c r="E80" s="908"/>
      <c r="F80" s="900">
        <f t="shared" si="32"/>
        <v>0</v>
      </c>
      <c r="G80" s="901"/>
      <c r="H80" s="902"/>
      <c r="I80" s="909">
        <f t="shared" si="33"/>
        <v>0</v>
      </c>
      <c r="J80" s="910"/>
      <c r="K80" s="911"/>
      <c r="L80" s="52" t="str">
        <f t="shared" si="28"/>
        <v/>
      </c>
      <c r="M80" s="49">
        <f t="shared" si="30"/>
        <v>0</v>
      </c>
      <c r="N80" s="43" t="str">
        <f t="shared" si="31"/>
        <v/>
      </c>
      <c r="O80" s="38">
        <f t="shared" si="5"/>
        <v>0</v>
      </c>
      <c r="P80" s="806"/>
      <c r="Q80" s="807"/>
      <c r="R80" s="807"/>
      <c r="S80" s="807"/>
      <c r="T80" s="807"/>
      <c r="U80" s="807"/>
      <c r="V80" s="807"/>
      <c r="W80" s="807"/>
      <c r="X80" s="807"/>
      <c r="Y80" s="807"/>
      <c r="Z80" s="807"/>
      <c r="AA80" s="807"/>
      <c r="AB80" s="807"/>
      <c r="AC80" s="807"/>
      <c r="AD80" s="808"/>
      <c r="AE80" s="750">
        <f t="shared" si="7"/>
        <v>0</v>
      </c>
      <c r="AF80" s="749" t="str">
        <f t="shared" si="6"/>
        <v/>
      </c>
    </row>
    <row r="81" spans="2:32" s="38" customFormat="1" x14ac:dyDescent="0.25">
      <c r="B81" s="234">
        <f>IF(ISBLANK('3-Budget + REVISE'!B72),"",'3-Budget + REVISE'!B72)</f>
        <v>0</v>
      </c>
      <c r="C81" s="906">
        <f>IF('3-Budget + REVISE'!T72=1,'3-Budget + REVISE'!D72,'2-Budget JUSTIFY'!C71)</f>
        <v>0</v>
      </c>
      <c r="D81" s="907"/>
      <c r="E81" s="908"/>
      <c r="F81" s="900">
        <f t="shared" si="32"/>
        <v>0</v>
      </c>
      <c r="G81" s="901"/>
      <c r="H81" s="902"/>
      <c r="I81" s="909">
        <f t="shared" si="33"/>
        <v>0</v>
      </c>
      <c r="J81" s="910"/>
      <c r="K81" s="911"/>
      <c r="L81" s="52" t="str">
        <f t="shared" si="28"/>
        <v/>
      </c>
      <c r="M81" s="49">
        <f t="shared" si="30"/>
        <v>0</v>
      </c>
      <c r="N81" s="43" t="str">
        <f t="shared" si="31"/>
        <v/>
      </c>
      <c r="O81" s="38">
        <f t="shared" si="5"/>
        <v>0</v>
      </c>
      <c r="P81" s="806"/>
      <c r="Q81" s="807"/>
      <c r="R81" s="807"/>
      <c r="S81" s="807"/>
      <c r="T81" s="807"/>
      <c r="U81" s="807"/>
      <c r="V81" s="807"/>
      <c r="W81" s="807"/>
      <c r="X81" s="807"/>
      <c r="Y81" s="807"/>
      <c r="Z81" s="807"/>
      <c r="AA81" s="807"/>
      <c r="AB81" s="807"/>
      <c r="AC81" s="807"/>
      <c r="AD81" s="808"/>
      <c r="AE81" s="750">
        <f t="shared" si="7"/>
        <v>0</v>
      </c>
      <c r="AF81" s="749" t="str">
        <f t="shared" si="6"/>
        <v/>
      </c>
    </row>
    <row r="82" spans="2:32" s="38" customFormat="1" x14ac:dyDescent="0.25">
      <c r="B82" s="234">
        <f>IF(ISBLANK('3-Budget + REVISE'!B73),"",'3-Budget + REVISE'!B73)</f>
        <v>0</v>
      </c>
      <c r="C82" s="906">
        <f>IF('3-Budget + REVISE'!T73=1,'3-Budget + REVISE'!D73,'2-Budget JUSTIFY'!C72)</f>
        <v>0</v>
      </c>
      <c r="D82" s="907"/>
      <c r="E82" s="908"/>
      <c r="F82" s="900">
        <f t="shared" si="32"/>
        <v>0</v>
      </c>
      <c r="G82" s="901"/>
      <c r="H82" s="902"/>
      <c r="I82" s="909">
        <f t="shared" si="33"/>
        <v>0</v>
      </c>
      <c r="J82" s="910"/>
      <c r="K82" s="911"/>
      <c r="L82" s="52" t="str">
        <f t="shared" si="28"/>
        <v/>
      </c>
      <c r="M82" s="49">
        <f t="shared" si="30"/>
        <v>0</v>
      </c>
      <c r="N82" s="43" t="str">
        <f t="shared" si="31"/>
        <v/>
      </c>
      <c r="O82" s="38">
        <f t="shared" ref="O82:O131" si="34">F82</f>
        <v>0</v>
      </c>
      <c r="P82" s="806"/>
      <c r="Q82" s="807"/>
      <c r="R82" s="807"/>
      <c r="S82" s="807"/>
      <c r="T82" s="807"/>
      <c r="U82" s="807"/>
      <c r="V82" s="807"/>
      <c r="W82" s="807"/>
      <c r="X82" s="807"/>
      <c r="Y82" s="807"/>
      <c r="Z82" s="807"/>
      <c r="AA82" s="807"/>
      <c r="AB82" s="807"/>
      <c r="AC82" s="807"/>
      <c r="AD82" s="808"/>
      <c r="AE82" s="750">
        <f t="shared" ref="AE82:AE131" si="35">SUM(P82:AB82)</f>
        <v>0</v>
      </c>
      <c r="AF82" s="749" t="str">
        <f t="shared" ref="AF82:AF131" si="36">IF(AE82=F82,"","!!! CHECK TOTALS")</f>
        <v/>
      </c>
    </row>
    <row r="83" spans="2:32" s="38" customFormat="1" x14ac:dyDescent="0.25">
      <c r="B83" s="234">
        <f>IF(ISBLANK('3-Budget + REVISE'!B74),"",'3-Budget + REVISE'!B74)</f>
        <v>0</v>
      </c>
      <c r="C83" s="906">
        <f>IF('3-Budget + REVISE'!T74=1,'3-Budget + REVISE'!D74,'2-Budget JUSTIFY'!C73)</f>
        <v>0</v>
      </c>
      <c r="D83" s="907"/>
      <c r="E83" s="908"/>
      <c r="F83" s="900">
        <f t="shared" si="32"/>
        <v>0</v>
      </c>
      <c r="G83" s="901"/>
      <c r="H83" s="902"/>
      <c r="I83" s="909">
        <f t="shared" si="33"/>
        <v>0</v>
      </c>
      <c r="J83" s="910"/>
      <c r="K83" s="911"/>
      <c r="L83" s="52" t="str">
        <f t="shared" si="28"/>
        <v/>
      </c>
      <c r="M83" s="49">
        <f t="shared" si="30"/>
        <v>0</v>
      </c>
      <c r="N83" s="43" t="str">
        <f t="shared" si="31"/>
        <v/>
      </c>
      <c r="O83" s="38">
        <f t="shared" si="34"/>
        <v>0</v>
      </c>
      <c r="P83" s="806"/>
      <c r="Q83" s="807"/>
      <c r="R83" s="807"/>
      <c r="S83" s="807"/>
      <c r="T83" s="807"/>
      <c r="U83" s="807"/>
      <c r="V83" s="807"/>
      <c r="W83" s="807"/>
      <c r="X83" s="807"/>
      <c r="Y83" s="807"/>
      <c r="Z83" s="807"/>
      <c r="AA83" s="807"/>
      <c r="AB83" s="807"/>
      <c r="AC83" s="807"/>
      <c r="AD83" s="808"/>
      <c r="AE83" s="750">
        <f t="shared" si="35"/>
        <v>0</v>
      </c>
      <c r="AF83" s="749" t="str">
        <f t="shared" si="36"/>
        <v/>
      </c>
    </row>
    <row r="84" spans="2:32" s="38" customFormat="1" x14ac:dyDescent="0.25">
      <c r="B84" s="231">
        <f>IF(ISBLANK('3-Budget + REVISE'!B75),"",'3-Budget + REVISE'!B75)</f>
        <v>0</v>
      </c>
      <c r="C84" s="906">
        <f>IF('3-Budget + REVISE'!T75=1,'3-Budget + REVISE'!D75,'2-Budget JUSTIFY'!C74)</f>
        <v>0</v>
      </c>
      <c r="D84" s="907"/>
      <c r="E84" s="908"/>
      <c r="F84" s="900">
        <f t="shared" si="32"/>
        <v>0</v>
      </c>
      <c r="G84" s="901"/>
      <c r="H84" s="902"/>
      <c r="I84" s="909">
        <f t="shared" si="33"/>
        <v>0</v>
      </c>
      <c r="J84" s="910"/>
      <c r="K84" s="911"/>
      <c r="L84" s="54" t="str">
        <f t="shared" si="28"/>
        <v/>
      </c>
      <c r="M84" s="55">
        <f t="shared" si="30"/>
        <v>0</v>
      </c>
      <c r="N84" s="43" t="str">
        <f t="shared" si="31"/>
        <v/>
      </c>
      <c r="O84" s="38">
        <f t="shared" si="34"/>
        <v>0</v>
      </c>
      <c r="P84" s="806"/>
      <c r="Q84" s="807"/>
      <c r="R84" s="807"/>
      <c r="S84" s="807"/>
      <c r="T84" s="807"/>
      <c r="U84" s="807"/>
      <c r="V84" s="807"/>
      <c r="W84" s="807"/>
      <c r="X84" s="807"/>
      <c r="Y84" s="807"/>
      <c r="Z84" s="807"/>
      <c r="AA84" s="807"/>
      <c r="AB84" s="807"/>
      <c r="AC84" s="807"/>
      <c r="AD84" s="808"/>
      <c r="AE84" s="750">
        <f t="shared" si="35"/>
        <v>0</v>
      </c>
      <c r="AF84" s="749" t="str">
        <f t="shared" si="36"/>
        <v/>
      </c>
    </row>
    <row r="85" spans="2:32" s="38" customFormat="1" ht="14" x14ac:dyDescent="0.25">
      <c r="B85" s="200" t="str">
        <f>IF(ISBLANK('3-Budget + REVISE'!B76),"",'3-Budget + REVISE'!B76)</f>
        <v>500 - EQUIPMENT</v>
      </c>
      <c r="C85" s="966">
        <f>SUM(C86:C95)</f>
        <v>0</v>
      </c>
      <c r="D85" s="967"/>
      <c r="E85" s="968"/>
      <c r="F85" s="935">
        <f>SUM(F86:F95)</f>
        <v>0</v>
      </c>
      <c r="G85" s="935"/>
      <c r="H85" s="935"/>
      <c r="I85" s="935">
        <f>SUM(I86:I95)</f>
        <v>0</v>
      </c>
      <c r="J85" s="935"/>
      <c r="K85" s="935"/>
      <c r="L85" s="208" t="str">
        <f t="shared" ref="L85:L95" si="37">IF(C85&gt;0,I85/C85,"")</f>
        <v/>
      </c>
      <c r="M85" s="210">
        <f t="shared" si="30"/>
        <v>0</v>
      </c>
      <c r="N85" s="42" t="str">
        <f t="shared" si="31"/>
        <v/>
      </c>
      <c r="O85" s="38">
        <f t="shared" si="34"/>
        <v>0</v>
      </c>
      <c r="P85" s="784">
        <f>SUM(P86:P95)</f>
        <v>0</v>
      </c>
      <c r="Q85" s="785">
        <f>SUM(Q86:Q95)</f>
        <v>0</v>
      </c>
      <c r="R85" s="785">
        <f t="shared" ref="R85:AC85" si="38">SUM(R86:R95)</f>
        <v>0</v>
      </c>
      <c r="S85" s="785">
        <f t="shared" si="38"/>
        <v>0</v>
      </c>
      <c r="T85" s="785">
        <f t="shared" si="38"/>
        <v>0</v>
      </c>
      <c r="U85" s="785">
        <f t="shared" si="38"/>
        <v>0</v>
      </c>
      <c r="V85" s="785">
        <f t="shared" si="38"/>
        <v>0</v>
      </c>
      <c r="W85" s="785">
        <f t="shared" si="38"/>
        <v>0</v>
      </c>
      <c r="X85" s="785">
        <f t="shared" si="38"/>
        <v>0</v>
      </c>
      <c r="Y85" s="785">
        <f t="shared" si="38"/>
        <v>0</v>
      </c>
      <c r="Z85" s="785">
        <f t="shared" si="38"/>
        <v>0</v>
      </c>
      <c r="AA85" s="785">
        <f t="shared" si="38"/>
        <v>0</v>
      </c>
      <c r="AB85" s="785">
        <f t="shared" si="38"/>
        <v>0</v>
      </c>
      <c r="AC85" s="785">
        <f t="shared" si="38"/>
        <v>0</v>
      </c>
      <c r="AD85" s="786">
        <f>SUM(AD86:AD95)</f>
        <v>0</v>
      </c>
      <c r="AE85" s="750">
        <f t="shared" si="35"/>
        <v>0</v>
      </c>
      <c r="AF85" s="749" t="str">
        <f t="shared" si="36"/>
        <v/>
      </c>
    </row>
    <row r="86" spans="2:32" s="38" customFormat="1" x14ac:dyDescent="0.25">
      <c r="B86" s="232">
        <f>IF(ISBLANK('3-Budget + REVISE'!B77),"",'3-Budget + REVISE'!B77)</f>
        <v>0</v>
      </c>
      <c r="C86" s="906">
        <f>IF('3-Budget + REVISE'!T77=1,'3-Budget + REVISE'!D77,'2-Budget JUSTIFY'!C76)</f>
        <v>0</v>
      </c>
      <c r="D86" s="907"/>
      <c r="E86" s="908"/>
      <c r="F86" s="900">
        <f>AE86</f>
        <v>0</v>
      </c>
      <c r="G86" s="901"/>
      <c r="H86" s="902"/>
      <c r="I86" s="909">
        <f>F86</f>
        <v>0</v>
      </c>
      <c r="J86" s="910"/>
      <c r="K86" s="911"/>
      <c r="L86" s="46" t="str">
        <f t="shared" si="37"/>
        <v/>
      </c>
      <c r="M86" s="47">
        <f t="shared" ref="M86:M96" si="39">C86-I86</f>
        <v>0</v>
      </c>
      <c r="N86" s="43" t="str">
        <f t="shared" ref="N86:N96" si="40">IF(M86&lt;0, "!", "")</f>
        <v/>
      </c>
      <c r="O86" s="38">
        <f t="shared" si="34"/>
        <v>0</v>
      </c>
      <c r="P86" s="806"/>
      <c r="Q86" s="807"/>
      <c r="R86" s="807"/>
      <c r="S86" s="807"/>
      <c r="T86" s="807"/>
      <c r="U86" s="807"/>
      <c r="V86" s="807"/>
      <c r="W86" s="807"/>
      <c r="X86" s="807"/>
      <c r="Y86" s="807"/>
      <c r="Z86" s="807"/>
      <c r="AA86" s="807"/>
      <c r="AB86" s="807"/>
      <c r="AC86" s="807"/>
      <c r="AD86" s="808"/>
      <c r="AE86" s="750">
        <f t="shared" si="35"/>
        <v>0</v>
      </c>
      <c r="AF86" s="749" t="str">
        <f t="shared" si="36"/>
        <v/>
      </c>
    </row>
    <row r="87" spans="2:32" s="38" customFormat="1" x14ac:dyDescent="0.25">
      <c r="B87" s="234">
        <f>IF(ISBLANK('3-Budget + REVISE'!B78),"",'3-Budget + REVISE'!B78)</f>
        <v>0</v>
      </c>
      <c r="C87" s="906">
        <f>IF('3-Budget + REVISE'!T78=1,'3-Budget + REVISE'!D78,'2-Budget JUSTIFY'!C77)</f>
        <v>0</v>
      </c>
      <c r="D87" s="907"/>
      <c r="E87" s="908"/>
      <c r="F87" s="900">
        <f t="shared" ref="F87:F95" si="41">AE87</f>
        <v>0</v>
      </c>
      <c r="G87" s="901"/>
      <c r="H87" s="902"/>
      <c r="I87" s="909">
        <f t="shared" ref="I87:I95" si="42">F87</f>
        <v>0</v>
      </c>
      <c r="J87" s="910"/>
      <c r="K87" s="911"/>
      <c r="L87" s="52" t="str">
        <f t="shared" si="37"/>
        <v/>
      </c>
      <c r="M87" s="49">
        <f t="shared" si="39"/>
        <v>0</v>
      </c>
      <c r="N87" s="43" t="str">
        <f t="shared" si="40"/>
        <v/>
      </c>
      <c r="O87" s="38">
        <f t="shared" si="34"/>
        <v>0</v>
      </c>
      <c r="P87" s="806"/>
      <c r="Q87" s="807"/>
      <c r="R87" s="807"/>
      <c r="S87" s="807"/>
      <c r="T87" s="807"/>
      <c r="U87" s="807"/>
      <c r="V87" s="807"/>
      <c r="W87" s="807"/>
      <c r="X87" s="807"/>
      <c r="Y87" s="807"/>
      <c r="Z87" s="807"/>
      <c r="AA87" s="807"/>
      <c r="AB87" s="807"/>
      <c r="AC87" s="807"/>
      <c r="AD87" s="808"/>
      <c r="AE87" s="750">
        <f t="shared" si="35"/>
        <v>0</v>
      </c>
      <c r="AF87" s="749" t="str">
        <f t="shared" si="36"/>
        <v/>
      </c>
    </row>
    <row r="88" spans="2:32" s="38" customFormat="1" x14ac:dyDescent="0.25">
      <c r="B88" s="234">
        <f>IF(ISBLANK('3-Budget + REVISE'!B79),"",'3-Budget + REVISE'!B79)</f>
        <v>0</v>
      </c>
      <c r="C88" s="906">
        <f>IF('3-Budget + REVISE'!T79=1,'3-Budget + REVISE'!D79,'2-Budget JUSTIFY'!C78)</f>
        <v>0</v>
      </c>
      <c r="D88" s="907"/>
      <c r="E88" s="908"/>
      <c r="F88" s="900">
        <f t="shared" si="41"/>
        <v>0</v>
      </c>
      <c r="G88" s="901"/>
      <c r="H88" s="902"/>
      <c r="I88" s="909">
        <f t="shared" si="42"/>
        <v>0</v>
      </c>
      <c r="J88" s="910"/>
      <c r="K88" s="911"/>
      <c r="L88" s="52" t="str">
        <f t="shared" si="37"/>
        <v/>
      </c>
      <c r="M88" s="49">
        <f t="shared" si="39"/>
        <v>0</v>
      </c>
      <c r="N88" s="43" t="str">
        <f t="shared" si="40"/>
        <v/>
      </c>
      <c r="O88" s="38">
        <f t="shared" si="34"/>
        <v>0</v>
      </c>
      <c r="P88" s="806"/>
      <c r="Q88" s="807"/>
      <c r="R88" s="807"/>
      <c r="S88" s="807"/>
      <c r="T88" s="807"/>
      <c r="U88" s="807"/>
      <c r="V88" s="807"/>
      <c r="W88" s="807"/>
      <c r="X88" s="807"/>
      <c r="Y88" s="807"/>
      <c r="Z88" s="807"/>
      <c r="AA88" s="807"/>
      <c r="AB88" s="807"/>
      <c r="AC88" s="807"/>
      <c r="AD88" s="808"/>
      <c r="AE88" s="750">
        <f t="shared" si="35"/>
        <v>0</v>
      </c>
      <c r="AF88" s="749" t="str">
        <f t="shared" si="36"/>
        <v/>
      </c>
    </row>
    <row r="89" spans="2:32" s="38" customFormat="1" x14ac:dyDescent="0.25">
      <c r="B89" s="234">
        <f>IF(ISBLANK('3-Budget + REVISE'!B80),"",'3-Budget + REVISE'!B80)</f>
        <v>0</v>
      </c>
      <c r="C89" s="906">
        <f>IF('3-Budget + REVISE'!T80=1,'3-Budget + REVISE'!D80,'2-Budget JUSTIFY'!C79)</f>
        <v>0</v>
      </c>
      <c r="D89" s="907"/>
      <c r="E89" s="908"/>
      <c r="F89" s="900">
        <f t="shared" si="41"/>
        <v>0</v>
      </c>
      <c r="G89" s="901"/>
      <c r="H89" s="902"/>
      <c r="I89" s="909">
        <f t="shared" si="42"/>
        <v>0</v>
      </c>
      <c r="J89" s="910"/>
      <c r="K89" s="911"/>
      <c r="L89" s="52" t="str">
        <f t="shared" si="37"/>
        <v/>
      </c>
      <c r="M89" s="49">
        <f t="shared" si="39"/>
        <v>0</v>
      </c>
      <c r="N89" s="43" t="str">
        <f t="shared" si="40"/>
        <v/>
      </c>
      <c r="O89" s="38">
        <f t="shared" si="34"/>
        <v>0</v>
      </c>
      <c r="P89" s="806"/>
      <c r="Q89" s="807"/>
      <c r="R89" s="807"/>
      <c r="S89" s="807"/>
      <c r="T89" s="807"/>
      <c r="U89" s="807"/>
      <c r="V89" s="807"/>
      <c r="W89" s="807"/>
      <c r="X89" s="807"/>
      <c r="Y89" s="807"/>
      <c r="Z89" s="807"/>
      <c r="AA89" s="807"/>
      <c r="AB89" s="807"/>
      <c r="AC89" s="807"/>
      <c r="AD89" s="808"/>
      <c r="AE89" s="750">
        <f t="shared" si="35"/>
        <v>0</v>
      </c>
      <c r="AF89" s="749" t="str">
        <f t="shared" si="36"/>
        <v/>
      </c>
    </row>
    <row r="90" spans="2:32" s="38" customFormat="1" x14ac:dyDescent="0.25">
      <c r="B90" s="234">
        <f>IF(ISBLANK('3-Budget + REVISE'!B81),"",'3-Budget + REVISE'!B81)</f>
        <v>0</v>
      </c>
      <c r="C90" s="906">
        <f>IF('3-Budget + REVISE'!T81=1,'3-Budget + REVISE'!D81,'2-Budget JUSTIFY'!C80)</f>
        <v>0</v>
      </c>
      <c r="D90" s="907"/>
      <c r="E90" s="908"/>
      <c r="F90" s="900">
        <f t="shared" si="41"/>
        <v>0</v>
      </c>
      <c r="G90" s="901"/>
      <c r="H90" s="902"/>
      <c r="I90" s="909">
        <f t="shared" si="42"/>
        <v>0</v>
      </c>
      <c r="J90" s="910"/>
      <c r="K90" s="911"/>
      <c r="L90" s="52" t="str">
        <f t="shared" si="37"/>
        <v/>
      </c>
      <c r="M90" s="49">
        <f t="shared" si="39"/>
        <v>0</v>
      </c>
      <c r="N90" s="43" t="str">
        <f t="shared" si="40"/>
        <v/>
      </c>
      <c r="O90" s="38">
        <f t="shared" si="34"/>
        <v>0</v>
      </c>
      <c r="P90" s="806"/>
      <c r="Q90" s="807"/>
      <c r="R90" s="807"/>
      <c r="S90" s="807"/>
      <c r="T90" s="807"/>
      <c r="U90" s="807"/>
      <c r="V90" s="807"/>
      <c r="W90" s="807"/>
      <c r="X90" s="807"/>
      <c r="Y90" s="807"/>
      <c r="Z90" s="807"/>
      <c r="AA90" s="807"/>
      <c r="AB90" s="807"/>
      <c r="AC90" s="807"/>
      <c r="AD90" s="808"/>
      <c r="AE90" s="750">
        <f t="shared" si="35"/>
        <v>0</v>
      </c>
      <c r="AF90" s="749" t="str">
        <f t="shared" si="36"/>
        <v/>
      </c>
    </row>
    <row r="91" spans="2:32" s="38" customFormat="1" x14ac:dyDescent="0.25">
      <c r="B91" s="234">
        <f>IF(ISBLANK('3-Budget + REVISE'!B82),"",'3-Budget + REVISE'!B82)</f>
        <v>0</v>
      </c>
      <c r="C91" s="906">
        <f>IF('3-Budget + REVISE'!T82=1,'3-Budget + REVISE'!D82,'2-Budget JUSTIFY'!C81)</f>
        <v>0</v>
      </c>
      <c r="D91" s="907"/>
      <c r="E91" s="908"/>
      <c r="F91" s="900">
        <f t="shared" si="41"/>
        <v>0</v>
      </c>
      <c r="G91" s="901"/>
      <c r="H91" s="902"/>
      <c r="I91" s="909">
        <f t="shared" si="42"/>
        <v>0</v>
      </c>
      <c r="J91" s="910"/>
      <c r="K91" s="911"/>
      <c r="L91" s="52" t="str">
        <f t="shared" si="37"/>
        <v/>
      </c>
      <c r="M91" s="49">
        <f t="shared" si="39"/>
        <v>0</v>
      </c>
      <c r="N91" s="43" t="str">
        <f t="shared" si="40"/>
        <v/>
      </c>
      <c r="O91" s="38">
        <f t="shared" si="34"/>
        <v>0</v>
      </c>
      <c r="P91" s="806"/>
      <c r="Q91" s="807"/>
      <c r="R91" s="807"/>
      <c r="S91" s="807"/>
      <c r="T91" s="807"/>
      <c r="U91" s="807"/>
      <c r="V91" s="807"/>
      <c r="W91" s="807"/>
      <c r="X91" s="807"/>
      <c r="Y91" s="807"/>
      <c r="Z91" s="807"/>
      <c r="AA91" s="807"/>
      <c r="AB91" s="807"/>
      <c r="AC91" s="807"/>
      <c r="AD91" s="808"/>
      <c r="AE91" s="750">
        <f t="shared" si="35"/>
        <v>0</v>
      </c>
      <c r="AF91" s="749" t="str">
        <f t="shared" si="36"/>
        <v/>
      </c>
    </row>
    <row r="92" spans="2:32" s="38" customFormat="1" x14ac:dyDescent="0.25">
      <c r="B92" s="234">
        <f>IF(ISBLANK('3-Budget + REVISE'!B83),"",'3-Budget + REVISE'!B83)</f>
        <v>0</v>
      </c>
      <c r="C92" s="906">
        <f>IF('3-Budget + REVISE'!T83=1,'3-Budget + REVISE'!D83,'2-Budget JUSTIFY'!C82)</f>
        <v>0</v>
      </c>
      <c r="D92" s="907"/>
      <c r="E92" s="908"/>
      <c r="F92" s="900">
        <f t="shared" si="41"/>
        <v>0</v>
      </c>
      <c r="G92" s="901"/>
      <c r="H92" s="902"/>
      <c r="I92" s="909">
        <f t="shared" si="42"/>
        <v>0</v>
      </c>
      <c r="J92" s="910"/>
      <c r="K92" s="911"/>
      <c r="L92" s="52" t="str">
        <f t="shared" si="37"/>
        <v/>
      </c>
      <c r="M92" s="49">
        <f t="shared" si="39"/>
        <v>0</v>
      </c>
      <c r="N92" s="43" t="str">
        <f t="shared" si="40"/>
        <v/>
      </c>
      <c r="O92" s="38">
        <f t="shared" si="34"/>
        <v>0</v>
      </c>
      <c r="P92" s="806"/>
      <c r="Q92" s="807"/>
      <c r="R92" s="807"/>
      <c r="S92" s="807"/>
      <c r="T92" s="807"/>
      <c r="U92" s="807"/>
      <c r="V92" s="807"/>
      <c r="W92" s="807"/>
      <c r="X92" s="807"/>
      <c r="Y92" s="807"/>
      <c r="Z92" s="807"/>
      <c r="AA92" s="807"/>
      <c r="AB92" s="807"/>
      <c r="AC92" s="807"/>
      <c r="AD92" s="808"/>
      <c r="AE92" s="750">
        <f t="shared" si="35"/>
        <v>0</v>
      </c>
      <c r="AF92" s="749" t="str">
        <f t="shared" si="36"/>
        <v/>
      </c>
    </row>
    <row r="93" spans="2:32" s="38" customFormat="1" x14ac:dyDescent="0.25">
      <c r="B93" s="234">
        <f>IF(ISBLANK('3-Budget + REVISE'!B84),"",'3-Budget + REVISE'!B84)</f>
        <v>0</v>
      </c>
      <c r="C93" s="906">
        <f>IF('3-Budget + REVISE'!T84=1,'3-Budget + REVISE'!D84,'2-Budget JUSTIFY'!C83)</f>
        <v>0</v>
      </c>
      <c r="D93" s="907"/>
      <c r="E93" s="908"/>
      <c r="F93" s="900">
        <f t="shared" si="41"/>
        <v>0</v>
      </c>
      <c r="G93" s="901"/>
      <c r="H93" s="902"/>
      <c r="I93" s="909">
        <f t="shared" si="42"/>
        <v>0</v>
      </c>
      <c r="J93" s="910"/>
      <c r="K93" s="911"/>
      <c r="L93" s="52" t="str">
        <f t="shared" si="37"/>
        <v/>
      </c>
      <c r="M93" s="49">
        <f t="shared" si="39"/>
        <v>0</v>
      </c>
      <c r="N93" s="43" t="str">
        <f t="shared" si="40"/>
        <v/>
      </c>
      <c r="O93" s="38">
        <f t="shared" si="34"/>
        <v>0</v>
      </c>
      <c r="P93" s="806"/>
      <c r="Q93" s="807"/>
      <c r="R93" s="807"/>
      <c r="S93" s="807"/>
      <c r="T93" s="807"/>
      <c r="U93" s="807"/>
      <c r="V93" s="807"/>
      <c r="W93" s="807"/>
      <c r="X93" s="807"/>
      <c r="Y93" s="807"/>
      <c r="Z93" s="807"/>
      <c r="AA93" s="807"/>
      <c r="AB93" s="807"/>
      <c r="AC93" s="807"/>
      <c r="AD93" s="808"/>
      <c r="AE93" s="750">
        <f t="shared" si="35"/>
        <v>0</v>
      </c>
      <c r="AF93" s="749" t="str">
        <f t="shared" si="36"/>
        <v/>
      </c>
    </row>
    <row r="94" spans="2:32" s="38" customFormat="1" x14ac:dyDescent="0.25">
      <c r="B94" s="234">
        <f>IF(ISBLANK('3-Budget + REVISE'!B85),"",'3-Budget + REVISE'!B85)</f>
        <v>0</v>
      </c>
      <c r="C94" s="906">
        <f>IF('3-Budget + REVISE'!T85=1,'3-Budget + REVISE'!D85,'2-Budget JUSTIFY'!C84)</f>
        <v>0</v>
      </c>
      <c r="D94" s="907"/>
      <c r="E94" s="908"/>
      <c r="F94" s="900">
        <f t="shared" si="41"/>
        <v>0</v>
      </c>
      <c r="G94" s="901"/>
      <c r="H94" s="902"/>
      <c r="I94" s="909">
        <f t="shared" si="42"/>
        <v>0</v>
      </c>
      <c r="J94" s="910"/>
      <c r="K94" s="911"/>
      <c r="L94" s="52" t="str">
        <f t="shared" si="37"/>
        <v/>
      </c>
      <c r="M94" s="49">
        <f t="shared" si="39"/>
        <v>0</v>
      </c>
      <c r="N94" s="43" t="str">
        <f t="shared" si="40"/>
        <v/>
      </c>
      <c r="O94" s="38">
        <f t="shared" si="34"/>
        <v>0</v>
      </c>
      <c r="P94" s="806"/>
      <c r="Q94" s="807"/>
      <c r="R94" s="807"/>
      <c r="S94" s="807"/>
      <c r="T94" s="807"/>
      <c r="U94" s="807"/>
      <c r="V94" s="807"/>
      <c r="W94" s="807"/>
      <c r="X94" s="807"/>
      <c r="Y94" s="807"/>
      <c r="Z94" s="807"/>
      <c r="AA94" s="807"/>
      <c r="AB94" s="807"/>
      <c r="AC94" s="807"/>
      <c r="AD94" s="808"/>
      <c r="AE94" s="750">
        <f t="shared" si="35"/>
        <v>0</v>
      </c>
      <c r="AF94" s="749" t="str">
        <f t="shared" si="36"/>
        <v/>
      </c>
    </row>
    <row r="95" spans="2:32" s="38" customFormat="1" x14ac:dyDescent="0.25">
      <c r="B95" s="231">
        <f>IF(ISBLANK('3-Budget + REVISE'!B86),"",'3-Budget + REVISE'!B86)</f>
        <v>0</v>
      </c>
      <c r="C95" s="906">
        <f>IF('3-Budget + REVISE'!T86=1,'3-Budget + REVISE'!D86,'2-Budget JUSTIFY'!C85)</f>
        <v>0</v>
      </c>
      <c r="D95" s="907"/>
      <c r="E95" s="908"/>
      <c r="F95" s="900">
        <f t="shared" si="41"/>
        <v>0</v>
      </c>
      <c r="G95" s="901"/>
      <c r="H95" s="902"/>
      <c r="I95" s="909">
        <f t="shared" si="42"/>
        <v>0</v>
      </c>
      <c r="J95" s="910"/>
      <c r="K95" s="911"/>
      <c r="L95" s="54" t="str">
        <f t="shared" si="37"/>
        <v/>
      </c>
      <c r="M95" s="55">
        <f t="shared" si="39"/>
        <v>0</v>
      </c>
      <c r="N95" s="43" t="str">
        <f t="shared" si="40"/>
        <v/>
      </c>
      <c r="O95" s="38">
        <f t="shared" si="34"/>
        <v>0</v>
      </c>
      <c r="P95" s="806"/>
      <c r="Q95" s="807"/>
      <c r="R95" s="807"/>
      <c r="S95" s="807"/>
      <c r="T95" s="807"/>
      <c r="U95" s="807"/>
      <c r="V95" s="807"/>
      <c r="W95" s="807"/>
      <c r="X95" s="807"/>
      <c r="Y95" s="807"/>
      <c r="Z95" s="807"/>
      <c r="AA95" s="807"/>
      <c r="AB95" s="807"/>
      <c r="AC95" s="807"/>
      <c r="AD95" s="808"/>
      <c r="AE95" s="750">
        <f t="shared" si="35"/>
        <v>0</v>
      </c>
      <c r="AF95" s="749" t="str">
        <f t="shared" si="36"/>
        <v/>
      </c>
    </row>
    <row r="96" spans="2:32" s="38" customFormat="1" ht="14" x14ac:dyDescent="0.25">
      <c r="B96" s="200" t="str">
        <f>IF(ISBLANK('3-Budget + REVISE'!B87),"",'3-Budget + REVISE'!B87)</f>
        <v>600 - CONTRACTUAL</v>
      </c>
      <c r="C96" s="966">
        <f>SUM(C97:C106)</f>
        <v>0</v>
      </c>
      <c r="D96" s="967"/>
      <c r="E96" s="968"/>
      <c r="F96" s="935">
        <f>SUM(F97:F106)</f>
        <v>0</v>
      </c>
      <c r="G96" s="935"/>
      <c r="H96" s="935"/>
      <c r="I96" s="935">
        <f>SUM(I97:I106)</f>
        <v>0</v>
      </c>
      <c r="J96" s="935"/>
      <c r="K96" s="935"/>
      <c r="L96" s="208" t="str">
        <f t="shared" ref="L96:L106" si="43">IF(C96&gt;0,I96/C96,"")</f>
        <v/>
      </c>
      <c r="M96" s="210">
        <f t="shared" si="39"/>
        <v>0</v>
      </c>
      <c r="N96" s="42" t="str">
        <f t="shared" si="40"/>
        <v/>
      </c>
      <c r="O96" s="38">
        <f t="shared" si="34"/>
        <v>0</v>
      </c>
      <c r="P96" s="784">
        <f>SUM(P97:P106)</f>
        <v>0</v>
      </c>
      <c r="Q96" s="785">
        <f>SUM(Q97:Q106)</f>
        <v>0</v>
      </c>
      <c r="R96" s="785">
        <f t="shared" ref="R96:AC96" si="44">SUM(R97:R106)</f>
        <v>0</v>
      </c>
      <c r="S96" s="785">
        <f t="shared" si="44"/>
        <v>0</v>
      </c>
      <c r="T96" s="785">
        <f t="shared" si="44"/>
        <v>0</v>
      </c>
      <c r="U96" s="785">
        <f t="shared" si="44"/>
        <v>0</v>
      </c>
      <c r="V96" s="785">
        <f t="shared" si="44"/>
        <v>0</v>
      </c>
      <c r="W96" s="785">
        <f t="shared" si="44"/>
        <v>0</v>
      </c>
      <c r="X96" s="785">
        <f t="shared" si="44"/>
        <v>0</v>
      </c>
      <c r="Y96" s="785">
        <f t="shared" si="44"/>
        <v>0</v>
      </c>
      <c r="Z96" s="785">
        <f t="shared" si="44"/>
        <v>0</v>
      </c>
      <c r="AA96" s="785">
        <f t="shared" si="44"/>
        <v>0</v>
      </c>
      <c r="AB96" s="785">
        <f t="shared" si="44"/>
        <v>0</v>
      </c>
      <c r="AC96" s="785">
        <f t="shared" si="44"/>
        <v>0</v>
      </c>
      <c r="AD96" s="786">
        <f>SUM(AD97:AD106)</f>
        <v>0</v>
      </c>
      <c r="AE96" s="750">
        <f t="shared" si="35"/>
        <v>0</v>
      </c>
      <c r="AF96" s="749" t="str">
        <f t="shared" si="36"/>
        <v/>
      </c>
    </row>
    <row r="97" spans="2:32" s="38" customFormat="1" x14ac:dyDescent="0.25">
      <c r="B97" s="232">
        <f>IF(ISBLANK('3-Budget + REVISE'!B88),"",'3-Budget + REVISE'!B88)</f>
        <v>0</v>
      </c>
      <c r="C97" s="906">
        <f>IF('3-Budget + REVISE'!T88=1,'3-Budget + REVISE'!D88,'2-Budget JUSTIFY'!C87)</f>
        <v>0</v>
      </c>
      <c r="D97" s="907"/>
      <c r="E97" s="908"/>
      <c r="F97" s="900">
        <f>AE97</f>
        <v>0</v>
      </c>
      <c r="G97" s="901"/>
      <c r="H97" s="902"/>
      <c r="I97" s="909">
        <f>F97</f>
        <v>0</v>
      </c>
      <c r="J97" s="910"/>
      <c r="K97" s="911"/>
      <c r="L97" s="46" t="str">
        <f t="shared" si="43"/>
        <v/>
      </c>
      <c r="M97" s="47">
        <f t="shared" ref="M97:M107" si="45">C97-I97</f>
        <v>0</v>
      </c>
      <c r="N97" s="43" t="str">
        <f t="shared" ref="N97:N107" si="46">IF(M97&lt;0, "!", "")</f>
        <v/>
      </c>
      <c r="O97" s="38">
        <f t="shared" si="34"/>
        <v>0</v>
      </c>
      <c r="P97" s="806"/>
      <c r="Q97" s="807"/>
      <c r="R97" s="807"/>
      <c r="S97" s="807"/>
      <c r="T97" s="807"/>
      <c r="U97" s="807"/>
      <c r="V97" s="807"/>
      <c r="W97" s="807"/>
      <c r="X97" s="807"/>
      <c r="Y97" s="807"/>
      <c r="Z97" s="807"/>
      <c r="AA97" s="807"/>
      <c r="AB97" s="807"/>
      <c r="AC97" s="807"/>
      <c r="AD97" s="808"/>
      <c r="AE97" s="750">
        <f t="shared" si="35"/>
        <v>0</v>
      </c>
      <c r="AF97" s="749" t="str">
        <f t="shared" si="36"/>
        <v/>
      </c>
    </row>
    <row r="98" spans="2:32" s="38" customFormat="1" x14ac:dyDescent="0.25">
      <c r="B98" s="234">
        <f>IF(ISBLANK('3-Budget + REVISE'!B89),"",'3-Budget + REVISE'!B89)</f>
        <v>0</v>
      </c>
      <c r="C98" s="906">
        <f>IF('3-Budget + REVISE'!T89=1,'3-Budget + REVISE'!D89,'2-Budget JUSTIFY'!C88)</f>
        <v>0</v>
      </c>
      <c r="D98" s="907"/>
      <c r="E98" s="908"/>
      <c r="F98" s="900">
        <f t="shared" ref="F98:F106" si="47">AE98</f>
        <v>0</v>
      </c>
      <c r="G98" s="901"/>
      <c r="H98" s="902"/>
      <c r="I98" s="909">
        <f t="shared" ref="I98:I106" si="48">F98</f>
        <v>0</v>
      </c>
      <c r="J98" s="910"/>
      <c r="K98" s="911"/>
      <c r="L98" s="52" t="str">
        <f t="shared" si="43"/>
        <v/>
      </c>
      <c r="M98" s="49">
        <f t="shared" si="45"/>
        <v>0</v>
      </c>
      <c r="N98" s="43" t="str">
        <f t="shared" si="46"/>
        <v/>
      </c>
      <c r="O98" s="38">
        <f t="shared" si="34"/>
        <v>0</v>
      </c>
      <c r="P98" s="806"/>
      <c r="Q98" s="807"/>
      <c r="R98" s="807"/>
      <c r="S98" s="807"/>
      <c r="T98" s="807"/>
      <c r="U98" s="807"/>
      <c r="V98" s="807"/>
      <c r="W98" s="807"/>
      <c r="X98" s="807"/>
      <c r="Y98" s="807"/>
      <c r="Z98" s="807"/>
      <c r="AA98" s="807"/>
      <c r="AB98" s="807"/>
      <c r="AC98" s="807"/>
      <c r="AD98" s="808"/>
      <c r="AE98" s="750">
        <f t="shared" si="35"/>
        <v>0</v>
      </c>
      <c r="AF98" s="749" t="str">
        <f t="shared" si="36"/>
        <v/>
      </c>
    </row>
    <row r="99" spans="2:32" s="38" customFormat="1" x14ac:dyDescent="0.25">
      <c r="B99" s="234">
        <f>IF(ISBLANK('3-Budget + REVISE'!B90),"",'3-Budget + REVISE'!B90)</f>
        <v>0</v>
      </c>
      <c r="C99" s="906">
        <f>IF('3-Budget + REVISE'!T90=1,'3-Budget + REVISE'!D90,'2-Budget JUSTIFY'!C89)</f>
        <v>0</v>
      </c>
      <c r="D99" s="907"/>
      <c r="E99" s="908"/>
      <c r="F99" s="900">
        <f t="shared" si="47"/>
        <v>0</v>
      </c>
      <c r="G99" s="901"/>
      <c r="H99" s="902"/>
      <c r="I99" s="909">
        <f t="shared" si="48"/>
        <v>0</v>
      </c>
      <c r="J99" s="910"/>
      <c r="K99" s="911"/>
      <c r="L99" s="52" t="str">
        <f t="shared" si="43"/>
        <v/>
      </c>
      <c r="M99" s="49">
        <f t="shared" si="45"/>
        <v>0</v>
      </c>
      <c r="N99" s="43" t="str">
        <f t="shared" si="46"/>
        <v/>
      </c>
      <c r="O99" s="38">
        <f t="shared" si="34"/>
        <v>0</v>
      </c>
      <c r="P99" s="806"/>
      <c r="Q99" s="807"/>
      <c r="R99" s="807"/>
      <c r="S99" s="807"/>
      <c r="T99" s="807"/>
      <c r="U99" s="807"/>
      <c r="V99" s="807"/>
      <c r="W99" s="807"/>
      <c r="X99" s="807"/>
      <c r="Y99" s="807"/>
      <c r="Z99" s="807"/>
      <c r="AA99" s="807"/>
      <c r="AB99" s="807"/>
      <c r="AC99" s="807"/>
      <c r="AD99" s="808"/>
      <c r="AE99" s="750">
        <f t="shared" si="35"/>
        <v>0</v>
      </c>
      <c r="AF99" s="749" t="str">
        <f t="shared" si="36"/>
        <v/>
      </c>
    </row>
    <row r="100" spans="2:32" s="38" customFormat="1" x14ac:dyDescent="0.25">
      <c r="B100" s="234">
        <f>IF(ISBLANK('3-Budget + REVISE'!B91),"",'3-Budget + REVISE'!B91)</f>
        <v>0</v>
      </c>
      <c r="C100" s="906">
        <f>IF('3-Budget + REVISE'!T91=1,'3-Budget + REVISE'!D91,'2-Budget JUSTIFY'!C90)</f>
        <v>0</v>
      </c>
      <c r="D100" s="907"/>
      <c r="E100" s="908"/>
      <c r="F100" s="900">
        <f t="shared" si="47"/>
        <v>0</v>
      </c>
      <c r="G100" s="901"/>
      <c r="H100" s="902"/>
      <c r="I100" s="909">
        <f t="shared" si="48"/>
        <v>0</v>
      </c>
      <c r="J100" s="910"/>
      <c r="K100" s="911"/>
      <c r="L100" s="52" t="str">
        <f t="shared" si="43"/>
        <v/>
      </c>
      <c r="M100" s="49">
        <f t="shared" si="45"/>
        <v>0</v>
      </c>
      <c r="N100" s="43" t="str">
        <f t="shared" si="46"/>
        <v/>
      </c>
      <c r="O100" s="38">
        <f t="shared" si="34"/>
        <v>0</v>
      </c>
      <c r="P100" s="806"/>
      <c r="Q100" s="807"/>
      <c r="R100" s="807"/>
      <c r="S100" s="807"/>
      <c r="T100" s="807"/>
      <c r="U100" s="807"/>
      <c r="V100" s="807"/>
      <c r="W100" s="807"/>
      <c r="X100" s="807"/>
      <c r="Y100" s="807"/>
      <c r="Z100" s="807"/>
      <c r="AA100" s="807"/>
      <c r="AB100" s="807"/>
      <c r="AC100" s="807"/>
      <c r="AD100" s="808"/>
      <c r="AE100" s="750">
        <f t="shared" si="35"/>
        <v>0</v>
      </c>
      <c r="AF100" s="749" t="str">
        <f t="shared" si="36"/>
        <v/>
      </c>
    </row>
    <row r="101" spans="2:32" s="38" customFormat="1" x14ac:dyDescent="0.25">
      <c r="B101" s="234">
        <f>IF(ISBLANK('3-Budget + REVISE'!B92),"",'3-Budget + REVISE'!B92)</f>
        <v>0</v>
      </c>
      <c r="C101" s="906">
        <f>IF('3-Budget + REVISE'!T92=1,'3-Budget + REVISE'!D92,'2-Budget JUSTIFY'!C91)</f>
        <v>0</v>
      </c>
      <c r="D101" s="907"/>
      <c r="E101" s="908"/>
      <c r="F101" s="900">
        <f t="shared" si="47"/>
        <v>0</v>
      </c>
      <c r="G101" s="901"/>
      <c r="H101" s="902"/>
      <c r="I101" s="909">
        <f t="shared" si="48"/>
        <v>0</v>
      </c>
      <c r="J101" s="910"/>
      <c r="K101" s="911"/>
      <c r="L101" s="52" t="str">
        <f t="shared" si="43"/>
        <v/>
      </c>
      <c r="M101" s="49">
        <f t="shared" si="45"/>
        <v>0</v>
      </c>
      <c r="N101" s="43" t="str">
        <f t="shared" si="46"/>
        <v/>
      </c>
      <c r="O101" s="38">
        <f t="shared" si="34"/>
        <v>0</v>
      </c>
      <c r="P101" s="806"/>
      <c r="Q101" s="807"/>
      <c r="R101" s="807"/>
      <c r="S101" s="807"/>
      <c r="T101" s="807"/>
      <c r="U101" s="807"/>
      <c r="V101" s="807"/>
      <c r="W101" s="807"/>
      <c r="X101" s="807"/>
      <c r="Y101" s="807"/>
      <c r="Z101" s="807"/>
      <c r="AA101" s="807"/>
      <c r="AB101" s="807"/>
      <c r="AC101" s="807"/>
      <c r="AD101" s="808"/>
      <c r="AE101" s="750">
        <f t="shared" si="35"/>
        <v>0</v>
      </c>
      <c r="AF101" s="749" t="str">
        <f t="shared" si="36"/>
        <v/>
      </c>
    </row>
    <row r="102" spans="2:32" s="38" customFormat="1" x14ac:dyDescent="0.25">
      <c r="B102" s="234">
        <f>IF(ISBLANK('3-Budget + REVISE'!B93),"",'3-Budget + REVISE'!B93)</f>
        <v>0</v>
      </c>
      <c r="C102" s="906">
        <f>IF('3-Budget + REVISE'!T93=1,'3-Budget + REVISE'!D93,'2-Budget JUSTIFY'!C92)</f>
        <v>0</v>
      </c>
      <c r="D102" s="907"/>
      <c r="E102" s="908"/>
      <c r="F102" s="900">
        <f t="shared" si="47"/>
        <v>0</v>
      </c>
      <c r="G102" s="901"/>
      <c r="H102" s="902"/>
      <c r="I102" s="909">
        <f t="shared" si="48"/>
        <v>0</v>
      </c>
      <c r="J102" s="910"/>
      <c r="K102" s="911"/>
      <c r="L102" s="52" t="str">
        <f t="shared" si="43"/>
        <v/>
      </c>
      <c r="M102" s="49">
        <f t="shared" si="45"/>
        <v>0</v>
      </c>
      <c r="N102" s="43" t="str">
        <f t="shared" si="46"/>
        <v/>
      </c>
      <c r="O102" s="38">
        <f t="shared" si="34"/>
        <v>0</v>
      </c>
      <c r="P102" s="806"/>
      <c r="Q102" s="807"/>
      <c r="R102" s="807"/>
      <c r="S102" s="807"/>
      <c r="T102" s="807"/>
      <c r="U102" s="807"/>
      <c r="V102" s="807"/>
      <c r="W102" s="807"/>
      <c r="X102" s="807"/>
      <c r="Y102" s="807"/>
      <c r="Z102" s="807"/>
      <c r="AA102" s="807"/>
      <c r="AB102" s="807"/>
      <c r="AC102" s="807"/>
      <c r="AD102" s="808"/>
      <c r="AE102" s="750">
        <f t="shared" si="35"/>
        <v>0</v>
      </c>
      <c r="AF102" s="749" t="str">
        <f t="shared" si="36"/>
        <v/>
      </c>
    </row>
    <row r="103" spans="2:32" s="38" customFormat="1" x14ac:dyDescent="0.25">
      <c r="B103" s="234">
        <f>IF(ISBLANK('3-Budget + REVISE'!B94),"",'3-Budget + REVISE'!B94)</f>
        <v>0</v>
      </c>
      <c r="C103" s="906">
        <f>IF('3-Budget + REVISE'!T94=1,'3-Budget + REVISE'!D94,'2-Budget JUSTIFY'!C93)</f>
        <v>0</v>
      </c>
      <c r="D103" s="907"/>
      <c r="E103" s="908"/>
      <c r="F103" s="900">
        <f t="shared" si="47"/>
        <v>0</v>
      </c>
      <c r="G103" s="901"/>
      <c r="H103" s="902"/>
      <c r="I103" s="909">
        <f t="shared" si="48"/>
        <v>0</v>
      </c>
      <c r="J103" s="910"/>
      <c r="K103" s="911"/>
      <c r="L103" s="52" t="str">
        <f t="shared" si="43"/>
        <v/>
      </c>
      <c r="M103" s="49">
        <f t="shared" si="45"/>
        <v>0</v>
      </c>
      <c r="N103" s="43" t="str">
        <f t="shared" si="46"/>
        <v/>
      </c>
      <c r="O103" s="38">
        <f t="shared" si="34"/>
        <v>0</v>
      </c>
      <c r="P103" s="806"/>
      <c r="Q103" s="807"/>
      <c r="R103" s="807"/>
      <c r="S103" s="807"/>
      <c r="T103" s="807"/>
      <c r="U103" s="807"/>
      <c r="V103" s="807"/>
      <c r="W103" s="807"/>
      <c r="X103" s="807"/>
      <c r="Y103" s="807"/>
      <c r="Z103" s="807"/>
      <c r="AA103" s="807"/>
      <c r="AB103" s="807"/>
      <c r="AC103" s="807"/>
      <c r="AD103" s="808"/>
      <c r="AE103" s="750">
        <f t="shared" si="35"/>
        <v>0</v>
      </c>
      <c r="AF103" s="749" t="str">
        <f t="shared" si="36"/>
        <v/>
      </c>
    </row>
    <row r="104" spans="2:32" s="38" customFormat="1" x14ac:dyDescent="0.25">
      <c r="B104" s="234">
        <f>IF(ISBLANK('3-Budget + REVISE'!B95),"",'3-Budget + REVISE'!B95)</f>
        <v>0</v>
      </c>
      <c r="C104" s="906">
        <f>IF('3-Budget + REVISE'!T95=1,'3-Budget + REVISE'!D95,'2-Budget JUSTIFY'!C94)</f>
        <v>0</v>
      </c>
      <c r="D104" s="907"/>
      <c r="E104" s="908"/>
      <c r="F104" s="900">
        <f t="shared" si="47"/>
        <v>0</v>
      </c>
      <c r="G104" s="901"/>
      <c r="H104" s="902"/>
      <c r="I104" s="909">
        <f t="shared" si="48"/>
        <v>0</v>
      </c>
      <c r="J104" s="910"/>
      <c r="K104" s="911"/>
      <c r="L104" s="52" t="str">
        <f t="shared" si="43"/>
        <v/>
      </c>
      <c r="M104" s="49">
        <f t="shared" si="45"/>
        <v>0</v>
      </c>
      <c r="N104" s="43" t="str">
        <f t="shared" si="46"/>
        <v/>
      </c>
      <c r="O104" s="38">
        <f t="shared" si="34"/>
        <v>0</v>
      </c>
      <c r="P104" s="806"/>
      <c r="Q104" s="807"/>
      <c r="R104" s="807"/>
      <c r="S104" s="807"/>
      <c r="T104" s="807"/>
      <c r="U104" s="807"/>
      <c r="V104" s="807"/>
      <c r="W104" s="807"/>
      <c r="X104" s="807"/>
      <c r="Y104" s="807"/>
      <c r="Z104" s="807"/>
      <c r="AA104" s="807"/>
      <c r="AB104" s="807"/>
      <c r="AC104" s="807"/>
      <c r="AD104" s="808"/>
      <c r="AE104" s="750">
        <f t="shared" si="35"/>
        <v>0</v>
      </c>
      <c r="AF104" s="749" t="str">
        <f t="shared" si="36"/>
        <v/>
      </c>
    </row>
    <row r="105" spans="2:32" s="38" customFormat="1" x14ac:dyDescent="0.25">
      <c r="B105" s="234">
        <f>IF(ISBLANK('3-Budget + REVISE'!B96),"",'3-Budget + REVISE'!B96)</f>
        <v>0</v>
      </c>
      <c r="C105" s="906">
        <f>IF('3-Budget + REVISE'!T96=1,'3-Budget + REVISE'!D96,'2-Budget JUSTIFY'!C95)</f>
        <v>0</v>
      </c>
      <c r="D105" s="907"/>
      <c r="E105" s="908"/>
      <c r="F105" s="900">
        <f t="shared" si="47"/>
        <v>0</v>
      </c>
      <c r="G105" s="901"/>
      <c r="H105" s="902"/>
      <c r="I105" s="909">
        <f t="shared" si="48"/>
        <v>0</v>
      </c>
      <c r="J105" s="910"/>
      <c r="K105" s="911"/>
      <c r="L105" s="52" t="str">
        <f t="shared" si="43"/>
        <v/>
      </c>
      <c r="M105" s="49">
        <f t="shared" si="45"/>
        <v>0</v>
      </c>
      <c r="N105" s="43" t="str">
        <f t="shared" si="46"/>
        <v/>
      </c>
      <c r="O105" s="38">
        <f t="shared" si="34"/>
        <v>0</v>
      </c>
      <c r="P105" s="806"/>
      <c r="Q105" s="807"/>
      <c r="R105" s="807"/>
      <c r="S105" s="807"/>
      <c r="T105" s="807"/>
      <c r="U105" s="807"/>
      <c r="V105" s="807"/>
      <c r="W105" s="807"/>
      <c r="X105" s="807"/>
      <c r="Y105" s="807"/>
      <c r="Z105" s="807"/>
      <c r="AA105" s="807"/>
      <c r="AB105" s="807"/>
      <c r="AC105" s="807"/>
      <c r="AD105" s="808"/>
      <c r="AE105" s="750">
        <f t="shared" si="35"/>
        <v>0</v>
      </c>
      <c r="AF105" s="749" t="str">
        <f t="shared" si="36"/>
        <v/>
      </c>
    </row>
    <row r="106" spans="2:32" s="38" customFormat="1" x14ac:dyDescent="0.25">
      <c r="B106" s="231">
        <f>IF(ISBLANK('3-Budget + REVISE'!B97),"",'3-Budget + REVISE'!B97)</f>
        <v>0</v>
      </c>
      <c r="C106" s="906">
        <f>IF('3-Budget + REVISE'!T97=1,'3-Budget + REVISE'!D97,'2-Budget JUSTIFY'!C96)</f>
        <v>0</v>
      </c>
      <c r="D106" s="907"/>
      <c r="E106" s="908"/>
      <c r="F106" s="900">
        <f t="shared" si="47"/>
        <v>0</v>
      </c>
      <c r="G106" s="901"/>
      <c r="H106" s="902"/>
      <c r="I106" s="909">
        <f t="shared" si="48"/>
        <v>0</v>
      </c>
      <c r="J106" s="910"/>
      <c r="K106" s="911"/>
      <c r="L106" s="54" t="str">
        <f t="shared" si="43"/>
        <v/>
      </c>
      <c r="M106" s="55">
        <f t="shared" si="45"/>
        <v>0</v>
      </c>
      <c r="N106" s="43" t="str">
        <f t="shared" si="46"/>
        <v/>
      </c>
      <c r="O106" s="38">
        <f t="shared" si="34"/>
        <v>0</v>
      </c>
      <c r="P106" s="806"/>
      <c r="Q106" s="807"/>
      <c r="R106" s="807"/>
      <c r="S106" s="807"/>
      <c r="T106" s="807"/>
      <c r="U106" s="807"/>
      <c r="V106" s="807"/>
      <c r="W106" s="807"/>
      <c r="X106" s="807"/>
      <c r="Y106" s="807"/>
      <c r="Z106" s="807"/>
      <c r="AA106" s="807"/>
      <c r="AB106" s="807"/>
      <c r="AC106" s="807"/>
      <c r="AD106" s="808"/>
      <c r="AE106" s="750">
        <f t="shared" si="35"/>
        <v>0</v>
      </c>
      <c r="AF106" s="749" t="str">
        <f t="shared" si="36"/>
        <v/>
      </c>
    </row>
    <row r="107" spans="2:32" s="38" customFormat="1" ht="14" x14ac:dyDescent="0.25">
      <c r="B107" s="200" t="str">
        <f>IF(ISBLANK('3-Budget + REVISE'!B98),"",'3-Budget + REVISE'!B98)</f>
        <v>700 - OPERATIONAL</v>
      </c>
      <c r="C107" s="966">
        <f>SUM(C108:C117)</f>
        <v>0</v>
      </c>
      <c r="D107" s="967"/>
      <c r="E107" s="968"/>
      <c r="F107" s="935">
        <f>SUM(F108:F117)</f>
        <v>0</v>
      </c>
      <c r="G107" s="935"/>
      <c r="H107" s="935"/>
      <c r="I107" s="935">
        <f>SUM(I108:I117)</f>
        <v>0</v>
      </c>
      <c r="J107" s="935"/>
      <c r="K107" s="935"/>
      <c r="L107" s="208" t="str">
        <f t="shared" ref="L107:L117" si="49">IF(C107&gt;0,I107/C107,"")</f>
        <v/>
      </c>
      <c r="M107" s="210">
        <f t="shared" si="45"/>
        <v>0</v>
      </c>
      <c r="N107" s="42" t="str">
        <f t="shared" si="46"/>
        <v/>
      </c>
      <c r="O107" s="38">
        <f t="shared" si="34"/>
        <v>0</v>
      </c>
      <c r="P107" s="784">
        <f>SUM(P108:P117)</f>
        <v>0</v>
      </c>
      <c r="Q107" s="785">
        <f>SUM(Q108:Q117)</f>
        <v>0</v>
      </c>
      <c r="R107" s="785">
        <f t="shared" ref="R107:AC107" si="50">SUM(R108:R117)</f>
        <v>0</v>
      </c>
      <c r="S107" s="785">
        <f t="shared" si="50"/>
        <v>0</v>
      </c>
      <c r="T107" s="785">
        <f t="shared" si="50"/>
        <v>0</v>
      </c>
      <c r="U107" s="785">
        <f t="shared" si="50"/>
        <v>0</v>
      </c>
      <c r="V107" s="785">
        <f t="shared" si="50"/>
        <v>0</v>
      </c>
      <c r="W107" s="785">
        <f t="shared" si="50"/>
        <v>0</v>
      </c>
      <c r="X107" s="785">
        <f t="shared" si="50"/>
        <v>0</v>
      </c>
      <c r="Y107" s="785">
        <f t="shared" si="50"/>
        <v>0</v>
      </c>
      <c r="Z107" s="785">
        <f t="shared" si="50"/>
        <v>0</v>
      </c>
      <c r="AA107" s="785">
        <f t="shared" si="50"/>
        <v>0</v>
      </c>
      <c r="AB107" s="785">
        <f t="shared" si="50"/>
        <v>0</v>
      </c>
      <c r="AC107" s="785">
        <f t="shared" si="50"/>
        <v>0</v>
      </c>
      <c r="AD107" s="786">
        <f>SUM(AD108:AD117)</f>
        <v>0</v>
      </c>
      <c r="AE107" s="750">
        <f t="shared" si="35"/>
        <v>0</v>
      </c>
      <c r="AF107" s="749" t="str">
        <f t="shared" si="36"/>
        <v/>
      </c>
    </row>
    <row r="108" spans="2:32" s="38" customFormat="1" x14ac:dyDescent="0.25">
      <c r="B108" s="232">
        <f>IF(ISBLANK('3-Budget + REVISE'!B99),"",'3-Budget + REVISE'!B99)</f>
        <v>0</v>
      </c>
      <c r="C108" s="906">
        <f>IF('3-Budget + REVISE'!T99=1,'3-Budget + REVISE'!D99,'2-Budget JUSTIFY'!C98)</f>
        <v>0</v>
      </c>
      <c r="D108" s="907"/>
      <c r="E108" s="908"/>
      <c r="F108" s="900">
        <f>AE108</f>
        <v>0</v>
      </c>
      <c r="G108" s="901"/>
      <c r="H108" s="902"/>
      <c r="I108" s="909">
        <f>F108</f>
        <v>0</v>
      </c>
      <c r="J108" s="910"/>
      <c r="K108" s="911"/>
      <c r="L108" s="46" t="str">
        <f t="shared" si="49"/>
        <v/>
      </c>
      <c r="M108" s="47">
        <f t="shared" ref="M108:M118" si="51">C108-I108</f>
        <v>0</v>
      </c>
      <c r="N108" s="43" t="str">
        <f t="shared" ref="N108:N118" si="52">IF(M108&lt;0, "!", "")</f>
        <v/>
      </c>
      <c r="O108" s="38">
        <f t="shared" si="34"/>
        <v>0</v>
      </c>
      <c r="P108" s="806"/>
      <c r="Q108" s="807"/>
      <c r="R108" s="807"/>
      <c r="S108" s="807"/>
      <c r="T108" s="807"/>
      <c r="U108" s="807"/>
      <c r="V108" s="807"/>
      <c r="W108" s="807"/>
      <c r="X108" s="807"/>
      <c r="Y108" s="807"/>
      <c r="Z108" s="807"/>
      <c r="AA108" s="807"/>
      <c r="AB108" s="807"/>
      <c r="AC108" s="807"/>
      <c r="AD108" s="808"/>
      <c r="AE108" s="750">
        <f t="shared" si="35"/>
        <v>0</v>
      </c>
      <c r="AF108" s="749" t="str">
        <f t="shared" si="36"/>
        <v/>
      </c>
    </row>
    <row r="109" spans="2:32" s="38" customFormat="1" x14ac:dyDescent="0.25">
      <c r="B109" s="234">
        <f>IF(ISBLANK('3-Budget + REVISE'!B100),"",'3-Budget + REVISE'!B100)</f>
        <v>0</v>
      </c>
      <c r="C109" s="906">
        <f>IF('3-Budget + REVISE'!T100=1,'3-Budget + REVISE'!D100,'2-Budget JUSTIFY'!C99)</f>
        <v>0</v>
      </c>
      <c r="D109" s="907"/>
      <c r="E109" s="908"/>
      <c r="F109" s="900">
        <f t="shared" ref="F109:F117" si="53">AE109</f>
        <v>0</v>
      </c>
      <c r="G109" s="901"/>
      <c r="H109" s="902"/>
      <c r="I109" s="909">
        <f t="shared" ref="I109:I117" si="54">F109</f>
        <v>0</v>
      </c>
      <c r="J109" s="910"/>
      <c r="K109" s="911"/>
      <c r="L109" s="52" t="str">
        <f t="shared" si="49"/>
        <v/>
      </c>
      <c r="M109" s="49">
        <f t="shared" si="51"/>
        <v>0</v>
      </c>
      <c r="N109" s="43" t="str">
        <f t="shared" si="52"/>
        <v/>
      </c>
      <c r="O109" s="38">
        <f t="shared" si="34"/>
        <v>0</v>
      </c>
      <c r="P109" s="806"/>
      <c r="Q109" s="807"/>
      <c r="R109" s="807"/>
      <c r="S109" s="807"/>
      <c r="T109" s="807"/>
      <c r="U109" s="807"/>
      <c r="V109" s="807"/>
      <c r="W109" s="807"/>
      <c r="X109" s="807"/>
      <c r="Y109" s="807"/>
      <c r="Z109" s="807"/>
      <c r="AA109" s="807"/>
      <c r="AB109" s="807"/>
      <c r="AC109" s="807"/>
      <c r="AD109" s="808"/>
      <c r="AE109" s="750">
        <f t="shared" si="35"/>
        <v>0</v>
      </c>
      <c r="AF109" s="749" t="str">
        <f t="shared" si="36"/>
        <v/>
      </c>
    </row>
    <row r="110" spans="2:32" s="38" customFormat="1" x14ac:dyDescent="0.25">
      <c r="B110" s="234">
        <f>IF(ISBLANK('3-Budget + REVISE'!B101),"",'3-Budget + REVISE'!B101)</f>
        <v>0</v>
      </c>
      <c r="C110" s="906">
        <f>IF('3-Budget + REVISE'!T101=1,'3-Budget + REVISE'!D101,'2-Budget JUSTIFY'!C100)</f>
        <v>0</v>
      </c>
      <c r="D110" s="907"/>
      <c r="E110" s="908"/>
      <c r="F110" s="900">
        <f t="shared" si="53"/>
        <v>0</v>
      </c>
      <c r="G110" s="901"/>
      <c r="H110" s="902"/>
      <c r="I110" s="909">
        <f t="shared" si="54"/>
        <v>0</v>
      </c>
      <c r="J110" s="910"/>
      <c r="K110" s="911"/>
      <c r="L110" s="52" t="str">
        <f t="shared" si="49"/>
        <v/>
      </c>
      <c r="M110" s="49">
        <f t="shared" si="51"/>
        <v>0</v>
      </c>
      <c r="N110" s="43" t="str">
        <f t="shared" si="52"/>
        <v/>
      </c>
      <c r="O110" s="38">
        <f t="shared" si="34"/>
        <v>0</v>
      </c>
      <c r="P110" s="806"/>
      <c r="Q110" s="807"/>
      <c r="R110" s="807"/>
      <c r="S110" s="807"/>
      <c r="T110" s="807"/>
      <c r="U110" s="807"/>
      <c r="V110" s="807"/>
      <c r="W110" s="807"/>
      <c r="X110" s="807"/>
      <c r="Y110" s="807"/>
      <c r="Z110" s="807"/>
      <c r="AA110" s="807"/>
      <c r="AB110" s="807"/>
      <c r="AC110" s="807"/>
      <c r="AD110" s="808"/>
      <c r="AE110" s="750">
        <f t="shared" si="35"/>
        <v>0</v>
      </c>
      <c r="AF110" s="749" t="str">
        <f t="shared" si="36"/>
        <v/>
      </c>
    </row>
    <row r="111" spans="2:32" s="38" customFormat="1" x14ac:dyDescent="0.25">
      <c r="B111" s="234">
        <f>IF(ISBLANK('3-Budget + REVISE'!B102),"",'3-Budget + REVISE'!B102)</f>
        <v>0</v>
      </c>
      <c r="C111" s="906">
        <f>IF('3-Budget + REVISE'!T102=1,'3-Budget + REVISE'!D102,'2-Budget JUSTIFY'!C101)</f>
        <v>0</v>
      </c>
      <c r="D111" s="907"/>
      <c r="E111" s="908"/>
      <c r="F111" s="900">
        <f t="shared" si="53"/>
        <v>0</v>
      </c>
      <c r="G111" s="901"/>
      <c r="H111" s="902"/>
      <c r="I111" s="909">
        <f t="shared" si="54"/>
        <v>0</v>
      </c>
      <c r="J111" s="910"/>
      <c r="K111" s="911"/>
      <c r="L111" s="52" t="str">
        <f t="shared" si="49"/>
        <v/>
      </c>
      <c r="M111" s="49">
        <f t="shared" si="51"/>
        <v>0</v>
      </c>
      <c r="N111" s="43" t="str">
        <f t="shared" si="52"/>
        <v/>
      </c>
      <c r="O111" s="38">
        <f t="shared" si="34"/>
        <v>0</v>
      </c>
      <c r="P111" s="806"/>
      <c r="Q111" s="807"/>
      <c r="R111" s="807"/>
      <c r="S111" s="807"/>
      <c r="T111" s="807"/>
      <c r="U111" s="807"/>
      <c r="V111" s="807"/>
      <c r="W111" s="807"/>
      <c r="X111" s="807"/>
      <c r="Y111" s="807"/>
      <c r="Z111" s="807"/>
      <c r="AA111" s="807"/>
      <c r="AB111" s="807"/>
      <c r="AC111" s="807"/>
      <c r="AD111" s="808"/>
      <c r="AE111" s="750">
        <f t="shared" si="35"/>
        <v>0</v>
      </c>
      <c r="AF111" s="749" t="str">
        <f t="shared" si="36"/>
        <v/>
      </c>
    </row>
    <row r="112" spans="2:32" s="38" customFormat="1" x14ac:dyDescent="0.25">
      <c r="B112" s="234">
        <f>IF(ISBLANK('3-Budget + REVISE'!B103),"",'3-Budget + REVISE'!B103)</f>
        <v>0</v>
      </c>
      <c r="C112" s="906">
        <f>IF('3-Budget + REVISE'!T103=1,'3-Budget + REVISE'!D103,'2-Budget JUSTIFY'!C102)</f>
        <v>0</v>
      </c>
      <c r="D112" s="907"/>
      <c r="E112" s="908"/>
      <c r="F112" s="900">
        <f t="shared" si="53"/>
        <v>0</v>
      </c>
      <c r="G112" s="901"/>
      <c r="H112" s="902"/>
      <c r="I112" s="909">
        <f t="shared" si="54"/>
        <v>0</v>
      </c>
      <c r="J112" s="910"/>
      <c r="K112" s="911"/>
      <c r="L112" s="52" t="str">
        <f t="shared" si="49"/>
        <v/>
      </c>
      <c r="M112" s="49">
        <f t="shared" si="51"/>
        <v>0</v>
      </c>
      <c r="N112" s="43" t="str">
        <f t="shared" si="52"/>
        <v/>
      </c>
      <c r="O112" s="38">
        <f t="shared" si="34"/>
        <v>0</v>
      </c>
      <c r="P112" s="806"/>
      <c r="Q112" s="807"/>
      <c r="R112" s="807"/>
      <c r="S112" s="807"/>
      <c r="T112" s="807"/>
      <c r="U112" s="807"/>
      <c r="V112" s="807"/>
      <c r="W112" s="807"/>
      <c r="X112" s="807"/>
      <c r="Y112" s="807"/>
      <c r="Z112" s="807"/>
      <c r="AA112" s="807"/>
      <c r="AB112" s="807"/>
      <c r="AC112" s="807"/>
      <c r="AD112" s="808"/>
      <c r="AE112" s="750">
        <f t="shared" si="35"/>
        <v>0</v>
      </c>
      <c r="AF112" s="749" t="str">
        <f t="shared" si="36"/>
        <v/>
      </c>
    </row>
    <row r="113" spans="2:32" s="38" customFormat="1" x14ac:dyDescent="0.25">
      <c r="B113" s="234">
        <f>IF(ISBLANK('3-Budget + REVISE'!B104),"",'3-Budget + REVISE'!B104)</f>
        <v>0</v>
      </c>
      <c r="C113" s="906">
        <f>IF('3-Budget + REVISE'!T104=1,'3-Budget + REVISE'!D104,'2-Budget JUSTIFY'!C103)</f>
        <v>0</v>
      </c>
      <c r="D113" s="907"/>
      <c r="E113" s="908"/>
      <c r="F113" s="900">
        <f t="shared" si="53"/>
        <v>0</v>
      </c>
      <c r="G113" s="901"/>
      <c r="H113" s="902"/>
      <c r="I113" s="909">
        <f t="shared" si="54"/>
        <v>0</v>
      </c>
      <c r="J113" s="910"/>
      <c r="K113" s="911"/>
      <c r="L113" s="52" t="str">
        <f t="shared" si="49"/>
        <v/>
      </c>
      <c r="M113" s="49">
        <f t="shared" si="51"/>
        <v>0</v>
      </c>
      <c r="N113" s="43" t="str">
        <f t="shared" si="52"/>
        <v/>
      </c>
      <c r="O113" s="38">
        <f t="shared" si="34"/>
        <v>0</v>
      </c>
      <c r="P113" s="806"/>
      <c r="Q113" s="807"/>
      <c r="R113" s="807"/>
      <c r="S113" s="807"/>
      <c r="T113" s="807"/>
      <c r="U113" s="807"/>
      <c r="V113" s="807"/>
      <c r="W113" s="807"/>
      <c r="X113" s="807"/>
      <c r="Y113" s="807"/>
      <c r="Z113" s="807"/>
      <c r="AA113" s="807"/>
      <c r="AB113" s="807"/>
      <c r="AC113" s="807"/>
      <c r="AD113" s="808"/>
      <c r="AE113" s="750">
        <f t="shared" si="35"/>
        <v>0</v>
      </c>
      <c r="AF113" s="749" t="str">
        <f t="shared" si="36"/>
        <v/>
      </c>
    </row>
    <row r="114" spans="2:32" s="38" customFormat="1" x14ac:dyDescent="0.25">
      <c r="B114" s="234">
        <f>IF(ISBLANK('3-Budget + REVISE'!B105),"",'3-Budget + REVISE'!B105)</f>
        <v>0</v>
      </c>
      <c r="C114" s="906">
        <f>IF('3-Budget + REVISE'!T105=1,'3-Budget + REVISE'!D105,'2-Budget JUSTIFY'!C104)</f>
        <v>0</v>
      </c>
      <c r="D114" s="907"/>
      <c r="E114" s="908"/>
      <c r="F114" s="900">
        <f t="shared" si="53"/>
        <v>0</v>
      </c>
      <c r="G114" s="901"/>
      <c r="H114" s="902"/>
      <c r="I114" s="909">
        <f t="shared" si="54"/>
        <v>0</v>
      </c>
      <c r="J114" s="910"/>
      <c r="K114" s="911"/>
      <c r="L114" s="52" t="str">
        <f t="shared" si="49"/>
        <v/>
      </c>
      <c r="M114" s="49">
        <f t="shared" si="51"/>
        <v>0</v>
      </c>
      <c r="N114" s="43" t="str">
        <f t="shared" si="52"/>
        <v/>
      </c>
      <c r="O114" s="38">
        <f t="shared" si="34"/>
        <v>0</v>
      </c>
      <c r="P114" s="806"/>
      <c r="Q114" s="807"/>
      <c r="R114" s="807"/>
      <c r="S114" s="807"/>
      <c r="T114" s="807"/>
      <c r="U114" s="807"/>
      <c r="V114" s="807"/>
      <c r="W114" s="807"/>
      <c r="X114" s="807"/>
      <c r="Y114" s="807"/>
      <c r="Z114" s="807"/>
      <c r="AA114" s="807"/>
      <c r="AB114" s="807"/>
      <c r="AC114" s="807"/>
      <c r="AD114" s="808"/>
      <c r="AE114" s="750">
        <f t="shared" si="35"/>
        <v>0</v>
      </c>
      <c r="AF114" s="749" t="str">
        <f t="shared" si="36"/>
        <v/>
      </c>
    </row>
    <row r="115" spans="2:32" s="38" customFormat="1" x14ac:dyDescent="0.25">
      <c r="B115" s="234">
        <f>IF(ISBLANK('3-Budget + REVISE'!B106),"",'3-Budget + REVISE'!B106)</f>
        <v>0</v>
      </c>
      <c r="C115" s="906">
        <f>IF('3-Budget + REVISE'!T106=1,'3-Budget + REVISE'!D106,'2-Budget JUSTIFY'!C105)</f>
        <v>0</v>
      </c>
      <c r="D115" s="907"/>
      <c r="E115" s="908"/>
      <c r="F115" s="900">
        <f t="shared" si="53"/>
        <v>0</v>
      </c>
      <c r="G115" s="901"/>
      <c r="H115" s="902"/>
      <c r="I115" s="909">
        <f t="shared" si="54"/>
        <v>0</v>
      </c>
      <c r="J115" s="910"/>
      <c r="K115" s="911"/>
      <c r="L115" s="52" t="str">
        <f t="shared" si="49"/>
        <v/>
      </c>
      <c r="M115" s="49">
        <f t="shared" si="51"/>
        <v>0</v>
      </c>
      <c r="N115" s="43" t="str">
        <f t="shared" si="52"/>
        <v/>
      </c>
      <c r="O115" s="38">
        <f t="shared" si="34"/>
        <v>0</v>
      </c>
      <c r="P115" s="806"/>
      <c r="Q115" s="807"/>
      <c r="R115" s="807"/>
      <c r="S115" s="807"/>
      <c r="T115" s="807"/>
      <c r="U115" s="807"/>
      <c r="V115" s="807"/>
      <c r="W115" s="807"/>
      <c r="X115" s="807"/>
      <c r="Y115" s="807"/>
      <c r="Z115" s="807"/>
      <c r="AA115" s="807"/>
      <c r="AB115" s="807"/>
      <c r="AC115" s="807"/>
      <c r="AD115" s="808"/>
      <c r="AE115" s="750">
        <f t="shared" si="35"/>
        <v>0</v>
      </c>
      <c r="AF115" s="749" t="str">
        <f t="shared" si="36"/>
        <v/>
      </c>
    </row>
    <row r="116" spans="2:32" s="38" customFormat="1" x14ac:dyDescent="0.25">
      <c r="B116" s="234">
        <f>IF(ISBLANK('3-Budget + REVISE'!B107),"",'3-Budget + REVISE'!B107)</f>
        <v>0</v>
      </c>
      <c r="C116" s="906">
        <f>IF('3-Budget + REVISE'!T107=1,'3-Budget + REVISE'!D107,'2-Budget JUSTIFY'!C106)</f>
        <v>0</v>
      </c>
      <c r="D116" s="907"/>
      <c r="E116" s="908"/>
      <c r="F116" s="900">
        <f t="shared" si="53"/>
        <v>0</v>
      </c>
      <c r="G116" s="901"/>
      <c r="H116" s="902"/>
      <c r="I116" s="909">
        <f t="shared" si="54"/>
        <v>0</v>
      </c>
      <c r="J116" s="910"/>
      <c r="K116" s="911"/>
      <c r="L116" s="52" t="str">
        <f t="shared" si="49"/>
        <v/>
      </c>
      <c r="M116" s="49">
        <f t="shared" si="51"/>
        <v>0</v>
      </c>
      <c r="N116" s="43" t="str">
        <f t="shared" si="52"/>
        <v/>
      </c>
      <c r="O116" s="38">
        <f t="shared" si="34"/>
        <v>0</v>
      </c>
      <c r="P116" s="806"/>
      <c r="Q116" s="807"/>
      <c r="R116" s="807"/>
      <c r="S116" s="807"/>
      <c r="T116" s="807"/>
      <c r="U116" s="807"/>
      <c r="V116" s="807"/>
      <c r="W116" s="807"/>
      <c r="X116" s="807"/>
      <c r="Y116" s="807"/>
      <c r="Z116" s="807"/>
      <c r="AA116" s="807"/>
      <c r="AB116" s="807"/>
      <c r="AC116" s="807"/>
      <c r="AD116" s="808"/>
      <c r="AE116" s="750">
        <f t="shared" si="35"/>
        <v>0</v>
      </c>
      <c r="AF116" s="749" t="str">
        <f t="shared" si="36"/>
        <v/>
      </c>
    </row>
    <row r="117" spans="2:32" s="38" customFormat="1" x14ac:dyDescent="0.25">
      <c r="B117" s="231">
        <f>IF(ISBLANK('3-Budget + REVISE'!B108),"",'3-Budget + REVISE'!B108)</f>
        <v>0</v>
      </c>
      <c r="C117" s="906">
        <f>IF('3-Budget + REVISE'!T108=1,'3-Budget + REVISE'!D108,'2-Budget JUSTIFY'!C107)</f>
        <v>0</v>
      </c>
      <c r="D117" s="907"/>
      <c r="E117" s="908"/>
      <c r="F117" s="900">
        <f t="shared" si="53"/>
        <v>0</v>
      </c>
      <c r="G117" s="901"/>
      <c r="H117" s="902"/>
      <c r="I117" s="909">
        <f t="shared" si="54"/>
        <v>0</v>
      </c>
      <c r="J117" s="910"/>
      <c r="K117" s="911"/>
      <c r="L117" s="54" t="str">
        <f t="shared" si="49"/>
        <v/>
      </c>
      <c r="M117" s="55">
        <f t="shared" si="51"/>
        <v>0</v>
      </c>
      <c r="N117" s="43" t="str">
        <f t="shared" si="52"/>
        <v/>
      </c>
      <c r="O117" s="38">
        <f t="shared" si="34"/>
        <v>0</v>
      </c>
      <c r="P117" s="806"/>
      <c r="Q117" s="807"/>
      <c r="R117" s="807"/>
      <c r="S117" s="807"/>
      <c r="T117" s="807"/>
      <c r="U117" s="807"/>
      <c r="V117" s="807"/>
      <c r="W117" s="807"/>
      <c r="X117" s="807"/>
      <c r="Y117" s="807"/>
      <c r="Z117" s="807"/>
      <c r="AA117" s="807"/>
      <c r="AB117" s="807"/>
      <c r="AC117" s="807"/>
      <c r="AD117" s="808"/>
      <c r="AE117" s="750">
        <f t="shared" si="35"/>
        <v>0</v>
      </c>
      <c r="AF117" s="749" t="str">
        <f t="shared" si="36"/>
        <v/>
      </c>
    </row>
    <row r="118" spans="2:32" s="38" customFormat="1" ht="14" x14ac:dyDescent="0.25">
      <c r="B118" s="200" t="str">
        <f>IF(ISBLANK('3-Budget + REVISE'!B109),"",'3-Budget + REVISE'!B109)</f>
        <v>800 - (identify category)</v>
      </c>
      <c r="C118" s="966">
        <f>SUM(C119:C128)</f>
        <v>0</v>
      </c>
      <c r="D118" s="967"/>
      <c r="E118" s="968"/>
      <c r="F118" s="935">
        <f>SUM(F119:F128)</f>
        <v>0</v>
      </c>
      <c r="G118" s="935"/>
      <c r="H118" s="935"/>
      <c r="I118" s="935">
        <f>SUM(I119:I128)</f>
        <v>0</v>
      </c>
      <c r="J118" s="935"/>
      <c r="K118" s="935"/>
      <c r="L118" s="208" t="str">
        <f t="shared" ref="L118:L128" si="55">IF(C118&gt;0,I118/C118,"")</f>
        <v/>
      </c>
      <c r="M118" s="210">
        <f t="shared" si="51"/>
        <v>0</v>
      </c>
      <c r="N118" s="42" t="str">
        <f t="shared" si="52"/>
        <v/>
      </c>
      <c r="O118" s="38">
        <f t="shared" si="34"/>
        <v>0</v>
      </c>
      <c r="P118" s="784">
        <f>SUM(P119:P128)</f>
        <v>0</v>
      </c>
      <c r="Q118" s="785">
        <f>SUM(Q119:Q128)</f>
        <v>0</v>
      </c>
      <c r="R118" s="785">
        <f t="shared" ref="R118:AC118" si="56">SUM(R119:R128)</f>
        <v>0</v>
      </c>
      <c r="S118" s="785">
        <f t="shared" si="56"/>
        <v>0</v>
      </c>
      <c r="T118" s="785">
        <f t="shared" si="56"/>
        <v>0</v>
      </c>
      <c r="U118" s="785">
        <f t="shared" si="56"/>
        <v>0</v>
      </c>
      <c r="V118" s="785">
        <f t="shared" si="56"/>
        <v>0</v>
      </c>
      <c r="W118" s="785">
        <f t="shared" si="56"/>
        <v>0</v>
      </c>
      <c r="X118" s="785">
        <f t="shared" si="56"/>
        <v>0</v>
      </c>
      <c r="Y118" s="785">
        <f t="shared" si="56"/>
        <v>0</v>
      </c>
      <c r="Z118" s="785">
        <f t="shared" si="56"/>
        <v>0</v>
      </c>
      <c r="AA118" s="785">
        <f t="shared" si="56"/>
        <v>0</v>
      </c>
      <c r="AB118" s="785">
        <f t="shared" si="56"/>
        <v>0</v>
      </c>
      <c r="AC118" s="785">
        <f t="shared" si="56"/>
        <v>0</v>
      </c>
      <c r="AD118" s="786">
        <f>SUM(AD119:AD128)</f>
        <v>0</v>
      </c>
      <c r="AE118" s="750">
        <f t="shared" si="35"/>
        <v>0</v>
      </c>
      <c r="AF118" s="749" t="str">
        <f t="shared" si="36"/>
        <v/>
      </c>
    </row>
    <row r="119" spans="2:32" s="38" customFormat="1" x14ac:dyDescent="0.25">
      <c r="B119" s="232">
        <f>IF(ISBLANK('3-Budget + REVISE'!B110),"",'3-Budget + REVISE'!B110)</f>
        <v>0</v>
      </c>
      <c r="C119" s="906">
        <f>IF('3-Budget + REVISE'!T110=1,'3-Budget + REVISE'!D110,'2-Budget JUSTIFY'!C109)</f>
        <v>0</v>
      </c>
      <c r="D119" s="907"/>
      <c r="E119" s="908"/>
      <c r="F119" s="900">
        <f>AE119</f>
        <v>0</v>
      </c>
      <c r="G119" s="901"/>
      <c r="H119" s="902"/>
      <c r="I119" s="909">
        <f>F119</f>
        <v>0</v>
      </c>
      <c r="J119" s="910"/>
      <c r="K119" s="911"/>
      <c r="L119" s="46" t="str">
        <f t="shared" si="55"/>
        <v/>
      </c>
      <c r="M119" s="47">
        <f t="shared" ref="M119:M129" si="57">C119-I119</f>
        <v>0</v>
      </c>
      <c r="N119" s="43" t="str">
        <f t="shared" ref="N119:N129" si="58">IF(M119&lt;0, "!", "")</f>
        <v/>
      </c>
      <c r="O119" s="38">
        <f t="shared" si="34"/>
        <v>0</v>
      </c>
      <c r="P119" s="806"/>
      <c r="Q119" s="807"/>
      <c r="R119" s="807"/>
      <c r="S119" s="807"/>
      <c r="T119" s="807"/>
      <c r="U119" s="807"/>
      <c r="V119" s="807"/>
      <c r="W119" s="807"/>
      <c r="X119" s="807"/>
      <c r="Y119" s="807"/>
      <c r="Z119" s="807"/>
      <c r="AA119" s="807"/>
      <c r="AB119" s="807"/>
      <c r="AC119" s="807"/>
      <c r="AD119" s="808"/>
      <c r="AE119" s="750">
        <f t="shared" si="35"/>
        <v>0</v>
      </c>
      <c r="AF119" s="749" t="str">
        <f t="shared" si="36"/>
        <v/>
      </c>
    </row>
    <row r="120" spans="2:32" s="38" customFormat="1" x14ac:dyDescent="0.25">
      <c r="B120" s="234">
        <f>IF(ISBLANK('3-Budget + REVISE'!B111),"",'3-Budget + REVISE'!B111)</f>
        <v>0</v>
      </c>
      <c r="C120" s="906">
        <f>IF('3-Budget + REVISE'!T111=1,'3-Budget + REVISE'!D111,'2-Budget JUSTIFY'!C110)</f>
        <v>0</v>
      </c>
      <c r="D120" s="907"/>
      <c r="E120" s="908"/>
      <c r="F120" s="900">
        <f t="shared" ref="F120:F128" si="59">AE120</f>
        <v>0</v>
      </c>
      <c r="G120" s="901"/>
      <c r="H120" s="902"/>
      <c r="I120" s="909">
        <f t="shared" ref="I120:I128" si="60">F120</f>
        <v>0</v>
      </c>
      <c r="J120" s="910"/>
      <c r="K120" s="911"/>
      <c r="L120" s="52" t="str">
        <f t="shared" si="55"/>
        <v/>
      </c>
      <c r="M120" s="49">
        <f t="shared" si="57"/>
        <v>0</v>
      </c>
      <c r="N120" s="43" t="str">
        <f t="shared" si="58"/>
        <v/>
      </c>
      <c r="O120" s="38">
        <f t="shared" si="34"/>
        <v>0</v>
      </c>
      <c r="P120" s="806"/>
      <c r="Q120" s="807"/>
      <c r="R120" s="807"/>
      <c r="S120" s="807"/>
      <c r="T120" s="807"/>
      <c r="U120" s="807"/>
      <c r="V120" s="807"/>
      <c r="W120" s="807"/>
      <c r="X120" s="807"/>
      <c r="Y120" s="807"/>
      <c r="Z120" s="807"/>
      <c r="AA120" s="807"/>
      <c r="AB120" s="807"/>
      <c r="AC120" s="807"/>
      <c r="AD120" s="808"/>
      <c r="AE120" s="750">
        <f t="shared" si="35"/>
        <v>0</v>
      </c>
      <c r="AF120" s="749" t="str">
        <f t="shared" si="36"/>
        <v/>
      </c>
    </row>
    <row r="121" spans="2:32" s="38" customFormat="1" x14ac:dyDescent="0.25">
      <c r="B121" s="234">
        <f>IF(ISBLANK('3-Budget + REVISE'!B112),"",'3-Budget + REVISE'!B112)</f>
        <v>0</v>
      </c>
      <c r="C121" s="906">
        <f>IF('3-Budget + REVISE'!T112=1,'3-Budget + REVISE'!D112,'2-Budget JUSTIFY'!C111)</f>
        <v>0</v>
      </c>
      <c r="D121" s="907"/>
      <c r="E121" s="908"/>
      <c r="F121" s="900">
        <f t="shared" si="59"/>
        <v>0</v>
      </c>
      <c r="G121" s="901"/>
      <c r="H121" s="902"/>
      <c r="I121" s="909">
        <f t="shared" si="60"/>
        <v>0</v>
      </c>
      <c r="J121" s="910"/>
      <c r="K121" s="911"/>
      <c r="L121" s="52" t="str">
        <f t="shared" si="55"/>
        <v/>
      </c>
      <c r="M121" s="49">
        <f t="shared" si="57"/>
        <v>0</v>
      </c>
      <c r="N121" s="43" t="str">
        <f t="shared" si="58"/>
        <v/>
      </c>
      <c r="O121" s="38">
        <f t="shared" si="34"/>
        <v>0</v>
      </c>
      <c r="P121" s="806"/>
      <c r="Q121" s="807"/>
      <c r="R121" s="807"/>
      <c r="S121" s="807"/>
      <c r="T121" s="807"/>
      <c r="U121" s="807"/>
      <c r="V121" s="807"/>
      <c r="W121" s="807"/>
      <c r="X121" s="807"/>
      <c r="Y121" s="807"/>
      <c r="Z121" s="807"/>
      <c r="AA121" s="807"/>
      <c r="AB121" s="807"/>
      <c r="AC121" s="807"/>
      <c r="AD121" s="808"/>
      <c r="AE121" s="750">
        <f t="shared" si="35"/>
        <v>0</v>
      </c>
      <c r="AF121" s="749" t="str">
        <f t="shared" si="36"/>
        <v/>
      </c>
    </row>
    <row r="122" spans="2:32" s="38" customFormat="1" x14ac:dyDescent="0.25">
      <c r="B122" s="234">
        <f>IF(ISBLANK('3-Budget + REVISE'!B113),"",'3-Budget + REVISE'!B113)</f>
        <v>0</v>
      </c>
      <c r="C122" s="906">
        <f>IF('3-Budget + REVISE'!T113=1,'3-Budget + REVISE'!D113,'2-Budget JUSTIFY'!C112)</f>
        <v>0</v>
      </c>
      <c r="D122" s="907"/>
      <c r="E122" s="908"/>
      <c r="F122" s="900">
        <f t="shared" si="59"/>
        <v>0</v>
      </c>
      <c r="G122" s="901"/>
      <c r="H122" s="902"/>
      <c r="I122" s="909">
        <f t="shared" si="60"/>
        <v>0</v>
      </c>
      <c r="J122" s="910"/>
      <c r="K122" s="911"/>
      <c r="L122" s="52" t="str">
        <f t="shared" si="55"/>
        <v/>
      </c>
      <c r="M122" s="49">
        <f t="shared" si="57"/>
        <v>0</v>
      </c>
      <c r="N122" s="43" t="str">
        <f t="shared" si="58"/>
        <v/>
      </c>
      <c r="O122" s="38">
        <f t="shared" si="34"/>
        <v>0</v>
      </c>
      <c r="P122" s="806"/>
      <c r="Q122" s="807"/>
      <c r="R122" s="807"/>
      <c r="S122" s="807"/>
      <c r="T122" s="807"/>
      <c r="U122" s="807"/>
      <c r="V122" s="807"/>
      <c r="W122" s="807"/>
      <c r="X122" s="807"/>
      <c r="Y122" s="807"/>
      <c r="Z122" s="807"/>
      <c r="AA122" s="807"/>
      <c r="AB122" s="807"/>
      <c r="AC122" s="807"/>
      <c r="AD122" s="808"/>
      <c r="AE122" s="750">
        <f t="shared" si="35"/>
        <v>0</v>
      </c>
      <c r="AF122" s="749" t="str">
        <f t="shared" si="36"/>
        <v/>
      </c>
    </row>
    <row r="123" spans="2:32" s="38" customFormat="1" x14ac:dyDescent="0.25">
      <c r="B123" s="234">
        <f>IF(ISBLANK('3-Budget + REVISE'!B114),"",'3-Budget + REVISE'!B114)</f>
        <v>0</v>
      </c>
      <c r="C123" s="906">
        <f>IF('3-Budget + REVISE'!T114=1,'3-Budget + REVISE'!D114,'2-Budget JUSTIFY'!C113)</f>
        <v>0</v>
      </c>
      <c r="D123" s="907"/>
      <c r="E123" s="908"/>
      <c r="F123" s="900">
        <f t="shared" si="59"/>
        <v>0</v>
      </c>
      <c r="G123" s="901"/>
      <c r="H123" s="902"/>
      <c r="I123" s="909">
        <f t="shared" si="60"/>
        <v>0</v>
      </c>
      <c r="J123" s="910"/>
      <c r="K123" s="911"/>
      <c r="L123" s="52" t="str">
        <f t="shared" si="55"/>
        <v/>
      </c>
      <c r="M123" s="49">
        <f t="shared" si="57"/>
        <v>0</v>
      </c>
      <c r="N123" s="43" t="str">
        <f t="shared" si="58"/>
        <v/>
      </c>
      <c r="O123" s="38">
        <f t="shared" si="34"/>
        <v>0</v>
      </c>
      <c r="P123" s="806"/>
      <c r="Q123" s="807"/>
      <c r="R123" s="807"/>
      <c r="S123" s="807"/>
      <c r="T123" s="807"/>
      <c r="U123" s="807"/>
      <c r="V123" s="807"/>
      <c r="W123" s="807"/>
      <c r="X123" s="807"/>
      <c r="Y123" s="807"/>
      <c r="Z123" s="807"/>
      <c r="AA123" s="807"/>
      <c r="AB123" s="807"/>
      <c r="AC123" s="807"/>
      <c r="AD123" s="808"/>
      <c r="AE123" s="750">
        <f t="shared" si="35"/>
        <v>0</v>
      </c>
      <c r="AF123" s="749" t="str">
        <f t="shared" si="36"/>
        <v/>
      </c>
    </row>
    <row r="124" spans="2:32" s="38" customFormat="1" x14ac:dyDescent="0.25">
      <c r="B124" s="234">
        <f>IF(ISBLANK('3-Budget + REVISE'!B115),"",'3-Budget + REVISE'!B115)</f>
        <v>0</v>
      </c>
      <c r="C124" s="906">
        <f>IF('3-Budget + REVISE'!T115=1,'3-Budget + REVISE'!D115,'2-Budget JUSTIFY'!C114)</f>
        <v>0</v>
      </c>
      <c r="D124" s="907"/>
      <c r="E124" s="908"/>
      <c r="F124" s="900">
        <f t="shared" si="59"/>
        <v>0</v>
      </c>
      <c r="G124" s="901"/>
      <c r="H124" s="902"/>
      <c r="I124" s="909">
        <f t="shared" si="60"/>
        <v>0</v>
      </c>
      <c r="J124" s="910"/>
      <c r="K124" s="911"/>
      <c r="L124" s="52" t="str">
        <f t="shared" si="55"/>
        <v/>
      </c>
      <c r="M124" s="49">
        <f t="shared" si="57"/>
        <v>0</v>
      </c>
      <c r="N124" s="43" t="str">
        <f t="shared" si="58"/>
        <v/>
      </c>
      <c r="O124" s="38">
        <f t="shared" si="34"/>
        <v>0</v>
      </c>
      <c r="P124" s="806"/>
      <c r="Q124" s="807"/>
      <c r="R124" s="807"/>
      <c r="S124" s="807"/>
      <c r="T124" s="807"/>
      <c r="U124" s="807"/>
      <c r="V124" s="807"/>
      <c r="W124" s="807"/>
      <c r="X124" s="807"/>
      <c r="Y124" s="807"/>
      <c r="Z124" s="807"/>
      <c r="AA124" s="807"/>
      <c r="AB124" s="807"/>
      <c r="AC124" s="807"/>
      <c r="AD124" s="808"/>
      <c r="AE124" s="750">
        <f t="shared" si="35"/>
        <v>0</v>
      </c>
      <c r="AF124" s="749" t="str">
        <f t="shared" si="36"/>
        <v/>
      </c>
    </row>
    <row r="125" spans="2:32" s="38" customFormat="1" x14ac:dyDescent="0.25">
      <c r="B125" s="234">
        <f>IF(ISBLANK('3-Budget + REVISE'!B116),"",'3-Budget + REVISE'!B116)</f>
        <v>0</v>
      </c>
      <c r="C125" s="906">
        <f>IF('3-Budget + REVISE'!T116=1,'3-Budget + REVISE'!D116,'2-Budget JUSTIFY'!C115)</f>
        <v>0</v>
      </c>
      <c r="D125" s="907"/>
      <c r="E125" s="908"/>
      <c r="F125" s="900">
        <f t="shared" si="59"/>
        <v>0</v>
      </c>
      <c r="G125" s="901"/>
      <c r="H125" s="902"/>
      <c r="I125" s="909">
        <f t="shared" si="60"/>
        <v>0</v>
      </c>
      <c r="J125" s="910"/>
      <c r="K125" s="911"/>
      <c r="L125" s="52" t="str">
        <f t="shared" si="55"/>
        <v/>
      </c>
      <c r="M125" s="49">
        <f t="shared" si="57"/>
        <v>0</v>
      </c>
      <c r="N125" s="43" t="str">
        <f t="shared" si="58"/>
        <v/>
      </c>
      <c r="O125" s="38">
        <f t="shared" si="34"/>
        <v>0</v>
      </c>
      <c r="P125" s="806"/>
      <c r="Q125" s="807"/>
      <c r="R125" s="807"/>
      <c r="S125" s="807"/>
      <c r="T125" s="807"/>
      <c r="U125" s="807"/>
      <c r="V125" s="807"/>
      <c r="W125" s="807"/>
      <c r="X125" s="807"/>
      <c r="Y125" s="807"/>
      <c r="Z125" s="807"/>
      <c r="AA125" s="807"/>
      <c r="AB125" s="807"/>
      <c r="AC125" s="807"/>
      <c r="AD125" s="808"/>
      <c r="AE125" s="750">
        <f t="shared" si="35"/>
        <v>0</v>
      </c>
      <c r="AF125" s="749" t="str">
        <f t="shared" si="36"/>
        <v/>
      </c>
    </row>
    <row r="126" spans="2:32" s="38" customFormat="1" x14ac:dyDescent="0.25">
      <c r="B126" s="234">
        <f>IF(ISBLANK('3-Budget + REVISE'!B117),"",'3-Budget + REVISE'!B117)</f>
        <v>0</v>
      </c>
      <c r="C126" s="906">
        <f>IF('3-Budget + REVISE'!T117=1,'3-Budget + REVISE'!D117,'2-Budget JUSTIFY'!C116)</f>
        <v>0</v>
      </c>
      <c r="D126" s="907"/>
      <c r="E126" s="908"/>
      <c r="F126" s="900">
        <f t="shared" si="59"/>
        <v>0</v>
      </c>
      <c r="G126" s="901"/>
      <c r="H126" s="902"/>
      <c r="I126" s="909">
        <f t="shared" si="60"/>
        <v>0</v>
      </c>
      <c r="J126" s="910"/>
      <c r="K126" s="911"/>
      <c r="L126" s="52" t="str">
        <f t="shared" si="55"/>
        <v/>
      </c>
      <c r="M126" s="49">
        <f t="shared" si="57"/>
        <v>0</v>
      </c>
      <c r="N126" s="43" t="str">
        <f t="shared" si="58"/>
        <v/>
      </c>
      <c r="O126" s="38">
        <f t="shared" si="34"/>
        <v>0</v>
      </c>
      <c r="P126" s="806"/>
      <c r="Q126" s="807"/>
      <c r="R126" s="807"/>
      <c r="S126" s="807"/>
      <c r="T126" s="807"/>
      <c r="U126" s="807"/>
      <c r="V126" s="807"/>
      <c r="W126" s="807"/>
      <c r="X126" s="807"/>
      <c r="Y126" s="807"/>
      <c r="Z126" s="807"/>
      <c r="AA126" s="807"/>
      <c r="AB126" s="807"/>
      <c r="AC126" s="807"/>
      <c r="AD126" s="808"/>
      <c r="AE126" s="750">
        <f t="shared" si="35"/>
        <v>0</v>
      </c>
      <c r="AF126" s="749" t="str">
        <f t="shared" si="36"/>
        <v/>
      </c>
    </row>
    <row r="127" spans="2:32" s="38" customFormat="1" x14ac:dyDescent="0.25">
      <c r="B127" s="234">
        <f>IF(ISBLANK('3-Budget + REVISE'!B118),"",'3-Budget + REVISE'!B118)</f>
        <v>0</v>
      </c>
      <c r="C127" s="906">
        <f>IF('3-Budget + REVISE'!T118=1,'3-Budget + REVISE'!D118,'2-Budget JUSTIFY'!C117)</f>
        <v>0</v>
      </c>
      <c r="D127" s="907"/>
      <c r="E127" s="908"/>
      <c r="F127" s="900">
        <f t="shared" si="59"/>
        <v>0</v>
      </c>
      <c r="G127" s="901"/>
      <c r="H127" s="902"/>
      <c r="I127" s="909">
        <f t="shared" si="60"/>
        <v>0</v>
      </c>
      <c r="J127" s="910"/>
      <c r="K127" s="911"/>
      <c r="L127" s="52" t="str">
        <f t="shared" si="55"/>
        <v/>
      </c>
      <c r="M127" s="49">
        <f t="shared" si="57"/>
        <v>0</v>
      </c>
      <c r="N127" s="43" t="str">
        <f t="shared" si="58"/>
        <v/>
      </c>
      <c r="O127" s="38">
        <f t="shared" si="34"/>
        <v>0</v>
      </c>
      <c r="P127" s="806"/>
      <c r="Q127" s="807"/>
      <c r="R127" s="807"/>
      <c r="S127" s="807"/>
      <c r="T127" s="807"/>
      <c r="U127" s="807"/>
      <c r="V127" s="807"/>
      <c r="W127" s="807"/>
      <c r="X127" s="807"/>
      <c r="Y127" s="807"/>
      <c r="Z127" s="807"/>
      <c r="AA127" s="807"/>
      <c r="AB127" s="807"/>
      <c r="AC127" s="807"/>
      <c r="AD127" s="808"/>
      <c r="AE127" s="750">
        <f t="shared" si="35"/>
        <v>0</v>
      </c>
      <c r="AF127" s="749" t="str">
        <f t="shared" si="36"/>
        <v/>
      </c>
    </row>
    <row r="128" spans="2:32" s="38" customFormat="1" x14ac:dyDescent="0.25">
      <c r="B128" s="231">
        <f>IF(ISBLANK('3-Budget + REVISE'!B119),"",'3-Budget + REVISE'!B119)</f>
        <v>0</v>
      </c>
      <c r="C128" s="906">
        <f>IF('3-Budget + REVISE'!T119=1,'3-Budget + REVISE'!D119,'2-Budget JUSTIFY'!C118)</f>
        <v>0</v>
      </c>
      <c r="D128" s="907"/>
      <c r="E128" s="908"/>
      <c r="F128" s="900">
        <f t="shared" si="59"/>
        <v>0</v>
      </c>
      <c r="G128" s="901"/>
      <c r="H128" s="902"/>
      <c r="I128" s="909">
        <f t="shared" si="60"/>
        <v>0</v>
      </c>
      <c r="J128" s="910"/>
      <c r="K128" s="911"/>
      <c r="L128" s="54" t="str">
        <f t="shared" si="55"/>
        <v/>
      </c>
      <c r="M128" s="55">
        <f t="shared" si="57"/>
        <v>0</v>
      </c>
      <c r="N128" s="43" t="str">
        <f t="shared" si="58"/>
        <v/>
      </c>
      <c r="O128" s="38">
        <f t="shared" si="34"/>
        <v>0</v>
      </c>
      <c r="P128" s="806"/>
      <c r="Q128" s="807"/>
      <c r="R128" s="807"/>
      <c r="S128" s="807"/>
      <c r="T128" s="807"/>
      <c r="U128" s="807"/>
      <c r="V128" s="807"/>
      <c r="W128" s="807"/>
      <c r="X128" s="807"/>
      <c r="Y128" s="807"/>
      <c r="Z128" s="807"/>
      <c r="AA128" s="807"/>
      <c r="AB128" s="807"/>
      <c r="AC128" s="807"/>
      <c r="AD128" s="808"/>
      <c r="AE128" s="750">
        <f t="shared" si="35"/>
        <v>0</v>
      </c>
      <c r="AF128" s="749" t="str">
        <f t="shared" si="36"/>
        <v/>
      </c>
    </row>
    <row r="129" spans="2:32" s="38" customFormat="1" ht="14" x14ac:dyDescent="0.25">
      <c r="B129" s="200" t="str">
        <f>IF(ISBLANK('3-Budget + REVISE'!B120),"",'3-Budget + REVISE'!B120)</f>
        <v>900 - Indirect Costs</v>
      </c>
      <c r="C129" s="966">
        <f>SUM(C130)</f>
        <v>0</v>
      </c>
      <c r="D129" s="967"/>
      <c r="E129" s="968"/>
      <c r="F129" s="935">
        <f>SUM(F130)</f>
        <v>0</v>
      </c>
      <c r="G129" s="935"/>
      <c r="H129" s="935"/>
      <c r="I129" s="935">
        <f>SUM(I130)</f>
        <v>0</v>
      </c>
      <c r="J129" s="935"/>
      <c r="K129" s="935"/>
      <c r="L129" s="208" t="str">
        <f>IF(C129&gt;0,I129/C129,"")</f>
        <v/>
      </c>
      <c r="M129" s="210">
        <f t="shared" si="57"/>
        <v>0</v>
      </c>
      <c r="N129" s="42" t="str">
        <f t="shared" si="58"/>
        <v/>
      </c>
      <c r="O129" s="38">
        <f t="shared" si="34"/>
        <v>0</v>
      </c>
      <c r="P129" s="784">
        <f>P130</f>
        <v>0</v>
      </c>
      <c r="Q129" s="785">
        <f>Q130</f>
        <v>0</v>
      </c>
      <c r="R129" s="785">
        <f t="shared" ref="R129:AC129" si="61">R130</f>
        <v>0</v>
      </c>
      <c r="S129" s="785">
        <f t="shared" si="61"/>
        <v>0</v>
      </c>
      <c r="T129" s="785">
        <f t="shared" si="61"/>
        <v>0</v>
      </c>
      <c r="U129" s="785">
        <f t="shared" si="61"/>
        <v>0</v>
      </c>
      <c r="V129" s="785">
        <f t="shared" si="61"/>
        <v>0</v>
      </c>
      <c r="W129" s="785">
        <f t="shared" si="61"/>
        <v>0</v>
      </c>
      <c r="X129" s="785">
        <f t="shared" si="61"/>
        <v>0</v>
      </c>
      <c r="Y129" s="785">
        <f t="shared" si="61"/>
        <v>0</v>
      </c>
      <c r="Z129" s="785">
        <f t="shared" si="61"/>
        <v>0</v>
      </c>
      <c r="AA129" s="785">
        <f t="shared" si="61"/>
        <v>0</v>
      </c>
      <c r="AB129" s="785">
        <f t="shared" si="61"/>
        <v>0</v>
      </c>
      <c r="AC129" s="785">
        <f t="shared" si="61"/>
        <v>0</v>
      </c>
      <c r="AD129" s="786">
        <f>AD130</f>
        <v>0</v>
      </c>
      <c r="AE129" s="750">
        <f t="shared" si="35"/>
        <v>0</v>
      </c>
      <c r="AF129" s="749" t="str">
        <f t="shared" si="36"/>
        <v/>
      </c>
    </row>
    <row r="130" spans="2:32" s="38" customFormat="1" x14ac:dyDescent="0.25">
      <c r="B130" s="51" t="str">
        <f>IF(ISBLANK('3-Budget + REVISE'!B121),"",'3-Budget + REVISE'!B121)</f>
        <v>use "Indirect Cost Calculator"</v>
      </c>
      <c r="C130" s="931">
        <f>IF('3-Budget + REVISE'!T121=1,'3-Budget + REVISE'!D121,'2-Budget JUSTIFY'!C120)</f>
        <v>0</v>
      </c>
      <c r="D130" s="932"/>
      <c r="E130" s="933"/>
      <c r="F130" s="900">
        <f>AE130</f>
        <v>0</v>
      </c>
      <c r="G130" s="901"/>
      <c r="H130" s="902"/>
      <c r="I130" s="909">
        <f>F130</f>
        <v>0</v>
      </c>
      <c r="J130" s="910"/>
      <c r="K130" s="911"/>
      <c r="L130" s="46" t="str">
        <f>IF(C130&gt;0,I130/C130,"")</f>
        <v/>
      </c>
      <c r="M130" s="47">
        <f>C130-I130</f>
        <v>0</v>
      </c>
      <c r="N130" s="43" t="str">
        <f>IF(M130&lt;0, "!", "")</f>
        <v/>
      </c>
      <c r="O130" s="38">
        <f t="shared" si="34"/>
        <v>0</v>
      </c>
      <c r="P130" s="809"/>
      <c r="Q130" s="810"/>
      <c r="R130" s="810"/>
      <c r="S130" s="810"/>
      <c r="T130" s="810"/>
      <c r="U130" s="810"/>
      <c r="V130" s="810"/>
      <c r="W130" s="810"/>
      <c r="X130" s="810"/>
      <c r="Y130" s="810"/>
      <c r="Z130" s="810"/>
      <c r="AA130" s="810"/>
      <c r="AB130" s="810"/>
      <c r="AC130" s="810"/>
      <c r="AD130" s="811"/>
      <c r="AE130" s="750">
        <f t="shared" si="35"/>
        <v>0</v>
      </c>
      <c r="AF130" s="749" t="str">
        <f t="shared" si="36"/>
        <v/>
      </c>
    </row>
    <row r="131" spans="2:32" s="38" customFormat="1" ht="12" customHeight="1" thickBot="1" x14ac:dyDescent="0.3">
      <c r="B131" s="57" t="s">
        <v>69</v>
      </c>
      <c r="C131" s="928">
        <f>C17+C40+C63+C74+C85+C96+C107+C118+C129</f>
        <v>0</v>
      </c>
      <c r="D131" s="929"/>
      <c r="E131" s="930"/>
      <c r="F131" s="960">
        <f>F17+F40+F63+F74+F85+F96+F107+F118+F129</f>
        <v>0</v>
      </c>
      <c r="G131" s="961"/>
      <c r="H131" s="962"/>
      <c r="I131" s="928">
        <f>F131</f>
        <v>0</v>
      </c>
      <c r="J131" s="929"/>
      <c r="K131" s="930"/>
      <c r="L131" s="58" t="str">
        <f>IF(C131&gt;0,I131/C131,"")</f>
        <v/>
      </c>
      <c r="M131" s="59">
        <f>C131-I131</f>
        <v>0</v>
      </c>
      <c r="N131" s="43" t="str">
        <f>IF(M131&lt;0, "!", "")</f>
        <v/>
      </c>
      <c r="O131" s="38">
        <f t="shared" si="34"/>
        <v>0</v>
      </c>
      <c r="P131" s="750">
        <f>P17+P40+P63+P74+P85+P96+P107+P118+P129</f>
        <v>0</v>
      </c>
      <c r="Q131" s="750">
        <f t="shared" ref="Q131:AD131" si="62">Q17+Q40+Q63+Q74+Q85+Q96+Q107+Q118+Q129</f>
        <v>0</v>
      </c>
      <c r="R131" s="750">
        <f t="shared" si="62"/>
        <v>0</v>
      </c>
      <c r="S131" s="750">
        <f t="shared" si="62"/>
        <v>0</v>
      </c>
      <c r="T131" s="750">
        <f t="shared" si="62"/>
        <v>0</v>
      </c>
      <c r="U131" s="750">
        <f t="shared" si="62"/>
        <v>0</v>
      </c>
      <c r="V131" s="750">
        <f t="shared" si="62"/>
        <v>0</v>
      </c>
      <c r="W131" s="750">
        <f t="shared" si="62"/>
        <v>0</v>
      </c>
      <c r="X131" s="750">
        <f t="shared" si="62"/>
        <v>0</v>
      </c>
      <c r="Y131" s="750">
        <f t="shared" si="62"/>
        <v>0</v>
      </c>
      <c r="Z131" s="750">
        <f t="shared" si="62"/>
        <v>0</v>
      </c>
      <c r="AA131" s="750">
        <f t="shared" si="62"/>
        <v>0</v>
      </c>
      <c r="AB131" s="750">
        <f t="shared" si="62"/>
        <v>0</v>
      </c>
      <c r="AC131" s="750">
        <f t="shared" si="62"/>
        <v>0</v>
      </c>
      <c r="AD131" s="750">
        <f t="shared" si="62"/>
        <v>0</v>
      </c>
      <c r="AE131" s="750">
        <f t="shared" si="35"/>
        <v>0</v>
      </c>
      <c r="AF131" s="749" t="str">
        <f t="shared" si="36"/>
        <v/>
      </c>
    </row>
    <row r="132" spans="2:32" ht="16.5" customHeight="1" x14ac:dyDescent="0.3">
      <c r="B132" s="60" t="s">
        <v>19</v>
      </c>
      <c r="C132" s="927" t="str">
        <f>IF(C131&gt;0,IF(C131&gt;'3-Budget + REVISE'!C122,"OVER award",IF(C131&lt;'3-Budget + REVISE'!C122,"UNDER award",""))," ")</f>
        <v xml:space="preserve"> </v>
      </c>
      <c r="D132" s="927"/>
      <c r="E132" s="927"/>
      <c r="F132" s="61"/>
      <c r="G132" s="61"/>
      <c r="H132" s="61"/>
      <c r="I132" s="62"/>
      <c r="J132" s="10" t="str">
        <f>J6</f>
        <v>1st period</v>
      </c>
      <c r="K132" s="925" t="s">
        <v>13</v>
      </c>
      <c r="L132" s="926"/>
      <c r="M132" s="926"/>
    </row>
    <row r="133" spans="2:32" ht="13.25" customHeight="1" x14ac:dyDescent="0.3">
      <c r="B133" s="939"/>
      <c r="C133" s="940"/>
      <c r="D133" s="940"/>
      <c r="E133" s="940"/>
      <c r="F133" s="940"/>
      <c r="G133" s="940"/>
      <c r="H133" s="940"/>
      <c r="I133" s="940"/>
      <c r="J133" s="940"/>
      <c r="K133" s="940"/>
      <c r="L133" s="940"/>
      <c r="M133" s="941"/>
    </row>
    <row r="134" spans="2:32" ht="13.25" customHeight="1" x14ac:dyDescent="0.3">
      <c r="B134" s="942"/>
      <c r="C134" s="943"/>
      <c r="D134" s="943"/>
      <c r="E134" s="943"/>
      <c r="F134" s="943"/>
      <c r="G134" s="943"/>
      <c r="H134" s="943"/>
      <c r="I134" s="943"/>
      <c r="J134" s="943"/>
      <c r="K134" s="943"/>
      <c r="L134" s="943"/>
      <c r="M134" s="944"/>
    </row>
    <row r="135" spans="2:32" x14ac:dyDescent="0.3">
      <c r="B135" s="942"/>
      <c r="C135" s="943"/>
      <c r="D135" s="943"/>
      <c r="E135" s="943"/>
      <c r="F135" s="943"/>
      <c r="G135" s="943"/>
      <c r="H135" s="943"/>
      <c r="I135" s="943"/>
      <c r="J135" s="943"/>
      <c r="K135" s="943"/>
      <c r="L135" s="943"/>
      <c r="M135" s="944"/>
    </row>
    <row r="136" spans="2:32" x14ac:dyDescent="0.3">
      <c r="B136" s="945"/>
      <c r="C136" s="946"/>
      <c r="D136" s="946"/>
      <c r="E136" s="946"/>
      <c r="F136" s="946"/>
      <c r="G136" s="946"/>
      <c r="H136" s="946"/>
      <c r="I136" s="946"/>
      <c r="J136" s="946"/>
      <c r="K136" s="946"/>
      <c r="L136" s="946"/>
      <c r="M136" s="947"/>
    </row>
  </sheetData>
  <sheetProtection algorithmName="SHA-512" hashValue="O26iOyfKhK70eWjOeGbsYAswopbgfERSqwj3gg4hYvhLrdrm2ZmR20AWymzSxyqxZkS4y7NncvQviiLfrSXGgQ==" saltValue="dGmpc/w5hRxGqzuVLg6Qjw==" spinCount="100000" sheet="1" formatRows="0"/>
  <protectedRanges>
    <protectedRange sqref="B6 B8 B10 B12 B14 F14 F12 F10 F6 F4 J4 J6 P18:AD62 P64:AD73 P75:AD84 P86:AD95 P97:AD106 P108:AD117 P119:AD128 P130:AD130 B133" name="Header and Expenditures"/>
  </protectedRanges>
  <mergeCells count="379">
    <mergeCell ref="F95:H95"/>
    <mergeCell ref="F97:H97"/>
    <mergeCell ref="F122:H122"/>
    <mergeCell ref="F112:H112"/>
    <mergeCell ref="F113:H113"/>
    <mergeCell ref="F114:H114"/>
    <mergeCell ref="I129:K129"/>
    <mergeCell ref="F128:H128"/>
    <mergeCell ref="I127:K127"/>
    <mergeCell ref="I128:K128"/>
    <mergeCell ref="I102:K102"/>
    <mergeCell ref="I103:K103"/>
    <mergeCell ref="I104:K104"/>
    <mergeCell ref="I105:K105"/>
    <mergeCell ref="I106:K106"/>
    <mergeCell ref="I97:K97"/>
    <mergeCell ref="I98:K98"/>
    <mergeCell ref="I99:K99"/>
    <mergeCell ref="I100:K100"/>
    <mergeCell ref="I101:K101"/>
    <mergeCell ref="I124:K124"/>
    <mergeCell ref="I125:K125"/>
    <mergeCell ref="I126:K126"/>
    <mergeCell ref="F98:H98"/>
    <mergeCell ref="F85:H85"/>
    <mergeCell ref="I85:K85"/>
    <mergeCell ref="F96:H96"/>
    <mergeCell ref="I96:K96"/>
    <mergeCell ref="F107:H107"/>
    <mergeCell ref="I107:K107"/>
    <mergeCell ref="F118:H118"/>
    <mergeCell ref="I118:K118"/>
    <mergeCell ref="F115:H115"/>
    <mergeCell ref="F116:H116"/>
    <mergeCell ref="F106:H106"/>
    <mergeCell ref="F108:H108"/>
    <mergeCell ref="F109:H109"/>
    <mergeCell ref="F110:H110"/>
    <mergeCell ref="F111:H111"/>
    <mergeCell ref="F101:H101"/>
    <mergeCell ref="F102:H102"/>
    <mergeCell ref="F103:H103"/>
    <mergeCell ref="F93:H93"/>
    <mergeCell ref="F94:H94"/>
    <mergeCell ref="F86:H86"/>
    <mergeCell ref="F87:H87"/>
    <mergeCell ref="F88:H88"/>
    <mergeCell ref="F104:H104"/>
    <mergeCell ref="F130:H130"/>
    <mergeCell ref="F131:H131"/>
    <mergeCell ref="F123:H123"/>
    <mergeCell ref="F124:H124"/>
    <mergeCell ref="C40:E40"/>
    <mergeCell ref="C63:E63"/>
    <mergeCell ref="C74:E74"/>
    <mergeCell ref="C85:E85"/>
    <mergeCell ref="C96:E96"/>
    <mergeCell ref="C107:E107"/>
    <mergeCell ref="C118:E118"/>
    <mergeCell ref="C129:E129"/>
    <mergeCell ref="F40:H40"/>
    <mergeCell ref="F63:H63"/>
    <mergeCell ref="F74:H74"/>
    <mergeCell ref="F129:H129"/>
    <mergeCell ref="F125:H125"/>
    <mergeCell ref="F126:H126"/>
    <mergeCell ref="F127:H127"/>
    <mergeCell ref="F117:H117"/>
    <mergeCell ref="F119:H119"/>
    <mergeCell ref="F120:H120"/>
    <mergeCell ref="F121:H121"/>
    <mergeCell ref="F92:H92"/>
    <mergeCell ref="F89:H89"/>
    <mergeCell ref="B133:M136"/>
    <mergeCell ref="F7:H7"/>
    <mergeCell ref="B8:D8"/>
    <mergeCell ref="F8:M8"/>
    <mergeCell ref="B9:D9"/>
    <mergeCell ref="F9:M9"/>
    <mergeCell ref="B10:D10"/>
    <mergeCell ref="F10:M10"/>
    <mergeCell ref="B12:D12"/>
    <mergeCell ref="F12:M12"/>
    <mergeCell ref="C16:E16"/>
    <mergeCell ref="F16:H16"/>
    <mergeCell ref="I16:K16"/>
    <mergeCell ref="B14:D14"/>
    <mergeCell ref="F14:M14"/>
    <mergeCell ref="F15:M15"/>
    <mergeCell ref="I130:K130"/>
    <mergeCell ref="I131:K131"/>
    <mergeCell ref="F64:H64"/>
    <mergeCell ref="F65:H65"/>
    <mergeCell ref="F66:H66"/>
    <mergeCell ref="F67:H67"/>
    <mergeCell ref="F99:H99"/>
    <mergeCell ref="F100:H100"/>
    <mergeCell ref="F90:H90"/>
    <mergeCell ref="F91:H91"/>
    <mergeCell ref="I119:K119"/>
    <mergeCell ref="I120:K120"/>
    <mergeCell ref="I121:K121"/>
    <mergeCell ref="I122:K122"/>
    <mergeCell ref="I123:K123"/>
    <mergeCell ref="I113:K113"/>
    <mergeCell ref="I114:K114"/>
    <mergeCell ref="I115:K115"/>
    <mergeCell ref="I116:K116"/>
    <mergeCell ref="I117:K117"/>
    <mergeCell ref="I108:K108"/>
    <mergeCell ref="I109:K109"/>
    <mergeCell ref="I110:K110"/>
    <mergeCell ref="I111:K111"/>
    <mergeCell ref="I112:K112"/>
    <mergeCell ref="F105:H105"/>
    <mergeCell ref="I91:K91"/>
    <mergeCell ref="I92:K92"/>
    <mergeCell ref="I93:K93"/>
    <mergeCell ref="I94:K94"/>
    <mergeCell ref="I95:K95"/>
    <mergeCell ref="I87:K87"/>
    <mergeCell ref="I88:K88"/>
    <mergeCell ref="I89:K89"/>
    <mergeCell ref="I90:K90"/>
    <mergeCell ref="I86:K86"/>
    <mergeCell ref="I67:K67"/>
    <mergeCell ref="I68:K68"/>
    <mergeCell ref="F59:H59"/>
    <mergeCell ref="F60:H60"/>
    <mergeCell ref="F61:H61"/>
    <mergeCell ref="F62:H62"/>
    <mergeCell ref="I62:K62"/>
    <mergeCell ref="I75:K75"/>
    <mergeCell ref="I76:K76"/>
    <mergeCell ref="I80:K80"/>
    <mergeCell ref="I81:K81"/>
    <mergeCell ref="I82:K82"/>
    <mergeCell ref="I83:K83"/>
    <mergeCell ref="I84:K84"/>
    <mergeCell ref="I77:K77"/>
    <mergeCell ref="I78:K78"/>
    <mergeCell ref="I79:K79"/>
    <mergeCell ref="I69:K69"/>
    <mergeCell ref="F84:H84"/>
    <mergeCell ref="F81:H81"/>
    <mergeCell ref="F82:H82"/>
    <mergeCell ref="F83:H83"/>
    <mergeCell ref="I39:K39"/>
    <mergeCell ref="F41:H41"/>
    <mergeCell ref="F42:H42"/>
    <mergeCell ref="F55:H55"/>
    <mergeCell ref="I41:K41"/>
    <mergeCell ref="I42:K42"/>
    <mergeCell ref="I55:K55"/>
    <mergeCell ref="I56:K56"/>
    <mergeCell ref="I57:K57"/>
    <mergeCell ref="I58:K58"/>
    <mergeCell ref="I59:K59"/>
    <mergeCell ref="I60:K60"/>
    <mergeCell ref="I61:K61"/>
    <mergeCell ref="I64:K64"/>
    <mergeCell ref="I65:K65"/>
    <mergeCell ref="I66:K66"/>
    <mergeCell ref="I63:K63"/>
    <mergeCell ref="F78:H78"/>
    <mergeCell ref="F68:H68"/>
    <mergeCell ref="F69:H69"/>
    <mergeCell ref="F70:H70"/>
    <mergeCell ref="I37:K37"/>
    <mergeCell ref="I38:K38"/>
    <mergeCell ref="I40:K40"/>
    <mergeCell ref="I18:K18"/>
    <mergeCell ref="I19:K19"/>
    <mergeCell ref="I32:K32"/>
    <mergeCell ref="I33:K33"/>
    <mergeCell ref="I70:K70"/>
    <mergeCell ref="I36:K36"/>
    <mergeCell ref="I34:K34"/>
    <mergeCell ref="I35:K35"/>
    <mergeCell ref="I43:K43"/>
    <mergeCell ref="I44:K44"/>
    <mergeCell ref="I45:K45"/>
    <mergeCell ref="I46:K46"/>
    <mergeCell ref="I47:K47"/>
    <mergeCell ref="I48:K48"/>
    <mergeCell ref="I49:K49"/>
    <mergeCell ref="I50:K50"/>
    <mergeCell ref="I51:K51"/>
    <mergeCell ref="I52:K52"/>
    <mergeCell ref="I53:K53"/>
    <mergeCell ref="I54:K54"/>
    <mergeCell ref="I71:K71"/>
    <mergeCell ref="I72:K72"/>
    <mergeCell ref="I73:K73"/>
    <mergeCell ref="F79:H79"/>
    <mergeCell ref="F80:H80"/>
    <mergeCell ref="F71:H71"/>
    <mergeCell ref="F72:H72"/>
    <mergeCell ref="F73:H73"/>
    <mergeCell ref="F75:H75"/>
    <mergeCell ref="F76:H76"/>
    <mergeCell ref="F77:H77"/>
    <mergeCell ref="I74:K74"/>
    <mergeCell ref="C131:E131"/>
    <mergeCell ref="F18:H18"/>
    <mergeCell ref="F19:H19"/>
    <mergeCell ref="F32:H32"/>
    <mergeCell ref="F33:H33"/>
    <mergeCell ref="F34:H34"/>
    <mergeCell ref="F35:H35"/>
    <mergeCell ref="F36:H36"/>
    <mergeCell ref="F37:H37"/>
    <mergeCell ref="F38:H38"/>
    <mergeCell ref="F39:H39"/>
    <mergeCell ref="F56:H56"/>
    <mergeCell ref="F57:H57"/>
    <mergeCell ref="F58:H58"/>
    <mergeCell ref="C125:E125"/>
    <mergeCell ref="C126:E126"/>
    <mergeCell ref="C127:E127"/>
    <mergeCell ref="C128:E128"/>
    <mergeCell ref="C130:E130"/>
    <mergeCell ref="C120:E120"/>
    <mergeCell ref="C121:E121"/>
    <mergeCell ref="C122:E122"/>
    <mergeCell ref="C123:E123"/>
    <mergeCell ref="C124:E124"/>
    <mergeCell ref="C114:E114"/>
    <mergeCell ref="C115:E115"/>
    <mergeCell ref="C116:E116"/>
    <mergeCell ref="C117:E117"/>
    <mergeCell ref="C119:E119"/>
    <mergeCell ref="C109:E109"/>
    <mergeCell ref="C110:E110"/>
    <mergeCell ref="C111:E111"/>
    <mergeCell ref="C112:E112"/>
    <mergeCell ref="C113:E113"/>
    <mergeCell ref="C76:E76"/>
    <mergeCell ref="C103:E103"/>
    <mergeCell ref="C104:E104"/>
    <mergeCell ref="C105:E105"/>
    <mergeCell ref="C106:E106"/>
    <mergeCell ref="C108:E108"/>
    <mergeCell ref="C98:E98"/>
    <mergeCell ref="C99:E99"/>
    <mergeCell ref="C100:E100"/>
    <mergeCell ref="C101:E101"/>
    <mergeCell ref="C102:E102"/>
    <mergeCell ref="C77:E77"/>
    <mergeCell ref="C78:E78"/>
    <mergeCell ref="C79:E79"/>
    <mergeCell ref="C80:E80"/>
    <mergeCell ref="C56:E56"/>
    <mergeCell ref="C93:E93"/>
    <mergeCell ref="C94:E94"/>
    <mergeCell ref="C95:E95"/>
    <mergeCell ref="C97:E97"/>
    <mergeCell ref="C72:E72"/>
    <mergeCell ref="C92:E92"/>
    <mergeCell ref="C73:E73"/>
    <mergeCell ref="C75:E75"/>
    <mergeCell ref="C65:E65"/>
    <mergeCell ref="C66:E66"/>
    <mergeCell ref="C67:E67"/>
    <mergeCell ref="C68:E68"/>
    <mergeCell ref="C69:E69"/>
    <mergeCell ref="C81:E81"/>
    <mergeCell ref="C82:E82"/>
    <mergeCell ref="C87:E87"/>
    <mergeCell ref="C88:E88"/>
    <mergeCell ref="C89:E89"/>
    <mergeCell ref="C90:E90"/>
    <mergeCell ref="C91:E91"/>
    <mergeCell ref="C83:E83"/>
    <mergeCell ref="C84:E84"/>
    <mergeCell ref="C86:E86"/>
    <mergeCell ref="K132:M132"/>
    <mergeCell ref="C18:E18"/>
    <mergeCell ref="C19:E19"/>
    <mergeCell ref="C36:E36"/>
    <mergeCell ref="C37:E37"/>
    <mergeCell ref="C38:E38"/>
    <mergeCell ref="C39:E39"/>
    <mergeCell ref="C41:E41"/>
    <mergeCell ref="C32:E32"/>
    <mergeCell ref="C33:E33"/>
    <mergeCell ref="C34:E34"/>
    <mergeCell ref="C35:E35"/>
    <mergeCell ref="C59:E59"/>
    <mergeCell ref="C60:E60"/>
    <mergeCell ref="C61:E61"/>
    <mergeCell ref="C62:E62"/>
    <mergeCell ref="C64:E64"/>
    <mergeCell ref="C42:E42"/>
    <mergeCell ref="C55:E55"/>
    <mergeCell ref="C132:E132"/>
    <mergeCell ref="C57:E57"/>
    <mergeCell ref="C58:E58"/>
    <mergeCell ref="C70:E70"/>
    <mergeCell ref="C71:E71"/>
    <mergeCell ref="C17:E17"/>
    <mergeCell ref="B1:B2"/>
    <mergeCell ref="J4:M4"/>
    <mergeCell ref="J6:M6"/>
    <mergeCell ref="J5:M5"/>
    <mergeCell ref="J7:M7"/>
    <mergeCell ref="B4:D4"/>
    <mergeCell ref="F4:H4"/>
    <mergeCell ref="B5:D5"/>
    <mergeCell ref="F5:I5"/>
    <mergeCell ref="B6:D6"/>
    <mergeCell ref="B7:D7"/>
    <mergeCell ref="I17:K17"/>
    <mergeCell ref="F6:G6"/>
    <mergeCell ref="F13:M13"/>
    <mergeCell ref="F17:H17"/>
    <mergeCell ref="C2:F2"/>
    <mergeCell ref="M1:M3"/>
    <mergeCell ref="F11:L11"/>
    <mergeCell ref="F26:H26"/>
    <mergeCell ref="F27:H27"/>
    <mergeCell ref="F28:H28"/>
    <mergeCell ref="C20:E20"/>
    <mergeCell ref="C21:E21"/>
    <mergeCell ref="C22:E22"/>
    <mergeCell ref="C23:E23"/>
    <mergeCell ref="C24:E24"/>
    <mergeCell ref="C25:E25"/>
    <mergeCell ref="C26:E26"/>
    <mergeCell ref="C27:E27"/>
    <mergeCell ref="C28:E28"/>
    <mergeCell ref="C49:E49"/>
    <mergeCell ref="C50:E50"/>
    <mergeCell ref="C51:E51"/>
    <mergeCell ref="C29:E29"/>
    <mergeCell ref="C30:E30"/>
    <mergeCell ref="C31:E31"/>
    <mergeCell ref="I20:K20"/>
    <mergeCell ref="I21:K21"/>
    <mergeCell ref="I22:K22"/>
    <mergeCell ref="I23:K23"/>
    <mergeCell ref="I24:K24"/>
    <mergeCell ref="I25:K25"/>
    <mergeCell ref="I26:K26"/>
    <mergeCell ref="I27:K27"/>
    <mergeCell ref="I28:K28"/>
    <mergeCell ref="I29:K29"/>
    <mergeCell ref="I30:K30"/>
    <mergeCell ref="I31:K31"/>
    <mergeCell ref="F20:H20"/>
    <mergeCell ref="F21:H21"/>
    <mergeCell ref="F22:H22"/>
    <mergeCell ref="F23:H23"/>
    <mergeCell ref="F24:H24"/>
    <mergeCell ref="F25:H25"/>
    <mergeCell ref="F29:H29"/>
    <mergeCell ref="F30:H30"/>
    <mergeCell ref="F31:H31"/>
    <mergeCell ref="C52:E52"/>
    <mergeCell ref="C53:E53"/>
    <mergeCell ref="C54:E54"/>
    <mergeCell ref="F43:H43"/>
    <mergeCell ref="F44:H44"/>
    <mergeCell ref="F45:H45"/>
    <mergeCell ref="F46:H46"/>
    <mergeCell ref="F47:H47"/>
    <mergeCell ref="F48:H48"/>
    <mergeCell ref="F49:H49"/>
    <mergeCell ref="F50:H50"/>
    <mergeCell ref="F51:H51"/>
    <mergeCell ref="F52:H52"/>
    <mergeCell ref="F53:H53"/>
    <mergeCell ref="F54:H54"/>
    <mergeCell ref="C43:E43"/>
    <mergeCell ref="C44:E44"/>
    <mergeCell ref="C45:E45"/>
    <mergeCell ref="C46:E46"/>
    <mergeCell ref="C47:E47"/>
    <mergeCell ref="C48:E48"/>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C843"/>
    <pageSetUpPr fitToPage="1"/>
  </sheetPr>
  <dimension ref="A1:AF137"/>
  <sheetViews>
    <sheetView showZeros="0" view="pageBreakPreview" zoomScaleNormal="100" zoomScaleSheetLayoutView="100" workbookViewId="0">
      <pane ySplit="16" topLeftCell="A17" activePane="bottomLeft" state="frozen"/>
      <selection pane="bottomLeft" activeCell="R3" sqref="R3"/>
    </sheetView>
  </sheetViews>
  <sheetFormatPr defaultColWidth="9.08984375" defaultRowHeight="13" x14ac:dyDescent="0.3"/>
  <cols>
    <col min="1" max="1" width="2.36328125" style="19" customWidth="1"/>
    <col min="2" max="2" width="60.6328125" style="21" customWidth="1"/>
    <col min="3" max="7" width="7.6328125" style="20" customWidth="1"/>
    <col min="8" max="11" width="7.6328125" style="21" customWidth="1"/>
    <col min="12" max="12" width="13.36328125" style="19" customWidth="1"/>
    <col min="13" max="13" width="20.6328125" style="19" customWidth="1"/>
    <col min="14" max="14" width="4" style="22" customWidth="1"/>
    <col min="15" max="15" width="0" style="19" hidden="1" customWidth="1"/>
    <col min="16" max="31" width="12.81640625" style="19" customWidth="1"/>
    <col min="32" max="16384" width="9.08984375" style="19"/>
  </cols>
  <sheetData>
    <row r="1" spans="1:31" ht="18" customHeight="1" x14ac:dyDescent="0.3">
      <c r="A1" s="307"/>
      <c r="B1" s="913" t="s">
        <v>13</v>
      </c>
      <c r="M1" s="923"/>
    </row>
    <row r="2" spans="1:31" ht="18" customHeight="1" x14ac:dyDescent="0.35">
      <c r="A2" s="308"/>
      <c r="B2" s="913"/>
      <c r="C2" s="922" t="str">
        <f>'3-Budget + REVISE'!$B$3</f>
        <v>Project Name</v>
      </c>
      <c r="D2" s="922"/>
      <c r="E2" s="922"/>
      <c r="F2" s="922"/>
      <c r="G2" s="220"/>
      <c r="H2" s="220"/>
      <c r="I2" s="220"/>
      <c r="J2" s="220"/>
      <c r="K2" s="220"/>
      <c r="L2" s="220"/>
      <c r="M2" s="923"/>
      <c r="N2" s="24"/>
    </row>
    <row r="3" spans="1:31" ht="13.25" customHeight="1" x14ac:dyDescent="0.35">
      <c r="A3" s="23"/>
      <c r="B3" s="63"/>
      <c r="C3" s="64"/>
      <c r="D3" s="64"/>
      <c r="E3" s="64"/>
      <c r="F3" s="64"/>
      <c r="G3" s="64"/>
      <c r="H3" s="64"/>
      <c r="I3" s="64"/>
      <c r="J3" s="64"/>
      <c r="K3" s="64"/>
      <c r="L3" s="64"/>
      <c r="M3" s="923"/>
      <c r="N3" s="24"/>
    </row>
    <row r="4" spans="1:31" ht="13.5" customHeight="1" x14ac:dyDescent="0.3">
      <c r="B4" s="916" t="str">
        <f>'3-Budget + REVISE'!$B$5</f>
        <v>Organization Name</v>
      </c>
      <c r="C4" s="916"/>
      <c r="D4" s="916"/>
      <c r="E4" s="32"/>
      <c r="F4" s="999" t="str">
        <f>IF(ISBLANK('4-EXPENSE 1st Period'!F4:H4),"",'4-EXPENSE 1st Period'!F4:H4)</f>
        <v/>
      </c>
      <c r="G4" s="999"/>
      <c r="H4" s="999"/>
      <c r="I4" s="65"/>
      <c r="J4" s="916">
        <f>'4-EXPENSE 1st Period'!$J$4</f>
        <v>0</v>
      </c>
      <c r="K4" s="916"/>
      <c r="L4" s="916"/>
      <c r="M4" s="916"/>
    </row>
    <row r="5" spans="1:31" s="29" customFormat="1" ht="13.5" customHeight="1" x14ac:dyDescent="0.25">
      <c r="B5" s="30" t="s">
        <v>3</v>
      </c>
      <c r="C5" s="30"/>
      <c r="D5" s="30"/>
      <c r="E5" s="30"/>
      <c r="F5" s="919" t="s">
        <v>148</v>
      </c>
      <c r="G5" s="919"/>
      <c r="H5" s="919"/>
      <c r="I5" s="919"/>
      <c r="J5" s="918" t="s">
        <v>70</v>
      </c>
      <c r="K5" s="918"/>
      <c r="L5" s="918"/>
      <c r="M5" s="918"/>
      <c r="N5" s="31"/>
    </row>
    <row r="6" spans="1:31" ht="12.75" customHeight="1" x14ac:dyDescent="0.3">
      <c r="B6" s="916" t="str">
        <f>IF(ISBLANK('4-EXPENSE 1st Period'!B6:E6),"",'4-EXPENSE 1st Period'!B6:E6)</f>
        <v/>
      </c>
      <c r="C6" s="916"/>
      <c r="D6" s="916"/>
      <c r="E6" s="32"/>
      <c r="F6" s="1000">
        <f>'4-EXPENSE 1st Period'!F6</f>
        <v>0</v>
      </c>
      <c r="G6" s="1000"/>
      <c r="H6" s="66" t="s">
        <v>14</v>
      </c>
      <c r="I6" s="65"/>
      <c r="J6" s="914" t="s">
        <v>60</v>
      </c>
      <c r="K6" s="914"/>
      <c r="L6" s="914"/>
      <c r="M6" s="914"/>
    </row>
    <row r="7" spans="1:31" s="29" customFormat="1" ht="13.5" customHeight="1" x14ac:dyDescent="0.25">
      <c r="B7" s="67" t="s">
        <v>4</v>
      </c>
      <c r="C7" s="67"/>
      <c r="D7" s="67"/>
      <c r="E7" s="67"/>
      <c r="F7" s="918" t="s">
        <v>2</v>
      </c>
      <c r="G7" s="918"/>
      <c r="H7" s="918"/>
      <c r="I7" s="67"/>
      <c r="J7" s="918" t="s">
        <v>1</v>
      </c>
      <c r="K7" s="918"/>
      <c r="L7" s="918"/>
      <c r="M7" s="918"/>
      <c r="N7" s="31"/>
    </row>
    <row r="8" spans="1:31" ht="12.75" customHeight="1" x14ac:dyDescent="0.3">
      <c r="B8" s="916" t="str">
        <f>IF(ISBLANK('4-EXPENSE 1st Period'!B8:D8),"",'4-EXPENSE 1st Period'!B8:D8)</f>
        <v/>
      </c>
      <c r="C8" s="916"/>
      <c r="D8" s="916"/>
      <c r="E8" s="32"/>
      <c r="F8" s="916" t="str">
        <f>IF(ISBLANK('4-EXPENSE 1st Period'!F8:M8),"",'4-EXPENSE 1st Period'!F8:M8)</f>
        <v>Project Name</v>
      </c>
      <c r="G8" s="916"/>
      <c r="H8" s="916"/>
      <c r="I8" s="916"/>
      <c r="J8" s="916"/>
      <c r="K8" s="916"/>
      <c r="L8" s="916"/>
      <c r="M8" s="916"/>
      <c r="N8" s="24"/>
    </row>
    <row r="9" spans="1:31" s="29" customFormat="1" ht="14.25" customHeight="1" x14ac:dyDescent="0.25">
      <c r="B9" s="915" t="s">
        <v>5</v>
      </c>
      <c r="C9" s="915"/>
      <c r="D9" s="915"/>
      <c r="E9" s="915"/>
      <c r="F9" s="915" t="s">
        <v>6</v>
      </c>
      <c r="G9" s="915"/>
      <c r="H9" s="915"/>
      <c r="I9" s="915"/>
      <c r="J9" s="915"/>
      <c r="K9" s="915"/>
      <c r="L9" s="915"/>
      <c r="M9" s="915"/>
      <c r="N9" s="31"/>
    </row>
    <row r="10" spans="1:31" ht="18" customHeight="1" thickBot="1" x14ac:dyDescent="0.35">
      <c r="B10" s="987"/>
      <c r="C10" s="987"/>
      <c r="D10" s="987"/>
      <c r="E10" s="68"/>
      <c r="F10" s="948"/>
      <c r="G10" s="948"/>
      <c r="H10" s="948"/>
      <c r="I10" s="948"/>
      <c r="J10" s="948"/>
      <c r="K10" s="948"/>
      <c r="L10" s="948"/>
      <c r="M10" s="948"/>
    </row>
    <row r="11" spans="1:31" s="29" customFormat="1" ht="13.5" customHeight="1" x14ac:dyDescent="0.25">
      <c r="B11" s="78" t="s">
        <v>7</v>
      </c>
      <c r="C11" s="217" t="s">
        <v>8</v>
      </c>
      <c r="E11" s="67"/>
      <c r="F11" s="1002" t="s">
        <v>7</v>
      </c>
      <c r="G11" s="1002"/>
      <c r="H11" s="1002"/>
      <c r="I11" s="1002"/>
      <c r="J11" s="1002"/>
      <c r="K11" s="1002"/>
      <c r="L11" s="1002"/>
      <c r="M11" s="30" t="s">
        <v>8</v>
      </c>
      <c r="N11" s="31"/>
    </row>
    <row r="12" spans="1:31" ht="12.75" customHeight="1" x14ac:dyDescent="0.3">
      <c r="B12" s="949" t="s">
        <v>165</v>
      </c>
      <c r="C12" s="949"/>
      <c r="D12" s="949"/>
      <c r="E12" s="37"/>
      <c r="F12" s="950" t="s">
        <v>169</v>
      </c>
      <c r="G12" s="950"/>
      <c r="H12" s="950"/>
      <c r="I12" s="950"/>
      <c r="J12" s="950"/>
      <c r="K12" s="950"/>
      <c r="L12" s="950"/>
      <c r="M12" s="950"/>
    </row>
    <row r="13" spans="1:31" s="29" customFormat="1" ht="13.5" customHeight="1" x14ac:dyDescent="0.25">
      <c r="B13" s="218" t="s">
        <v>9</v>
      </c>
      <c r="C13" s="218"/>
      <c r="D13" s="218"/>
      <c r="E13" s="78"/>
      <c r="F13" s="918" t="s">
        <v>9</v>
      </c>
      <c r="G13" s="918"/>
      <c r="H13" s="918"/>
      <c r="I13" s="918"/>
      <c r="J13" s="918"/>
      <c r="K13" s="918"/>
      <c r="L13" s="918"/>
      <c r="M13" s="30"/>
      <c r="N13" s="31"/>
    </row>
    <row r="14" spans="1:31" ht="12.75" customHeight="1" x14ac:dyDescent="0.3">
      <c r="B14" s="949" t="s">
        <v>167</v>
      </c>
      <c r="C14" s="949"/>
      <c r="D14" s="949"/>
      <c r="E14" s="37"/>
      <c r="F14" s="950" t="s">
        <v>168</v>
      </c>
      <c r="G14" s="950"/>
      <c r="H14" s="950"/>
      <c r="I14" s="950"/>
      <c r="J14" s="950"/>
      <c r="K14" s="950"/>
      <c r="L14" s="950"/>
      <c r="M14" s="950"/>
    </row>
    <row r="15" spans="1:31" s="29" customFormat="1" ht="13.5" customHeight="1" thickBot="1" x14ac:dyDescent="0.3">
      <c r="B15" s="219" t="s">
        <v>10</v>
      </c>
      <c r="C15" s="219"/>
      <c r="D15" s="219"/>
      <c r="E15" s="30"/>
      <c r="F15" s="1001" t="s">
        <v>10</v>
      </c>
      <c r="G15" s="1001"/>
      <c r="H15" s="1001"/>
      <c r="I15" s="1001"/>
      <c r="J15" s="30"/>
      <c r="K15" s="30"/>
      <c r="L15" s="30"/>
      <c r="M15" s="30"/>
      <c r="N15" s="31"/>
      <c r="P15" s="756" t="str">
        <f>'4-EXPENSE 1st Period'!P15</f>
        <v>Funding Source</v>
      </c>
    </row>
    <row r="16" spans="1:31" s="69" customFormat="1" ht="32" thickBot="1" x14ac:dyDescent="0.35">
      <c r="B16" s="70" t="s">
        <v>0</v>
      </c>
      <c r="C16" s="990" t="s">
        <v>16</v>
      </c>
      <c r="D16" s="991"/>
      <c r="E16" s="992"/>
      <c r="F16" s="993" t="s">
        <v>73</v>
      </c>
      <c r="G16" s="994"/>
      <c r="H16" s="995"/>
      <c r="I16" s="996" t="s">
        <v>15</v>
      </c>
      <c r="J16" s="997"/>
      <c r="K16" s="998"/>
      <c r="L16" s="71" t="s">
        <v>18</v>
      </c>
      <c r="M16" s="72" t="s">
        <v>17</v>
      </c>
      <c r="N16" s="73"/>
      <c r="P16" s="813" t="str">
        <f>'4-EXPENSE 1st Period'!P16</f>
        <v>A: Prevention and Chronic Disease</v>
      </c>
      <c r="Q16" s="813" t="str">
        <f>'4-EXPENSE 1st Period'!Q16</f>
        <v>B: Provider Payments</v>
      </c>
      <c r="R16" s="813" t="str">
        <f>'4-EXPENSE 1st Period'!R16</f>
        <v>C: Consumer Tech Solutions</v>
      </c>
      <c r="S16" s="813" t="str">
        <f>'4-EXPENSE 1st Period'!S16</f>
        <v>D: Training and Technical Assistance</v>
      </c>
      <c r="T16" s="813" t="str">
        <f>'4-EXPENSE 1st Period'!T16</f>
        <v>E: Workforce</v>
      </c>
      <c r="U16" s="813" t="str">
        <f>'4-EXPENSE 1st Period'!U16</f>
        <v>F: IT Advances</v>
      </c>
      <c r="V16" s="813" t="str">
        <f>'4-EXPENSE 1st Period'!V16</f>
        <v>G: Appropriate Care Availability</v>
      </c>
      <c r="W16" s="813" t="str">
        <f>'4-EXPENSE 1st Period'!W16</f>
        <v>H: Behavioral Health</v>
      </c>
      <c r="X16" s="813" t="str">
        <f>'4-EXPENSE 1st Period'!X16</f>
        <v>I: Innovative Care</v>
      </c>
      <c r="Y16" s="813" t="str">
        <f>'4-EXPENSE 1st Period'!Y16</f>
        <v>J: Capital Expenditures &amp; Infra.</v>
      </c>
      <c r="Z16" s="813" t="str">
        <f>'4-EXPENSE 1st Period'!Z16</f>
        <v>K: Fostering Collaboration</v>
      </c>
      <c r="AA16" s="813" t="str">
        <f>'4-EXPENSE 1st Period'!AA16</f>
        <v>Do not use</v>
      </c>
      <c r="AB16" s="813" t="str">
        <f>'4-EXPENSE 1st Period'!AB16</f>
        <v>Do not use</v>
      </c>
      <c r="AC16" s="813" t="str">
        <f>'4-EXPENSE 1st Period'!AC16</f>
        <v>Applies to EMR Cap</v>
      </c>
      <c r="AD16" s="813" t="str">
        <f>'4-EXPENSE 1st Period'!AD16</f>
        <v>Applies to Admin Cap</v>
      </c>
      <c r="AE16" s="814" t="str">
        <f>'4-EXPENSE 1st Period'!AE16</f>
        <v>Total (without duplicating admin or EMR)</v>
      </c>
    </row>
    <row r="17" spans="2:32" s="44" customFormat="1" ht="14" x14ac:dyDescent="0.25">
      <c r="B17" s="205" t="str">
        <f>IF(ISBLANK('3-Budget + REVISE'!B8),"",'3-Budget + REVISE'!B8)</f>
        <v>100 - PERSONNEL - Salary / Wage</v>
      </c>
      <c r="C17" s="1003">
        <f>SUM(C18:C39)</f>
        <v>0</v>
      </c>
      <c r="D17" s="1003"/>
      <c r="E17" s="1003"/>
      <c r="F17" s="1003">
        <f t="shared" ref="F17" si="0">SUM(F18:F39)</f>
        <v>0</v>
      </c>
      <c r="G17" s="1003"/>
      <c r="H17" s="1003"/>
      <c r="I17" s="1003">
        <f t="shared" ref="I17" si="1">SUM(I18:I39)</f>
        <v>0</v>
      </c>
      <c r="J17" s="1003"/>
      <c r="K17" s="1003"/>
      <c r="L17" s="206" t="str">
        <f t="shared" ref="L17:L39" si="2">IF(C17&gt;0,I17/C17,"")</f>
        <v/>
      </c>
      <c r="M17" s="207">
        <f>C17-I17</f>
        <v>0</v>
      </c>
      <c r="N17" s="42"/>
      <c r="O17" s="38">
        <f>F17</f>
        <v>0</v>
      </c>
      <c r="P17" s="787">
        <f>SUM(P18:P39)</f>
        <v>0</v>
      </c>
      <c r="Q17" s="788">
        <f>SUM(Q18:Q39)</f>
        <v>0</v>
      </c>
      <c r="R17" s="788">
        <f t="shared" ref="R17:AC17" si="3">SUM(R18:R39)</f>
        <v>0</v>
      </c>
      <c r="S17" s="788">
        <f t="shared" si="3"/>
        <v>0</v>
      </c>
      <c r="T17" s="788">
        <f t="shared" si="3"/>
        <v>0</v>
      </c>
      <c r="U17" s="788">
        <f t="shared" si="3"/>
        <v>0</v>
      </c>
      <c r="V17" s="788">
        <f t="shared" si="3"/>
        <v>0</v>
      </c>
      <c r="W17" s="788">
        <f t="shared" si="3"/>
        <v>0</v>
      </c>
      <c r="X17" s="788">
        <f t="shared" si="3"/>
        <v>0</v>
      </c>
      <c r="Y17" s="788">
        <f t="shared" si="3"/>
        <v>0</v>
      </c>
      <c r="Z17" s="788">
        <f t="shared" si="3"/>
        <v>0</v>
      </c>
      <c r="AA17" s="788">
        <f t="shared" si="3"/>
        <v>0</v>
      </c>
      <c r="AB17" s="788">
        <f t="shared" si="3"/>
        <v>0</v>
      </c>
      <c r="AC17" s="788">
        <f t="shared" si="3"/>
        <v>0</v>
      </c>
      <c r="AD17" s="789">
        <f>SUM(AD18:AD39)</f>
        <v>0</v>
      </c>
      <c r="AE17" s="750">
        <f>SUM(P17:AB17)</f>
        <v>0</v>
      </c>
      <c r="AF17" s="749" t="str">
        <f>IF(AE17=F17,"","!!! CHECK TOTALS")</f>
        <v/>
      </c>
    </row>
    <row r="18" spans="2:32" s="38" customFormat="1" ht="12" customHeight="1" x14ac:dyDescent="0.25">
      <c r="B18" s="45" t="str">
        <f>IF(ISBLANK('3-Budget + REVISE'!B9),"",'3-Budget + REVISE'!B9)</f>
        <v/>
      </c>
      <c r="C18" s="906">
        <f>IF('3-Budget + REVISE'!W9=1,'3-Budget + REVISE'!E9,'4-EXPENSE 1st Period'!C18)</f>
        <v>0</v>
      </c>
      <c r="D18" s="907"/>
      <c r="E18" s="908"/>
      <c r="F18" s="971">
        <f>AE18</f>
        <v>0</v>
      </c>
      <c r="G18" s="972"/>
      <c r="H18" s="973"/>
      <c r="I18" s="906">
        <f>F18+'4-EXPENSE 1st Period'!I18</f>
        <v>0</v>
      </c>
      <c r="J18" s="907"/>
      <c r="K18" s="908"/>
      <c r="L18" s="46" t="str">
        <f t="shared" si="2"/>
        <v/>
      </c>
      <c r="M18" s="47">
        <f t="shared" ref="M18:M40" si="4">C18-I18</f>
        <v>0</v>
      </c>
      <c r="N18" s="43" t="str">
        <f t="shared" ref="N18:N63" si="5">IF(M18&lt;0, "!", "")</f>
        <v/>
      </c>
      <c r="O18" s="38">
        <f>F18</f>
        <v>0</v>
      </c>
      <c r="P18" s="806"/>
      <c r="Q18" s="807"/>
      <c r="R18" s="807"/>
      <c r="S18" s="807"/>
      <c r="T18" s="807"/>
      <c r="U18" s="807"/>
      <c r="V18" s="807"/>
      <c r="W18" s="807"/>
      <c r="X18" s="807"/>
      <c r="Y18" s="807"/>
      <c r="Z18" s="807"/>
      <c r="AA18" s="807"/>
      <c r="AB18" s="807"/>
      <c r="AC18" s="807"/>
      <c r="AD18" s="808"/>
      <c r="AE18" s="750">
        <f>SUM(P18:AB18)</f>
        <v>0</v>
      </c>
      <c r="AF18" s="749" t="str">
        <f t="shared" ref="AF18:AF81" si="6">IF(AE18=F18,"","!!! CHECK TOTALS")</f>
        <v/>
      </c>
    </row>
    <row r="19" spans="2:32" s="38" customFormat="1" ht="12" customHeight="1" x14ac:dyDescent="0.25">
      <c r="B19" s="53" t="str">
        <f>IF(ISBLANK('3-Budget + REVISE'!B10),"",'3-Budget + REVISE'!B10)</f>
        <v/>
      </c>
      <c r="C19" s="906">
        <f>IF('3-Budget + REVISE'!W10=1,'3-Budget + REVISE'!E10,'4-EXPENSE 1st Period'!C19)</f>
        <v>0</v>
      </c>
      <c r="D19" s="907"/>
      <c r="E19" s="908"/>
      <c r="F19" s="971">
        <f t="shared" ref="F19:F39" si="7">AE19</f>
        <v>0</v>
      </c>
      <c r="G19" s="972"/>
      <c r="H19" s="973"/>
      <c r="I19" s="903">
        <f>F19+'4-EXPENSE 1st Period'!I19</f>
        <v>0</v>
      </c>
      <c r="J19" s="904"/>
      <c r="K19" s="905"/>
      <c r="L19" s="52" t="str">
        <f t="shared" si="2"/>
        <v/>
      </c>
      <c r="M19" s="49">
        <f t="shared" si="4"/>
        <v>0</v>
      </c>
      <c r="N19" s="43" t="str">
        <f t="shared" si="5"/>
        <v/>
      </c>
      <c r="O19" s="38">
        <f t="shared" ref="O19:O82" si="8">F19</f>
        <v>0</v>
      </c>
      <c r="P19" s="806"/>
      <c r="Q19" s="807"/>
      <c r="R19" s="807"/>
      <c r="S19" s="807"/>
      <c r="T19" s="807"/>
      <c r="U19" s="807"/>
      <c r="V19" s="807"/>
      <c r="W19" s="807"/>
      <c r="X19" s="807"/>
      <c r="Y19" s="807"/>
      <c r="Z19" s="807"/>
      <c r="AA19" s="807"/>
      <c r="AB19" s="807"/>
      <c r="AC19" s="807"/>
      <c r="AD19" s="808"/>
      <c r="AE19" s="750">
        <f t="shared" ref="AE19:AE81" si="9">SUM(P19:AB19)</f>
        <v>0</v>
      </c>
      <c r="AF19" s="749" t="str">
        <f t="shared" si="6"/>
        <v/>
      </c>
    </row>
    <row r="20" spans="2:32" s="38" customFormat="1" ht="12" customHeight="1" x14ac:dyDescent="0.25">
      <c r="B20" s="53" t="str">
        <f>IF(ISBLANK('3-Budget + REVISE'!B11),"",'3-Budget + REVISE'!B11)</f>
        <v/>
      </c>
      <c r="C20" s="906">
        <f>IF('3-Budget + REVISE'!W11=1,'3-Budget + REVISE'!E11,'4-EXPENSE 1st Period'!C20)</f>
        <v>0</v>
      </c>
      <c r="D20" s="907"/>
      <c r="E20" s="908"/>
      <c r="F20" s="971">
        <f t="shared" si="7"/>
        <v>0</v>
      </c>
      <c r="G20" s="972"/>
      <c r="H20" s="973"/>
      <c r="I20" s="903">
        <f>F20+'4-EXPENSE 1st Period'!I20</f>
        <v>0</v>
      </c>
      <c r="J20" s="904"/>
      <c r="K20" s="905"/>
      <c r="L20" s="52" t="str">
        <f t="shared" si="2"/>
        <v/>
      </c>
      <c r="M20" s="49">
        <f t="shared" si="4"/>
        <v>0</v>
      </c>
      <c r="N20" s="43" t="str">
        <f t="shared" si="5"/>
        <v/>
      </c>
      <c r="O20" s="38">
        <f t="shared" si="8"/>
        <v>0</v>
      </c>
      <c r="P20" s="806"/>
      <c r="Q20" s="807"/>
      <c r="R20" s="807"/>
      <c r="S20" s="807"/>
      <c r="T20" s="807"/>
      <c r="U20" s="807"/>
      <c r="V20" s="807"/>
      <c r="W20" s="807"/>
      <c r="X20" s="807"/>
      <c r="Y20" s="807"/>
      <c r="Z20" s="807"/>
      <c r="AA20" s="807"/>
      <c r="AB20" s="807"/>
      <c r="AC20" s="807"/>
      <c r="AD20" s="808"/>
      <c r="AE20" s="750">
        <f t="shared" si="9"/>
        <v>0</v>
      </c>
      <c r="AF20" s="749" t="str">
        <f t="shared" si="6"/>
        <v/>
      </c>
    </row>
    <row r="21" spans="2:32" s="38" customFormat="1" ht="12" customHeight="1" x14ac:dyDescent="0.25">
      <c r="B21" s="53" t="str">
        <f>IF(ISBLANK('3-Budget + REVISE'!B12),"",'3-Budget + REVISE'!B12)</f>
        <v/>
      </c>
      <c r="C21" s="906">
        <f>IF('3-Budget + REVISE'!W12=1,'3-Budget + REVISE'!E12,'4-EXPENSE 1st Period'!C21)</f>
        <v>0</v>
      </c>
      <c r="D21" s="907"/>
      <c r="E21" s="908"/>
      <c r="F21" s="971">
        <f t="shared" si="7"/>
        <v>0</v>
      </c>
      <c r="G21" s="972"/>
      <c r="H21" s="973"/>
      <c r="I21" s="903">
        <f>F21+'4-EXPENSE 1st Period'!I21</f>
        <v>0</v>
      </c>
      <c r="J21" s="904"/>
      <c r="K21" s="905"/>
      <c r="L21" s="52" t="str">
        <f t="shared" si="2"/>
        <v/>
      </c>
      <c r="M21" s="49">
        <f t="shared" si="4"/>
        <v>0</v>
      </c>
      <c r="N21" s="43" t="str">
        <f t="shared" si="5"/>
        <v/>
      </c>
      <c r="O21" s="38">
        <f t="shared" si="8"/>
        <v>0</v>
      </c>
      <c r="P21" s="806"/>
      <c r="Q21" s="807"/>
      <c r="R21" s="807"/>
      <c r="S21" s="807"/>
      <c r="T21" s="807"/>
      <c r="U21" s="807"/>
      <c r="V21" s="807"/>
      <c r="W21" s="807"/>
      <c r="X21" s="807"/>
      <c r="Y21" s="807"/>
      <c r="Z21" s="807"/>
      <c r="AA21" s="807"/>
      <c r="AB21" s="807"/>
      <c r="AC21" s="807"/>
      <c r="AD21" s="808"/>
      <c r="AE21" s="750">
        <f t="shared" si="9"/>
        <v>0</v>
      </c>
      <c r="AF21" s="749" t="str">
        <f t="shared" si="6"/>
        <v/>
      </c>
    </row>
    <row r="22" spans="2:32" s="38" customFormat="1" ht="12" customHeight="1" x14ac:dyDescent="0.25">
      <c r="B22" s="53" t="str">
        <f>IF(ISBLANK('3-Budget + REVISE'!B13),"",'3-Budget + REVISE'!B13)</f>
        <v/>
      </c>
      <c r="C22" s="906">
        <f>IF('3-Budget + REVISE'!W13=1,'3-Budget + REVISE'!E13,'4-EXPENSE 1st Period'!C22)</f>
        <v>0</v>
      </c>
      <c r="D22" s="907"/>
      <c r="E22" s="908"/>
      <c r="F22" s="971">
        <f t="shared" si="7"/>
        <v>0</v>
      </c>
      <c r="G22" s="972"/>
      <c r="H22" s="973"/>
      <c r="I22" s="903">
        <f>F22+'4-EXPENSE 1st Period'!I22</f>
        <v>0</v>
      </c>
      <c r="J22" s="904"/>
      <c r="K22" s="905"/>
      <c r="L22" s="52" t="str">
        <f t="shared" si="2"/>
        <v/>
      </c>
      <c r="M22" s="49">
        <f t="shared" si="4"/>
        <v>0</v>
      </c>
      <c r="N22" s="43" t="str">
        <f t="shared" si="5"/>
        <v/>
      </c>
      <c r="O22" s="38">
        <f t="shared" si="8"/>
        <v>0</v>
      </c>
      <c r="P22" s="806"/>
      <c r="Q22" s="807"/>
      <c r="R22" s="807"/>
      <c r="S22" s="807"/>
      <c r="T22" s="807"/>
      <c r="U22" s="807"/>
      <c r="V22" s="807"/>
      <c r="W22" s="807"/>
      <c r="X22" s="807"/>
      <c r="Y22" s="807"/>
      <c r="Z22" s="807"/>
      <c r="AA22" s="807"/>
      <c r="AB22" s="807"/>
      <c r="AC22" s="807"/>
      <c r="AD22" s="808"/>
      <c r="AE22" s="750">
        <f t="shared" si="9"/>
        <v>0</v>
      </c>
      <c r="AF22" s="749" t="str">
        <f t="shared" si="6"/>
        <v/>
      </c>
    </row>
    <row r="23" spans="2:32" s="38" customFormat="1" ht="12" customHeight="1" x14ac:dyDescent="0.25">
      <c r="B23" s="53" t="str">
        <f>IF(ISBLANK('3-Budget + REVISE'!B14),"",'3-Budget + REVISE'!B14)</f>
        <v/>
      </c>
      <c r="C23" s="906">
        <f>IF('3-Budget + REVISE'!W14=1,'3-Budget + REVISE'!E14,'4-EXPENSE 1st Period'!C23)</f>
        <v>0</v>
      </c>
      <c r="D23" s="907"/>
      <c r="E23" s="908"/>
      <c r="F23" s="971">
        <f t="shared" si="7"/>
        <v>0</v>
      </c>
      <c r="G23" s="972"/>
      <c r="H23" s="973"/>
      <c r="I23" s="903">
        <f>F23+'4-EXPENSE 1st Period'!I23</f>
        <v>0</v>
      </c>
      <c r="J23" s="904"/>
      <c r="K23" s="905"/>
      <c r="L23" s="52" t="str">
        <f t="shared" si="2"/>
        <v/>
      </c>
      <c r="M23" s="49">
        <f t="shared" si="4"/>
        <v>0</v>
      </c>
      <c r="N23" s="43" t="str">
        <f t="shared" si="5"/>
        <v/>
      </c>
      <c r="O23" s="38">
        <f t="shared" si="8"/>
        <v>0</v>
      </c>
      <c r="P23" s="806"/>
      <c r="Q23" s="807"/>
      <c r="R23" s="807"/>
      <c r="S23" s="807"/>
      <c r="T23" s="807"/>
      <c r="U23" s="807"/>
      <c r="V23" s="807"/>
      <c r="W23" s="807"/>
      <c r="X23" s="807"/>
      <c r="Y23" s="807"/>
      <c r="Z23" s="807"/>
      <c r="AA23" s="807"/>
      <c r="AB23" s="807"/>
      <c r="AC23" s="807"/>
      <c r="AD23" s="808"/>
      <c r="AE23" s="750">
        <f t="shared" si="9"/>
        <v>0</v>
      </c>
      <c r="AF23" s="749" t="str">
        <f t="shared" si="6"/>
        <v/>
      </c>
    </row>
    <row r="24" spans="2:32" s="38" customFormat="1" ht="12" customHeight="1" x14ac:dyDescent="0.25">
      <c r="B24" s="53" t="str">
        <f>IF(ISBLANK('3-Budget + REVISE'!B15),"",'3-Budget + REVISE'!B15)</f>
        <v/>
      </c>
      <c r="C24" s="906">
        <f>IF('3-Budget + REVISE'!W15=1,'3-Budget + REVISE'!E15,'4-EXPENSE 1st Period'!C24)</f>
        <v>0</v>
      </c>
      <c r="D24" s="907"/>
      <c r="E24" s="908"/>
      <c r="F24" s="971">
        <f t="shared" si="7"/>
        <v>0</v>
      </c>
      <c r="G24" s="972"/>
      <c r="H24" s="973"/>
      <c r="I24" s="903">
        <f>F24+'4-EXPENSE 1st Period'!I24</f>
        <v>0</v>
      </c>
      <c r="J24" s="904"/>
      <c r="K24" s="905"/>
      <c r="L24" s="52" t="str">
        <f t="shared" si="2"/>
        <v/>
      </c>
      <c r="M24" s="49">
        <f t="shared" si="4"/>
        <v>0</v>
      </c>
      <c r="N24" s="43" t="str">
        <f t="shared" si="5"/>
        <v/>
      </c>
      <c r="O24" s="38">
        <f t="shared" si="8"/>
        <v>0</v>
      </c>
      <c r="P24" s="806"/>
      <c r="Q24" s="807"/>
      <c r="R24" s="807"/>
      <c r="S24" s="807"/>
      <c r="T24" s="807"/>
      <c r="U24" s="807"/>
      <c r="V24" s="807"/>
      <c r="W24" s="807"/>
      <c r="X24" s="807"/>
      <c r="Y24" s="807"/>
      <c r="Z24" s="807"/>
      <c r="AA24" s="807"/>
      <c r="AB24" s="807"/>
      <c r="AC24" s="807"/>
      <c r="AD24" s="808"/>
      <c r="AE24" s="750">
        <f t="shared" si="9"/>
        <v>0</v>
      </c>
      <c r="AF24" s="749" t="str">
        <f t="shared" si="6"/>
        <v/>
      </c>
    </row>
    <row r="25" spans="2:32" s="38" customFormat="1" ht="12" customHeight="1" x14ac:dyDescent="0.25">
      <c r="B25" s="53" t="str">
        <f>IF(ISBLANK('3-Budget + REVISE'!B16),"",'3-Budget + REVISE'!B16)</f>
        <v/>
      </c>
      <c r="C25" s="906">
        <f>IF('3-Budget + REVISE'!W16=1,'3-Budget + REVISE'!E16,'4-EXPENSE 1st Period'!C25)</f>
        <v>0</v>
      </c>
      <c r="D25" s="907"/>
      <c r="E25" s="908"/>
      <c r="F25" s="971">
        <f t="shared" si="7"/>
        <v>0</v>
      </c>
      <c r="G25" s="972"/>
      <c r="H25" s="973"/>
      <c r="I25" s="903">
        <f>F25+'4-EXPENSE 1st Period'!I25</f>
        <v>0</v>
      </c>
      <c r="J25" s="904"/>
      <c r="K25" s="905"/>
      <c r="L25" s="52" t="str">
        <f t="shared" si="2"/>
        <v/>
      </c>
      <c r="M25" s="49">
        <f t="shared" si="4"/>
        <v>0</v>
      </c>
      <c r="N25" s="43" t="str">
        <f t="shared" si="5"/>
        <v/>
      </c>
      <c r="O25" s="38">
        <f t="shared" si="8"/>
        <v>0</v>
      </c>
      <c r="P25" s="806"/>
      <c r="Q25" s="807"/>
      <c r="R25" s="807"/>
      <c r="S25" s="807"/>
      <c r="T25" s="807"/>
      <c r="U25" s="807"/>
      <c r="V25" s="807"/>
      <c r="W25" s="807"/>
      <c r="X25" s="807"/>
      <c r="Y25" s="807"/>
      <c r="Z25" s="807"/>
      <c r="AA25" s="807"/>
      <c r="AB25" s="807"/>
      <c r="AC25" s="807"/>
      <c r="AD25" s="808"/>
      <c r="AE25" s="750">
        <f t="shared" si="9"/>
        <v>0</v>
      </c>
      <c r="AF25" s="749" t="str">
        <f t="shared" si="6"/>
        <v/>
      </c>
    </row>
    <row r="26" spans="2:32" s="38" customFormat="1" ht="12" customHeight="1" x14ac:dyDescent="0.25">
      <c r="B26" s="53" t="str">
        <f>IF(ISBLANK('3-Budget + REVISE'!B17),"",'3-Budget + REVISE'!B17)</f>
        <v/>
      </c>
      <c r="C26" s="906">
        <f>IF('3-Budget + REVISE'!W17=1,'3-Budget + REVISE'!E17,'4-EXPENSE 1st Period'!C26)</f>
        <v>0</v>
      </c>
      <c r="D26" s="907"/>
      <c r="E26" s="908"/>
      <c r="F26" s="971">
        <f t="shared" si="7"/>
        <v>0</v>
      </c>
      <c r="G26" s="972"/>
      <c r="H26" s="973"/>
      <c r="I26" s="903">
        <f>F26+'4-EXPENSE 1st Period'!I26</f>
        <v>0</v>
      </c>
      <c r="J26" s="904"/>
      <c r="K26" s="905"/>
      <c r="L26" s="52" t="str">
        <f t="shared" si="2"/>
        <v/>
      </c>
      <c r="M26" s="49">
        <f t="shared" si="4"/>
        <v>0</v>
      </c>
      <c r="N26" s="43" t="str">
        <f t="shared" si="5"/>
        <v/>
      </c>
      <c r="O26" s="38">
        <f t="shared" si="8"/>
        <v>0</v>
      </c>
      <c r="P26" s="806"/>
      <c r="Q26" s="807"/>
      <c r="R26" s="807"/>
      <c r="S26" s="807"/>
      <c r="T26" s="807"/>
      <c r="U26" s="807"/>
      <c r="V26" s="807"/>
      <c r="W26" s="807"/>
      <c r="X26" s="807"/>
      <c r="Y26" s="807"/>
      <c r="Z26" s="807"/>
      <c r="AA26" s="807"/>
      <c r="AB26" s="807"/>
      <c r="AC26" s="807"/>
      <c r="AD26" s="808"/>
      <c r="AE26" s="750">
        <f t="shared" si="9"/>
        <v>0</v>
      </c>
      <c r="AF26" s="749" t="str">
        <f t="shared" si="6"/>
        <v/>
      </c>
    </row>
    <row r="27" spans="2:32" s="38" customFormat="1" ht="12" customHeight="1" x14ac:dyDescent="0.25">
      <c r="B27" s="53" t="str">
        <f>IF(ISBLANK('3-Budget + REVISE'!B18),"",'3-Budget + REVISE'!B18)</f>
        <v/>
      </c>
      <c r="C27" s="906">
        <f>IF('3-Budget + REVISE'!W18=1,'3-Budget + REVISE'!E18,'4-EXPENSE 1st Period'!C27)</f>
        <v>0</v>
      </c>
      <c r="D27" s="907"/>
      <c r="E27" s="908"/>
      <c r="F27" s="971">
        <f t="shared" si="7"/>
        <v>0</v>
      </c>
      <c r="G27" s="972"/>
      <c r="H27" s="973"/>
      <c r="I27" s="903">
        <f>F27+'4-EXPENSE 1st Period'!I27</f>
        <v>0</v>
      </c>
      <c r="J27" s="904"/>
      <c r="K27" s="905"/>
      <c r="L27" s="52" t="str">
        <f t="shared" si="2"/>
        <v/>
      </c>
      <c r="M27" s="49">
        <f t="shared" si="4"/>
        <v>0</v>
      </c>
      <c r="N27" s="43" t="str">
        <f t="shared" si="5"/>
        <v/>
      </c>
      <c r="O27" s="38">
        <f t="shared" si="8"/>
        <v>0</v>
      </c>
      <c r="P27" s="806"/>
      <c r="Q27" s="807"/>
      <c r="R27" s="807"/>
      <c r="S27" s="807"/>
      <c r="T27" s="807"/>
      <c r="U27" s="807"/>
      <c r="V27" s="807"/>
      <c r="W27" s="807"/>
      <c r="X27" s="807"/>
      <c r="Y27" s="807"/>
      <c r="Z27" s="807"/>
      <c r="AA27" s="807"/>
      <c r="AB27" s="807"/>
      <c r="AC27" s="807"/>
      <c r="AD27" s="808"/>
      <c r="AE27" s="750">
        <f t="shared" si="9"/>
        <v>0</v>
      </c>
      <c r="AF27" s="749" t="str">
        <f t="shared" si="6"/>
        <v/>
      </c>
    </row>
    <row r="28" spans="2:32" s="38" customFormat="1" ht="12" customHeight="1" x14ac:dyDescent="0.25">
      <c r="B28" s="53" t="str">
        <f>IF(ISBLANK('3-Budget + REVISE'!B19),"",'3-Budget + REVISE'!B19)</f>
        <v/>
      </c>
      <c r="C28" s="906">
        <f>IF('3-Budget + REVISE'!W19=1,'3-Budget + REVISE'!E19,'4-EXPENSE 1st Period'!C28)</f>
        <v>0</v>
      </c>
      <c r="D28" s="907"/>
      <c r="E28" s="908"/>
      <c r="F28" s="971">
        <f t="shared" si="7"/>
        <v>0</v>
      </c>
      <c r="G28" s="972"/>
      <c r="H28" s="973"/>
      <c r="I28" s="903">
        <f>F28+'4-EXPENSE 1st Period'!I28</f>
        <v>0</v>
      </c>
      <c r="J28" s="904"/>
      <c r="K28" s="905"/>
      <c r="L28" s="52" t="str">
        <f t="shared" si="2"/>
        <v/>
      </c>
      <c r="M28" s="49">
        <f t="shared" si="4"/>
        <v>0</v>
      </c>
      <c r="N28" s="43" t="str">
        <f t="shared" si="5"/>
        <v/>
      </c>
      <c r="O28" s="38">
        <f t="shared" si="8"/>
        <v>0</v>
      </c>
      <c r="P28" s="806"/>
      <c r="Q28" s="807"/>
      <c r="R28" s="807"/>
      <c r="S28" s="807"/>
      <c r="T28" s="807"/>
      <c r="U28" s="807"/>
      <c r="V28" s="807"/>
      <c r="W28" s="807"/>
      <c r="X28" s="807"/>
      <c r="Y28" s="807"/>
      <c r="Z28" s="807"/>
      <c r="AA28" s="807"/>
      <c r="AB28" s="807"/>
      <c r="AC28" s="807"/>
      <c r="AD28" s="808"/>
      <c r="AE28" s="750">
        <f t="shared" si="9"/>
        <v>0</v>
      </c>
      <c r="AF28" s="749" t="str">
        <f t="shared" si="6"/>
        <v/>
      </c>
    </row>
    <row r="29" spans="2:32" s="38" customFormat="1" ht="12" customHeight="1" x14ac:dyDescent="0.25">
      <c r="B29" s="53" t="str">
        <f>IF(ISBLANK('3-Budget + REVISE'!B20),"",'3-Budget + REVISE'!B20)</f>
        <v/>
      </c>
      <c r="C29" s="906">
        <f>IF('3-Budget + REVISE'!W20=1,'3-Budget + REVISE'!E20,'4-EXPENSE 1st Period'!C29)</f>
        <v>0</v>
      </c>
      <c r="D29" s="907"/>
      <c r="E29" s="908"/>
      <c r="F29" s="971">
        <f t="shared" si="7"/>
        <v>0</v>
      </c>
      <c r="G29" s="972"/>
      <c r="H29" s="973"/>
      <c r="I29" s="903">
        <f>F29+'4-EXPENSE 1st Period'!I29</f>
        <v>0</v>
      </c>
      <c r="J29" s="904"/>
      <c r="K29" s="905"/>
      <c r="L29" s="52" t="str">
        <f t="shared" si="2"/>
        <v/>
      </c>
      <c r="M29" s="49">
        <f t="shared" si="4"/>
        <v>0</v>
      </c>
      <c r="N29" s="43" t="str">
        <f t="shared" si="5"/>
        <v/>
      </c>
      <c r="O29" s="38">
        <f t="shared" si="8"/>
        <v>0</v>
      </c>
      <c r="P29" s="806"/>
      <c r="Q29" s="807"/>
      <c r="R29" s="807"/>
      <c r="S29" s="807"/>
      <c r="T29" s="807"/>
      <c r="U29" s="807"/>
      <c r="V29" s="807"/>
      <c r="W29" s="807"/>
      <c r="X29" s="807"/>
      <c r="Y29" s="807"/>
      <c r="Z29" s="807"/>
      <c r="AA29" s="807"/>
      <c r="AB29" s="807"/>
      <c r="AC29" s="807"/>
      <c r="AD29" s="808"/>
      <c r="AE29" s="750">
        <f t="shared" si="9"/>
        <v>0</v>
      </c>
      <c r="AF29" s="749" t="str">
        <f t="shared" si="6"/>
        <v/>
      </c>
    </row>
    <row r="30" spans="2:32" s="38" customFormat="1" ht="12" customHeight="1" x14ac:dyDescent="0.25">
      <c r="B30" s="53" t="str">
        <f>IF(ISBLANK('3-Budget + REVISE'!B21),"",'3-Budget + REVISE'!B21)</f>
        <v/>
      </c>
      <c r="C30" s="906">
        <f>IF('3-Budget + REVISE'!W21=1,'3-Budget + REVISE'!E21,'4-EXPENSE 1st Period'!C30)</f>
        <v>0</v>
      </c>
      <c r="D30" s="907"/>
      <c r="E30" s="908"/>
      <c r="F30" s="971">
        <f t="shared" si="7"/>
        <v>0</v>
      </c>
      <c r="G30" s="972"/>
      <c r="H30" s="973"/>
      <c r="I30" s="903">
        <f>F30+'4-EXPENSE 1st Period'!I30</f>
        <v>0</v>
      </c>
      <c r="J30" s="904"/>
      <c r="K30" s="905"/>
      <c r="L30" s="52" t="str">
        <f t="shared" si="2"/>
        <v/>
      </c>
      <c r="M30" s="49">
        <f t="shared" si="4"/>
        <v>0</v>
      </c>
      <c r="N30" s="43" t="str">
        <f t="shared" si="5"/>
        <v/>
      </c>
      <c r="O30" s="38">
        <f t="shared" si="8"/>
        <v>0</v>
      </c>
      <c r="P30" s="806"/>
      <c r="Q30" s="807"/>
      <c r="R30" s="807"/>
      <c r="S30" s="807"/>
      <c r="T30" s="807"/>
      <c r="U30" s="807"/>
      <c r="V30" s="807"/>
      <c r="W30" s="807"/>
      <c r="X30" s="807"/>
      <c r="Y30" s="807"/>
      <c r="Z30" s="807"/>
      <c r="AA30" s="807"/>
      <c r="AB30" s="807"/>
      <c r="AC30" s="807"/>
      <c r="AD30" s="808"/>
      <c r="AE30" s="750">
        <f t="shared" si="9"/>
        <v>0</v>
      </c>
      <c r="AF30" s="749" t="str">
        <f t="shared" si="6"/>
        <v/>
      </c>
    </row>
    <row r="31" spans="2:32" s="38" customFormat="1" ht="12" customHeight="1" x14ac:dyDescent="0.25">
      <c r="B31" s="53" t="str">
        <f>IF(ISBLANK('3-Budget + REVISE'!B22),"",'3-Budget + REVISE'!B22)</f>
        <v/>
      </c>
      <c r="C31" s="906">
        <f>IF('3-Budget + REVISE'!W22=1,'3-Budget + REVISE'!E22,'4-EXPENSE 1st Period'!C31)</f>
        <v>0</v>
      </c>
      <c r="D31" s="907"/>
      <c r="E31" s="908"/>
      <c r="F31" s="971">
        <f t="shared" si="7"/>
        <v>0</v>
      </c>
      <c r="G31" s="972"/>
      <c r="H31" s="973"/>
      <c r="I31" s="903">
        <f>F31+'4-EXPENSE 1st Period'!I31</f>
        <v>0</v>
      </c>
      <c r="J31" s="904"/>
      <c r="K31" s="905"/>
      <c r="L31" s="52" t="str">
        <f t="shared" si="2"/>
        <v/>
      </c>
      <c r="M31" s="49">
        <f t="shared" si="4"/>
        <v>0</v>
      </c>
      <c r="N31" s="43" t="str">
        <f t="shared" si="5"/>
        <v/>
      </c>
      <c r="O31" s="38">
        <f t="shared" si="8"/>
        <v>0</v>
      </c>
      <c r="P31" s="806"/>
      <c r="Q31" s="807"/>
      <c r="R31" s="807"/>
      <c r="S31" s="807"/>
      <c r="T31" s="807"/>
      <c r="U31" s="807"/>
      <c r="V31" s="807"/>
      <c r="W31" s="807"/>
      <c r="X31" s="807"/>
      <c r="Y31" s="807"/>
      <c r="Z31" s="807"/>
      <c r="AA31" s="807"/>
      <c r="AB31" s="807"/>
      <c r="AC31" s="807"/>
      <c r="AD31" s="808"/>
      <c r="AE31" s="750">
        <f t="shared" si="9"/>
        <v>0</v>
      </c>
      <c r="AF31" s="749" t="str">
        <f t="shared" si="6"/>
        <v/>
      </c>
    </row>
    <row r="32" spans="2:32" s="38" customFormat="1" ht="12" customHeight="1" x14ac:dyDescent="0.25">
      <c r="B32" s="53" t="str">
        <f>IF(ISBLANK('3-Budget + REVISE'!B23),"",'3-Budget + REVISE'!B23)</f>
        <v/>
      </c>
      <c r="C32" s="906">
        <f>IF('3-Budget + REVISE'!W23=1,'3-Budget + REVISE'!E23,'4-EXPENSE 1st Period'!C32)</f>
        <v>0</v>
      </c>
      <c r="D32" s="907"/>
      <c r="E32" s="908"/>
      <c r="F32" s="971">
        <f t="shared" si="7"/>
        <v>0</v>
      </c>
      <c r="G32" s="972"/>
      <c r="H32" s="973"/>
      <c r="I32" s="903">
        <f>F32+'4-EXPENSE 1st Period'!I32</f>
        <v>0</v>
      </c>
      <c r="J32" s="904"/>
      <c r="K32" s="905"/>
      <c r="L32" s="52" t="str">
        <f t="shared" si="2"/>
        <v/>
      </c>
      <c r="M32" s="49">
        <f t="shared" si="4"/>
        <v>0</v>
      </c>
      <c r="N32" s="43" t="str">
        <f t="shared" si="5"/>
        <v/>
      </c>
      <c r="O32" s="38">
        <f t="shared" si="8"/>
        <v>0</v>
      </c>
      <c r="P32" s="806"/>
      <c r="Q32" s="807"/>
      <c r="R32" s="807"/>
      <c r="S32" s="807"/>
      <c r="T32" s="807"/>
      <c r="U32" s="807"/>
      <c r="V32" s="807"/>
      <c r="W32" s="807"/>
      <c r="X32" s="807"/>
      <c r="Y32" s="807"/>
      <c r="Z32" s="807"/>
      <c r="AA32" s="807"/>
      <c r="AB32" s="807"/>
      <c r="AC32" s="807"/>
      <c r="AD32" s="808"/>
      <c r="AE32" s="750">
        <f t="shared" si="9"/>
        <v>0</v>
      </c>
      <c r="AF32" s="749" t="str">
        <f t="shared" si="6"/>
        <v/>
      </c>
    </row>
    <row r="33" spans="2:32" s="38" customFormat="1" ht="12" customHeight="1" x14ac:dyDescent="0.25">
      <c r="B33" s="53">
        <f>IF(ISBLANK('3-Budget + REVISE'!B24),"",'3-Budget + REVISE'!B24)</f>
        <v>0</v>
      </c>
      <c r="C33" s="906">
        <f>IF('3-Budget + REVISE'!W24=1,'3-Budget + REVISE'!E24,'4-EXPENSE 1st Period'!C33)</f>
        <v>0</v>
      </c>
      <c r="D33" s="907"/>
      <c r="E33" s="908"/>
      <c r="F33" s="971">
        <f t="shared" si="7"/>
        <v>0</v>
      </c>
      <c r="G33" s="972"/>
      <c r="H33" s="973"/>
      <c r="I33" s="903">
        <f>F33+'4-EXPENSE 1st Period'!I33</f>
        <v>0</v>
      </c>
      <c r="J33" s="904"/>
      <c r="K33" s="905"/>
      <c r="L33" s="52" t="str">
        <f t="shared" si="2"/>
        <v/>
      </c>
      <c r="M33" s="49">
        <f t="shared" si="4"/>
        <v>0</v>
      </c>
      <c r="N33" s="43" t="str">
        <f t="shared" si="5"/>
        <v/>
      </c>
      <c r="O33" s="38">
        <f t="shared" si="8"/>
        <v>0</v>
      </c>
      <c r="P33" s="806"/>
      <c r="Q33" s="807"/>
      <c r="R33" s="807"/>
      <c r="S33" s="807"/>
      <c r="T33" s="807"/>
      <c r="U33" s="807"/>
      <c r="V33" s="807"/>
      <c r="W33" s="807"/>
      <c r="X33" s="807"/>
      <c r="Y33" s="807"/>
      <c r="Z33" s="807"/>
      <c r="AA33" s="807"/>
      <c r="AB33" s="807"/>
      <c r="AC33" s="807"/>
      <c r="AD33" s="808"/>
      <c r="AE33" s="750">
        <f t="shared" si="9"/>
        <v>0</v>
      </c>
      <c r="AF33" s="749" t="str">
        <f t="shared" si="6"/>
        <v/>
      </c>
    </row>
    <row r="34" spans="2:32" s="38" customFormat="1" ht="12" customHeight="1" x14ac:dyDescent="0.25">
      <c r="B34" s="53">
        <f>IF(ISBLANK('3-Budget + REVISE'!B25),"",'3-Budget + REVISE'!B25)</f>
        <v>0</v>
      </c>
      <c r="C34" s="906">
        <f>IF('3-Budget + REVISE'!W25=1,'3-Budget + REVISE'!E25,'4-EXPENSE 1st Period'!C34)</f>
        <v>0</v>
      </c>
      <c r="D34" s="907"/>
      <c r="E34" s="908"/>
      <c r="F34" s="971">
        <f t="shared" si="7"/>
        <v>0</v>
      </c>
      <c r="G34" s="972"/>
      <c r="H34" s="973"/>
      <c r="I34" s="903">
        <f>F34+'4-EXPENSE 1st Period'!I34</f>
        <v>0</v>
      </c>
      <c r="J34" s="904"/>
      <c r="K34" s="905"/>
      <c r="L34" s="52" t="str">
        <f t="shared" si="2"/>
        <v/>
      </c>
      <c r="M34" s="49">
        <f t="shared" si="4"/>
        <v>0</v>
      </c>
      <c r="N34" s="43" t="str">
        <f t="shared" si="5"/>
        <v/>
      </c>
      <c r="O34" s="38">
        <f t="shared" si="8"/>
        <v>0</v>
      </c>
      <c r="P34" s="806"/>
      <c r="Q34" s="807"/>
      <c r="R34" s="807"/>
      <c r="S34" s="807"/>
      <c r="T34" s="807"/>
      <c r="U34" s="807"/>
      <c r="V34" s="807"/>
      <c r="W34" s="807"/>
      <c r="X34" s="807"/>
      <c r="Y34" s="807"/>
      <c r="Z34" s="807"/>
      <c r="AA34" s="807"/>
      <c r="AB34" s="807"/>
      <c r="AC34" s="807"/>
      <c r="AD34" s="808"/>
      <c r="AE34" s="750">
        <f t="shared" si="9"/>
        <v>0</v>
      </c>
      <c r="AF34" s="749" t="str">
        <f t="shared" si="6"/>
        <v/>
      </c>
    </row>
    <row r="35" spans="2:32" s="38" customFormat="1" ht="12" customHeight="1" x14ac:dyDescent="0.25">
      <c r="B35" s="53">
        <f>IF(ISBLANK('3-Budget + REVISE'!B26),"",'3-Budget + REVISE'!B26)</f>
        <v>0</v>
      </c>
      <c r="C35" s="906">
        <f>IF('3-Budget + REVISE'!W26=1,'3-Budget + REVISE'!E26,'4-EXPENSE 1st Period'!C35)</f>
        <v>0</v>
      </c>
      <c r="D35" s="907"/>
      <c r="E35" s="908"/>
      <c r="F35" s="971">
        <f t="shared" si="7"/>
        <v>0</v>
      </c>
      <c r="G35" s="972"/>
      <c r="H35" s="973"/>
      <c r="I35" s="903">
        <f>F35+'4-EXPENSE 1st Period'!I35</f>
        <v>0</v>
      </c>
      <c r="J35" s="904"/>
      <c r="K35" s="905"/>
      <c r="L35" s="52" t="str">
        <f t="shared" si="2"/>
        <v/>
      </c>
      <c r="M35" s="49">
        <f t="shared" si="4"/>
        <v>0</v>
      </c>
      <c r="N35" s="43" t="str">
        <f t="shared" si="5"/>
        <v/>
      </c>
      <c r="O35" s="38">
        <f t="shared" si="8"/>
        <v>0</v>
      </c>
      <c r="P35" s="806"/>
      <c r="Q35" s="807"/>
      <c r="R35" s="807"/>
      <c r="S35" s="807"/>
      <c r="T35" s="807"/>
      <c r="U35" s="807"/>
      <c r="V35" s="807"/>
      <c r="W35" s="807"/>
      <c r="X35" s="807"/>
      <c r="Y35" s="807"/>
      <c r="Z35" s="807"/>
      <c r="AA35" s="807"/>
      <c r="AB35" s="807"/>
      <c r="AC35" s="807"/>
      <c r="AD35" s="808"/>
      <c r="AE35" s="750">
        <f t="shared" si="9"/>
        <v>0</v>
      </c>
      <c r="AF35" s="749" t="str">
        <f t="shared" si="6"/>
        <v/>
      </c>
    </row>
    <row r="36" spans="2:32" s="38" customFormat="1" ht="12" customHeight="1" x14ac:dyDescent="0.25">
      <c r="B36" s="53">
        <f>IF(ISBLANK('3-Budget + REVISE'!B27),"",'3-Budget + REVISE'!B27)</f>
        <v>0</v>
      </c>
      <c r="C36" s="906">
        <f>IF('3-Budget + REVISE'!W27=1,'3-Budget + REVISE'!E27,'4-EXPENSE 1st Period'!C36)</f>
        <v>0</v>
      </c>
      <c r="D36" s="907"/>
      <c r="E36" s="908"/>
      <c r="F36" s="971">
        <f t="shared" si="7"/>
        <v>0</v>
      </c>
      <c r="G36" s="972"/>
      <c r="H36" s="973"/>
      <c r="I36" s="903">
        <f>F36+'4-EXPENSE 1st Period'!I36</f>
        <v>0</v>
      </c>
      <c r="J36" s="904"/>
      <c r="K36" s="905"/>
      <c r="L36" s="52" t="str">
        <f t="shared" si="2"/>
        <v/>
      </c>
      <c r="M36" s="49">
        <f t="shared" si="4"/>
        <v>0</v>
      </c>
      <c r="N36" s="43" t="str">
        <f t="shared" si="5"/>
        <v/>
      </c>
      <c r="O36" s="38">
        <f t="shared" si="8"/>
        <v>0</v>
      </c>
      <c r="P36" s="806"/>
      <c r="Q36" s="807"/>
      <c r="R36" s="807"/>
      <c r="S36" s="807"/>
      <c r="T36" s="807"/>
      <c r="U36" s="807"/>
      <c r="V36" s="807"/>
      <c r="W36" s="807"/>
      <c r="X36" s="807"/>
      <c r="Y36" s="807"/>
      <c r="Z36" s="807"/>
      <c r="AA36" s="807"/>
      <c r="AB36" s="807"/>
      <c r="AC36" s="807"/>
      <c r="AD36" s="808"/>
      <c r="AE36" s="750">
        <f t="shared" si="9"/>
        <v>0</v>
      </c>
      <c r="AF36" s="749" t="str">
        <f t="shared" si="6"/>
        <v/>
      </c>
    </row>
    <row r="37" spans="2:32" s="38" customFormat="1" ht="12" customHeight="1" x14ac:dyDescent="0.25">
      <c r="B37" s="53">
        <f>IF(ISBLANK('3-Budget + REVISE'!B28),"",'3-Budget + REVISE'!B28)</f>
        <v>0</v>
      </c>
      <c r="C37" s="906">
        <f>IF('3-Budget + REVISE'!W28=1,'3-Budget + REVISE'!E28,'4-EXPENSE 1st Period'!C37)</f>
        <v>0</v>
      </c>
      <c r="D37" s="907"/>
      <c r="E37" s="908"/>
      <c r="F37" s="971">
        <f t="shared" si="7"/>
        <v>0</v>
      </c>
      <c r="G37" s="972"/>
      <c r="H37" s="973"/>
      <c r="I37" s="903">
        <f>F37+'4-EXPENSE 1st Period'!I37</f>
        <v>0</v>
      </c>
      <c r="J37" s="904"/>
      <c r="K37" s="905"/>
      <c r="L37" s="52" t="str">
        <f t="shared" si="2"/>
        <v/>
      </c>
      <c r="M37" s="49">
        <f t="shared" si="4"/>
        <v>0</v>
      </c>
      <c r="N37" s="43" t="str">
        <f t="shared" si="5"/>
        <v/>
      </c>
      <c r="O37" s="38">
        <f t="shared" si="8"/>
        <v>0</v>
      </c>
      <c r="P37" s="806"/>
      <c r="Q37" s="807"/>
      <c r="R37" s="807"/>
      <c r="S37" s="807"/>
      <c r="T37" s="807"/>
      <c r="U37" s="807"/>
      <c r="V37" s="807"/>
      <c r="W37" s="807"/>
      <c r="X37" s="807"/>
      <c r="Y37" s="807"/>
      <c r="Z37" s="807"/>
      <c r="AA37" s="807"/>
      <c r="AB37" s="807"/>
      <c r="AC37" s="807"/>
      <c r="AD37" s="808"/>
      <c r="AE37" s="750">
        <f t="shared" si="9"/>
        <v>0</v>
      </c>
      <c r="AF37" s="749" t="str">
        <f t="shared" si="6"/>
        <v/>
      </c>
    </row>
    <row r="38" spans="2:32" s="38" customFormat="1" ht="12" customHeight="1" x14ac:dyDescent="0.25">
      <c r="B38" s="53">
        <f>IF(ISBLANK('3-Budget + REVISE'!B29),"",'3-Budget + REVISE'!B29)</f>
        <v>0</v>
      </c>
      <c r="C38" s="906">
        <f>IF('3-Budget + REVISE'!W29=1,'3-Budget + REVISE'!E29,'4-EXPENSE 1st Period'!C38)</f>
        <v>0</v>
      </c>
      <c r="D38" s="907"/>
      <c r="E38" s="908"/>
      <c r="F38" s="971">
        <f t="shared" si="7"/>
        <v>0</v>
      </c>
      <c r="G38" s="972"/>
      <c r="H38" s="973"/>
      <c r="I38" s="903">
        <f>F38+'4-EXPENSE 1st Period'!I38</f>
        <v>0</v>
      </c>
      <c r="J38" s="904"/>
      <c r="K38" s="905"/>
      <c r="L38" s="52" t="str">
        <f t="shared" si="2"/>
        <v/>
      </c>
      <c r="M38" s="49">
        <f t="shared" si="4"/>
        <v>0</v>
      </c>
      <c r="N38" s="43" t="str">
        <f t="shared" si="5"/>
        <v/>
      </c>
      <c r="O38" s="38">
        <f t="shared" si="8"/>
        <v>0</v>
      </c>
      <c r="P38" s="806"/>
      <c r="Q38" s="807"/>
      <c r="R38" s="807"/>
      <c r="S38" s="807"/>
      <c r="T38" s="807"/>
      <c r="U38" s="807"/>
      <c r="V38" s="807"/>
      <c r="W38" s="807"/>
      <c r="X38" s="807"/>
      <c r="Y38" s="807"/>
      <c r="Z38" s="807"/>
      <c r="AA38" s="807"/>
      <c r="AB38" s="807"/>
      <c r="AC38" s="807"/>
      <c r="AD38" s="808"/>
      <c r="AE38" s="750">
        <f t="shared" si="9"/>
        <v>0</v>
      </c>
      <c r="AF38" s="749" t="str">
        <f t="shared" si="6"/>
        <v/>
      </c>
    </row>
    <row r="39" spans="2:32" s="38" customFormat="1" ht="12" customHeight="1" x14ac:dyDescent="0.25">
      <c r="B39" s="53">
        <f>IF(ISBLANK('3-Budget + REVISE'!B30),"",'3-Budget + REVISE'!B30)</f>
        <v>0</v>
      </c>
      <c r="C39" s="906">
        <f>IF('3-Budget + REVISE'!W30=1,'3-Budget + REVISE'!E30,'4-EXPENSE 1st Period'!C39)</f>
        <v>0</v>
      </c>
      <c r="D39" s="907"/>
      <c r="E39" s="908"/>
      <c r="F39" s="971">
        <f t="shared" si="7"/>
        <v>0</v>
      </c>
      <c r="G39" s="972"/>
      <c r="H39" s="973"/>
      <c r="I39" s="903">
        <f>F39+'4-EXPENSE 1st Period'!I39</f>
        <v>0</v>
      </c>
      <c r="J39" s="904"/>
      <c r="K39" s="905"/>
      <c r="L39" s="52" t="str">
        <f t="shared" si="2"/>
        <v/>
      </c>
      <c r="M39" s="49">
        <f t="shared" si="4"/>
        <v>0</v>
      </c>
      <c r="N39" s="43" t="str">
        <f t="shared" si="5"/>
        <v/>
      </c>
      <c r="O39" s="38">
        <f t="shared" si="8"/>
        <v>0</v>
      </c>
      <c r="P39" s="806"/>
      <c r="Q39" s="807"/>
      <c r="R39" s="807"/>
      <c r="S39" s="807"/>
      <c r="T39" s="807"/>
      <c r="U39" s="807"/>
      <c r="V39" s="807"/>
      <c r="W39" s="807"/>
      <c r="X39" s="807"/>
      <c r="Y39" s="807"/>
      <c r="Z39" s="807"/>
      <c r="AA39" s="807"/>
      <c r="AB39" s="807"/>
      <c r="AC39" s="807"/>
      <c r="AD39" s="808"/>
      <c r="AE39" s="750">
        <f t="shared" si="9"/>
        <v>0</v>
      </c>
      <c r="AF39" s="749" t="str">
        <f t="shared" si="6"/>
        <v/>
      </c>
    </row>
    <row r="40" spans="2:32" s="50" customFormat="1" ht="12.75" customHeight="1" x14ac:dyDescent="0.25">
      <c r="B40" s="200" t="str">
        <f>IF(ISBLANK('3-Budget + REVISE'!B31),"",'3-Budget + REVISE'!B31)</f>
        <v>200 - PERSONNEL - Benefits</v>
      </c>
      <c r="C40" s="912">
        <f>SUM(C41:C62)</f>
        <v>0</v>
      </c>
      <c r="D40" s="912"/>
      <c r="E40" s="912"/>
      <c r="F40" s="912">
        <f t="shared" ref="F40" si="10">SUM(F41:F62)</f>
        <v>0</v>
      </c>
      <c r="G40" s="912"/>
      <c r="H40" s="912"/>
      <c r="I40" s="912">
        <f t="shared" ref="I40" si="11">SUM(I41:I62)</f>
        <v>0</v>
      </c>
      <c r="J40" s="912"/>
      <c r="K40" s="912"/>
      <c r="L40" s="208" t="str">
        <f t="shared" ref="L40:L62" si="12">IF(C40&gt;0,I40/C40,"")</f>
        <v/>
      </c>
      <c r="M40" s="210">
        <f t="shared" si="4"/>
        <v>0</v>
      </c>
      <c r="N40" s="43" t="str">
        <f t="shared" si="5"/>
        <v/>
      </c>
      <c r="O40" s="38">
        <f t="shared" si="8"/>
        <v>0</v>
      </c>
      <c r="P40" s="784">
        <f>SUM(P41:P62)</f>
        <v>0</v>
      </c>
      <c r="Q40" s="785">
        <f>SUM(Q41:Q62)</f>
        <v>0</v>
      </c>
      <c r="R40" s="785">
        <f t="shared" ref="R40:AC40" si="13">SUM(R41:R62)</f>
        <v>0</v>
      </c>
      <c r="S40" s="785">
        <f t="shared" si="13"/>
        <v>0</v>
      </c>
      <c r="T40" s="785">
        <f t="shared" si="13"/>
        <v>0</v>
      </c>
      <c r="U40" s="785">
        <f t="shared" si="13"/>
        <v>0</v>
      </c>
      <c r="V40" s="785">
        <f t="shared" si="13"/>
        <v>0</v>
      </c>
      <c r="W40" s="785">
        <f t="shared" si="13"/>
        <v>0</v>
      </c>
      <c r="X40" s="785">
        <f t="shared" si="13"/>
        <v>0</v>
      </c>
      <c r="Y40" s="785">
        <f t="shared" si="13"/>
        <v>0</v>
      </c>
      <c r="Z40" s="785">
        <f t="shared" si="13"/>
        <v>0</v>
      </c>
      <c r="AA40" s="785">
        <f t="shared" si="13"/>
        <v>0</v>
      </c>
      <c r="AB40" s="785">
        <f t="shared" si="13"/>
        <v>0</v>
      </c>
      <c r="AC40" s="785">
        <f t="shared" si="13"/>
        <v>0</v>
      </c>
      <c r="AD40" s="786">
        <f>SUM(AD41:AD62)</f>
        <v>0</v>
      </c>
      <c r="AE40" s="750">
        <f t="shared" si="9"/>
        <v>0</v>
      </c>
      <c r="AF40" s="749" t="str">
        <f t="shared" si="6"/>
        <v/>
      </c>
    </row>
    <row r="41" spans="2:32" s="38" customFormat="1" ht="12" customHeight="1" x14ac:dyDescent="0.25">
      <c r="B41" s="51" t="str">
        <f>IF(ISBLANK('3-Budget + REVISE'!B32),"",'3-Budget + REVISE'!B32)</f>
        <v/>
      </c>
      <c r="C41" s="969">
        <f>IF('3-Budget + REVISE'!W32=1,'3-Budget + REVISE'!E32,'4-EXPENSE 1st Period'!C41)</f>
        <v>0</v>
      </c>
      <c r="D41" s="910"/>
      <c r="E41" s="911"/>
      <c r="F41" s="900">
        <f>AE41</f>
        <v>0</v>
      </c>
      <c r="G41" s="901"/>
      <c r="H41" s="970"/>
      <c r="I41" s="969">
        <f>F41+'4-EXPENSE 1st Period'!I41</f>
        <v>0</v>
      </c>
      <c r="J41" s="910"/>
      <c r="K41" s="911"/>
      <c r="L41" s="46" t="str">
        <f t="shared" si="12"/>
        <v/>
      </c>
      <c r="M41" s="74">
        <f t="shared" ref="M41:M63" si="14">C41-I41</f>
        <v>0</v>
      </c>
      <c r="N41" s="43" t="str">
        <f t="shared" si="5"/>
        <v/>
      </c>
      <c r="O41" s="38">
        <f t="shared" si="8"/>
        <v>0</v>
      </c>
      <c r="P41" s="806"/>
      <c r="Q41" s="807"/>
      <c r="R41" s="807"/>
      <c r="S41" s="807"/>
      <c r="T41" s="807"/>
      <c r="U41" s="807"/>
      <c r="V41" s="807"/>
      <c r="W41" s="807"/>
      <c r="X41" s="807"/>
      <c r="Y41" s="807"/>
      <c r="Z41" s="807"/>
      <c r="AA41" s="807"/>
      <c r="AB41" s="807"/>
      <c r="AC41" s="807"/>
      <c r="AD41" s="808"/>
      <c r="AE41" s="750">
        <f t="shared" si="9"/>
        <v>0</v>
      </c>
      <c r="AF41" s="749" t="str">
        <f t="shared" si="6"/>
        <v/>
      </c>
    </row>
    <row r="42" spans="2:32" s="38" customFormat="1" ht="12" customHeight="1" x14ac:dyDescent="0.25">
      <c r="B42" s="51" t="str">
        <f>IF(ISBLANK('3-Budget + REVISE'!B33),"",'3-Budget + REVISE'!B33)</f>
        <v/>
      </c>
      <c r="C42" s="969">
        <f>IF('3-Budget + REVISE'!W33=1,'3-Budget + REVISE'!E33,'4-EXPENSE 1st Period'!C42)</f>
        <v>0</v>
      </c>
      <c r="D42" s="910"/>
      <c r="E42" s="911"/>
      <c r="F42" s="900">
        <f t="shared" ref="F42:F62" si="15">AE42</f>
        <v>0</v>
      </c>
      <c r="G42" s="901"/>
      <c r="H42" s="970"/>
      <c r="I42" s="969">
        <f>F42+'4-EXPENSE 1st Period'!I42</f>
        <v>0</v>
      </c>
      <c r="J42" s="910"/>
      <c r="K42" s="911"/>
      <c r="L42" s="46" t="str">
        <f t="shared" si="12"/>
        <v/>
      </c>
      <c r="M42" s="74">
        <f t="shared" si="14"/>
        <v>0</v>
      </c>
      <c r="N42" s="43" t="str">
        <f t="shared" si="5"/>
        <v/>
      </c>
      <c r="O42" s="38">
        <f t="shared" si="8"/>
        <v>0</v>
      </c>
      <c r="P42" s="806"/>
      <c r="Q42" s="807"/>
      <c r="R42" s="807"/>
      <c r="S42" s="807"/>
      <c r="T42" s="807"/>
      <c r="U42" s="807"/>
      <c r="V42" s="807"/>
      <c r="W42" s="807"/>
      <c r="X42" s="807"/>
      <c r="Y42" s="807"/>
      <c r="Z42" s="807"/>
      <c r="AA42" s="807"/>
      <c r="AB42" s="807"/>
      <c r="AC42" s="807"/>
      <c r="AD42" s="808"/>
      <c r="AE42" s="750">
        <f t="shared" si="9"/>
        <v>0</v>
      </c>
      <c r="AF42" s="749" t="str">
        <f t="shared" si="6"/>
        <v/>
      </c>
    </row>
    <row r="43" spans="2:32" s="38" customFormat="1" ht="12" customHeight="1" x14ac:dyDescent="0.25">
      <c r="B43" s="51" t="str">
        <f>IF(ISBLANK('3-Budget + REVISE'!B34),"",'3-Budget + REVISE'!B34)</f>
        <v/>
      </c>
      <c r="C43" s="969">
        <f>IF('3-Budget + REVISE'!W34=1,'3-Budget + REVISE'!E34,'4-EXPENSE 1st Period'!C43)</f>
        <v>0</v>
      </c>
      <c r="D43" s="910"/>
      <c r="E43" s="911"/>
      <c r="F43" s="900">
        <f t="shared" si="15"/>
        <v>0</v>
      </c>
      <c r="G43" s="901"/>
      <c r="H43" s="970"/>
      <c r="I43" s="969">
        <f>F43+'4-EXPENSE 1st Period'!I43</f>
        <v>0</v>
      </c>
      <c r="J43" s="910"/>
      <c r="K43" s="911"/>
      <c r="L43" s="46" t="str">
        <f t="shared" si="12"/>
        <v/>
      </c>
      <c r="M43" s="74">
        <f t="shared" si="14"/>
        <v>0</v>
      </c>
      <c r="N43" s="43" t="str">
        <f t="shared" si="5"/>
        <v/>
      </c>
      <c r="O43" s="38">
        <f t="shared" si="8"/>
        <v>0</v>
      </c>
      <c r="P43" s="806"/>
      <c r="Q43" s="807"/>
      <c r="R43" s="807"/>
      <c r="S43" s="807"/>
      <c r="T43" s="807"/>
      <c r="U43" s="807"/>
      <c r="V43" s="807"/>
      <c r="W43" s="807"/>
      <c r="X43" s="807"/>
      <c r="Y43" s="807"/>
      <c r="Z43" s="807"/>
      <c r="AA43" s="807"/>
      <c r="AB43" s="807"/>
      <c r="AC43" s="807"/>
      <c r="AD43" s="808"/>
      <c r="AE43" s="750">
        <f t="shared" si="9"/>
        <v>0</v>
      </c>
      <c r="AF43" s="749" t="str">
        <f t="shared" si="6"/>
        <v/>
      </c>
    </row>
    <row r="44" spans="2:32" s="38" customFormat="1" ht="12" customHeight="1" x14ac:dyDescent="0.25">
      <c r="B44" s="51" t="str">
        <f>IF(ISBLANK('3-Budget + REVISE'!B35),"",'3-Budget + REVISE'!B35)</f>
        <v/>
      </c>
      <c r="C44" s="969">
        <f>IF('3-Budget + REVISE'!W35=1,'3-Budget + REVISE'!E35,'4-EXPENSE 1st Period'!C44)</f>
        <v>0</v>
      </c>
      <c r="D44" s="910"/>
      <c r="E44" s="911"/>
      <c r="F44" s="900">
        <f t="shared" si="15"/>
        <v>0</v>
      </c>
      <c r="G44" s="901"/>
      <c r="H44" s="970"/>
      <c r="I44" s="969">
        <f>F44+'4-EXPENSE 1st Period'!I44</f>
        <v>0</v>
      </c>
      <c r="J44" s="910"/>
      <c r="K44" s="911"/>
      <c r="L44" s="46" t="str">
        <f t="shared" si="12"/>
        <v/>
      </c>
      <c r="M44" s="74">
        <f t="shared" si="14"/>
        <v>0</v>
      </c>
      <c r="N44" s="43" t="str">
        <f t="shared" si="5"/>
        <v/>
      </c>
      <c r="O44" s="38">
        <f t="shared" si="8"/>
        <v>0</v>
      </c>
      <c r="P44" s="806"/>
      <c r="Q44" s="807"/>
      <c r="R44" s="807"/>
      <c r="S44" s="807"/>
      <c r="T44" s="807"/>
      <c r="U44" s="807"/>
      <c r="V44" s="807"/>
      <c r="W44" s="807"/>
      <c r="X44" s="807"/>
      <c r="Y44" s="807"/>
      <c r="Z44" s="807"/>
      <c r="AA44" s="807"/>
      <c r="AB44" s="807"/>
      <c r="AC44" s="807"/>
      <c r="AD44" s="808"/>
      <c r="AE44" s="750">
        <f t="shared" si="9"/>
        <v>0</v>
      </c>
      <c r="AF44" s="749" t="str">
        <f t="shared" si="6"/>
        <v/>
      </c>
    </row>
    <row r="45" spans="2:32" s="38" customFormat="1" ht="12" customHeight="1" x14ac:dyDescent="0.25">
      <c r="B45" s="51" t="str">
        <f>IF(ISBLANK('3-Budget + REVISE'!B36),"",'3-Budget + REVISE'!B36)</f>
        <v/>
      </c>
      <c r="C45" s="969">
        <f>IF('3-Budget + REVISE'!W36=1,'3-Budget + REVISE'!E36,'4-EXPENSE 1st Period'!C45)</f>
        <v>0</v>
      </c>
      <c r="D45" s="910"/>
      <c r="E45" s="911"/>
      <c r="F45" s="900">
        <f t="shared" si="15"/>
        <v>0</v>
      </c>
      <c r="G45" s="901"/>
      <c r="H45" s="970"/>
      <c r="I45" s="969">
        <f>F45+'4-EXPENSE 1st Period'!I45</f>
        <v>0</v>
      </c>
      <c r="J45" s="910"/>
      <c r="K45" s="911"/>
      <c r="L45" s="46" t="str">
        <f t="shared" si="12"/>
        <v/>
      </c>
      <c r="M45" s="74">
        <f t="shared" si="14"/>
        <v>0</v>
      </c>
      <c r="N45" s="43" t="str">
        <f t="shared" si="5"/>
        <v/>
      </c>
      <c r="O45" s="38">
        <f t="shared" si="8"/>
        <v>0</v>
      </c>
      <c r="P45" s="806"/>
      <c r="Q45" s="807"/>
      <c r="R45" s="807"/>
      <c r="S45" s="807"/>
      <c r="T45" s="807"/>
      <c r="U45" s="807"/>
      <c r="V45" s="807"/>
      <c r="W45" s="807"/>
      <c r="X45" s="807"/>
      <c r="Y45" s="807"/>
      <c r="Z45" s="807"/>
      <c r="AA45" s="807"/>
      <c r="AB45" s="807"/>
      <c r="AC45" s="807"/>
      <c r="AD45" s="808"/>
      <c r="AE45" s="750">
        <f t="shared" si="9"/>
        <v>0</v>
      </c>
      <c r="AF45" s="749" t="str">
        <f t="shared" si="6"/>
        <v/>
      </c>
    </row>
    <row r="46" spans="2:32" s="38" customFormat="1" ht="12" customHeight="1" x14ac:dyDescent="0.25">
      <c r="B46" s="51" t="str">
        <f>IF(ISBLANK('3-Budget + REVISE'!B37),"",'3-Budget + REVISE'!B37)</f>
        <v/>
      </c>
      <c r="C46" s="969">
        <f>IF('3-Budget + REVISE'!W37=1,'3-Budget + REVISE'!E37,'4-EXPENSE 1st Period'!C46)</f>
        <v>0</v>
      </c>
      <c r="D46" s="910"/>
      <c r="E46" s="911"/>
      <c r="F46" s="900">
        <f t="shared" si="15"/>
        <v>0</v>
      </c>
      <c r="G46" s="901"/>
      <c r="H46" s="970"/>
      <c r="I46" s="969">
        <f>F46+'4-EXPENSE 1st Period'!I46</f>
        <v>0</v>
      </c>
      <c r="J46" s="910"/>
      <c r="K46" s="911"/>
      <c r="L46" s="46" t="str">
        <f t="shared" si="12"/>
        <v/>
      </c>
      <c r="M46" s="74">
        <f t="shared" si="14"/>
        <v>0</v>
      </c>
      <c r="N46" s="43" t="str">
        <f t="shared" si="5"/>
        <v/>
      </c>
      <c r="O46" s="38">
        <f t="shared" si="8"/>
        <v>0</v>
      </c>
      <c r="P46" s="806"/>
      <c r="Q46" s="807"/>
      <c r="R46" s="807"/>
      <c r="S46" s="807"/>
      <c r="T46" s="807"/>
      <c r="U46" s="807"/>
      <c r="V46" s="807"/>
      <c r="W46" s="807"/>
      <c r="X46" s="807"/>
      <c r="Y46" s="807"/>
      <c r="Z46" s="807"/>
      <c r="AA46" s="807"/>
      <c r="AB46" s="807"/>
      <c r="AC46" s="807"/>
      <c r="AD46" s="808"/>
      <c r="AE46" s="750">
        <f t="shared" si="9"/>
        <v>0</v>
      </c>
      <c r="AF46" s="749" t="str">
        <f t="shared" si="6"/>
        <v/>
      </c>
    </row>
    <row r="47" spans="2:32" s="38" customFormat="1" ht="12" customHeight="1" x14ac:dyDescent="0.25">
      <c r="B47" s="51" t="str">
        <f>IF(ISBLANK('3-Budget + REVISE'!B38),"",'3-Budget + REVISE'!B38)</f>
        <v/>
      </c>
      <c r="C47" s="969">
        <f>IF('3-Budget + REVISE'!W38=1,'3-Budget + REVISE'!E38,'4-EXPENSE 1st Period'!C47)</f>
        <v>0</v>
      </c>
      <c r="D47" s="910"/>
      <c r="E47" s="911"/>
      <c r="F47" s="900">
        <f t="shared" si="15"/>
        <v>0</v>
      </c>
      <c r="G47" s="901"/>
      <c r="H47" s="970"/>
      <c r="I47" s="969">
        <f>F47+'4-EXPENSE 1st Period'!I47</f>
        <v>0</v>
      </c>
      <c r="J47" s="910"/>
      <c r="K47" s="911"/>
      <c r="L47" s="46" t="str">
        <f t="shared" si="12"/>
        <v/>
      </c>
      <c r="M47" s="74">
        <f t="shared" si="14"/>
        <v>0</v>
      </c>
      <c r="N47" s="43" t="str">
        <f t="shared" si="5"/>
        <v/>
      </c>
      <c r="O47" s="38">
        <f t="shared" si="8"/>
        <v>0</v>
      </c>
      <c r="P47" s="806"/>
      <c r="Q47" s="807"/>
      <c r="R47" s="807"/>
      <c r="S47" s="807"/>
      <c r="T47" s="807"/>
      <c r="U47" s="807"/>
      <c r="V47" s="807"/>
      <c r="W47" s="807"/>
      <c r="X47" s="807"/>
      <c r="Y47" s="807"/>
      <c r="Z47" s="807"/>
      <c r="AA47" s="807"/>
      <c r="AB47" s="807"/>
      <c r="AC47" s="807"/>
      <c r="AD47" s="808"/>
      <c r="AE47" s="750">
        <f t="shared" si="9"/>
        <v>0</v>
      </c>
      <c r="AF47" s="749" t="str">
        <f t="shared" si="6"/>
        <v/>
      </c>
    </row>
    <row r="48" spans="2:32" s="38" customFormat="1" ht="12" customHeight="1" x14ac:dyDescent="0.25">
      <c r="B48" s="51" t="str">
        <f>IF(ISBLANK('3-Budget + REVISE'!B39),"",'3-Budget + REVISE'!B39)</f>
        <v/>
      </c>
      <c r="C48" s="969">
        <f>IF('3-Budget + REVISE'!W39=1,'3-Budget + REVISE'!E39,'4-EXPENSE 1st Period'!C48)</f>
        <v>0</v>
      </c>
      <c r="D48" s="910"/>
      <c r="E48" s="911"/>
      <c r="F48" s="900">
        <f t="shared" si="15"/>
        <v>0</v>
      </c>
      <c r="G48" s="901"/>
      <c r="H48" s="970"/>
      <c r="I48" s="969">
        <f>F48+'4-EXPENSE 1st Period'!I48</f>
        <v>0</v>
      </c>
      <c r="J48" s="910"/>
      <c r="K48" s="911"/>
      <c r="L48" s="46" t="str">
        <f t="shared" si="12"/>
        <v/>
      </c>
      <c r="M48" s="74">
        <f t="shared" si="14"/>
        <v>0</v>
      </c>
      <c r="N48" s="43" t="str">
        <f t="shared" si="5"/>
        <v/>
      </c>
      <c r="O48" s="38">
        <f t="shared" si="8"/>
        <v>0</v>
      </c>
      <c r="P48" s="806"/>
      <c r="Q48" s="807"/>
      <c r="R48" s="807"/>
      <c r="S48" s="807"/>
      <c r="T48" s="807"/>
      <c r="U48" s="807"/>
      <c r="V48" s="807"/>
      <c r="W48" s="807"/>
      <c r="X48" s="807"/>
      <c r="Y48" s="807"/>
      <c r="Z48" s="807"/>
      <c r="AA48" s="807"/>
      <c r="AB48" s="807"/>
      <c r="AC48" s="807"/>
      <c r="AD48" s="808"/>
      <c r="AE48" s="750">
        <f t="shared" si="9"/>
        <v>0</v>
      </c>
      <c r="AF48" s="749" t="str">
        <f t="shared" si="6"/>
        <v/>
      </c>
    </row>
    <row r="49" spans="2:32" s="38" customFormat="1" ht="12" customHeight="1" x14ac:dyDescent="0.25">
      <c r="B49" s="51" t="str">
        <f>IF(ISBLANK('3-Budget + REVISE'!B40),"",'3-Budget + REVISE'!B40)</f>
        <v/>
      </c>
      <c r="C49" s="969">
        <f>IF('3-Budget + REVISE'!W40=1,'3-Budget + REVISE'!E40,'4-EXPENSE 1st Period'!C49)</f>
        <v>0</v>
      </c>
      <c r="D49" s="910"/>
      <c r="E49" s="911"/>
      <c r="F49" s="900">
        <f t="shared" si="15"/>
        <v>0</v>
      </c>
      <c r="G49" s="901"/>
      <c r="H49" s="970"/>
      <c r="I49" s="969">
        <f>F49+'4-EXPENSE 1st Period'!I49</f>
        <v>0</v>
      </c>
      <c r="J49" s="910"/>
      <c r="K49" s="911"/>
      <c r="L49" s="46" t="str">
        <f t="shared" si="12"/>
        <v/>
      </c>
      <c r="M49" s="74">
        <f t="shared" si="14"/>
        <v>0</v>
      </c>
      <c r="N49" s="43" t="str">
        <f t="shared" si="5"/>
        <v/>
      </c>
      <c r="O49" s="38">
        <f t="shared" si="8"/>
        <v>0</v>
      </c>
      <c r="P49" s="806"/>
      <c r="Q49" s="807"/>
      <c r="R49" s="807"/>
      <c r="S49" s="807"/>
      <c r="T49" s="807"/>
      <c r="U49" s="807"/>
      <c r="V49" s="807"/>
      <c r="W49" s="807"/>
      <c r="X49" s="807"/>
      <c r="Y49" s="807"/>
      <c r="Z49" s="807"/>
      <c r="AA49" s="807"/>
      <c r="AB49" s="807"/>
      <c r="AC49" s="807"/>
      <c r="AD49" s="808"/>
      <c r="AE49" s="750">
        <f t="shared" si="9"/>
        <v>0</v>
      </c>
      <c r="AF49" s="749" t="str">
        <f t="shared" si="6"/>
        <v/>
      </c>
    </row>
    <row r="50" spans="2:32" s="38" customFormat="1" ht="12" customHeight="1" x14ac:dyDescent="0.25">
      <c r="B50" s="51" t="str">
        <f>IF(ISBLANK('3-Budget + REVISE'!B41),"",'3-Budget + REVISE'!B41)</f>
        <v/>
      </c>
      <c r="C50" s="969">
        <f>IF('3-Budget + REVISE'!W41=1,'3-Budget + REVISE'!E41,'4-EXPENSE 1st Period'!C50)</f>
        <v>0</v>
      </c>
      <c r="D50" s="910"/>
      <c r="E50" s="911"/>
      <c r="F50" s="900">
        <f t="shared" si="15"/>
        <v>0</v>
      </c>
      <c r="G50" s="901"/>
      <c r="H50" s="970"/>
      <c r="I50" s="969">
        <f>F50+'4-EXPENSE 1st Period'!I50</f>
        <v>0</v>
      </c>
      <c r="J50" s="910"/>
      <c r="K50" s="911"/>
      <c r="L50" s="46" t="str">
        <f t="shared" si="12"/>
        <v/>
      </c>
      <c r="M50" s="74">
        <f t="shared" si="14"/>
        <v>0</v>
      </c>
      <c r="N50" s="43" t="str">
        <f t="shared" si="5"/>
        <v/>
      </c>
      <c r="O50" s="38">
        <f t="shared" si="8"/>
        <v>0</v>
      </c>
      <c r="P50" s="806"/>
      <c r="Q50" s="807"/>
      <c r="R50" s="807"/>
      <c r="S50" s="807"/>
      <c r="T50" s="807"/>
      <c r="U50" s="807"/>
      <c r="V50" s="807"/>
      <c r="W50" s="807"/>
      <c r="X50" s="807"/>
      <c r="Y50" s="807"/>
      <c r="Z50" s="807"/>
      <c r="AA50" s="807"/>
      <c r="AB50" s="807"/>
      <c r="AC50" s="807"/>
      <c r="AD50" s="808"/>
      <c r="AE50" s="750">
        <f t="shared" si="9"/>
        <v>0</v>
      </c>
      <c r="AF50" s="749" t="str">
        <f t="shared" si="6"/>
        <v/>
      </c>
    </row>
    <row r="51" spans="2:32" s="38" customFormat="1" ht="12" customHeight="1" x14ac:dyDescent="0.25">
      <c r="B51" s="51" t="str">
        <f>IF(ISBLANK('3-Budget + REVISE'!B42),"",'3-Budget + REVISE'!B42)</f>
        <v/>
      </c>
      <c r="C51" s="969">
        <f>IF('3-Budget + REVISE'!W42=1,'3-Budget + REVISE'!E42,'4-EXPENSE 1st Period'!C51)</f>
        <v>0</v>
      </c>
      <c r="D51" s="910"/>
      <c r="E51" s="911"/>
      <c r="F51" s="900">
        <f t="shared" si="15"/>
        <v>0</v>
      </c>
      <c r="G51" s="901"/>
      <c r="H51" s="970"/>
      <c r="I51" s="969">
        <f>F51+'4-EXPENSE 1st Period'!I51</f>
        <v>0</v>
      </c>
      <c r="J51" s="910"/>
      <c r="K51" s="911"/>
      <c r="L51" s="46" t="str">
        <f t="shared" si="12"/>
        <v/>
      </c>
      <c r="M51" s="74">
        <f t="shared" si="14"/>
        <v>0</v>
      </c>
      <c r="N51" s="43" t="str">
        <f t="shared" si="5"/>
        <v/>
      </c>
      <c r="O51" s="38">
        <f t="shared" si="8"/>
        <v>0</v>
      </c>
      <c r="P51" s="806"/>
      <c r="Q51" s="807"/>
      <c r="R51" s="807"/>
      <c r="S51" s="807"/>
      <c r="T51" s="807"/>
      <c r="U51" s="807"/>
      <c r="V51" s="807"/>
      <c r="W51" s="807"/>
      <c r="X51" s="807"/>
      <c r="Y51" s="807"/>
      <c r="Z51" s="807"/>
      <c r="AA51" s="807"/>
      <c r="AB51" s="807"/>
      <c r="AC51" s="807"/>
      <c r="AD51" s="808"/>
      <c r="AE51" s="750">
        <f t="shared" si="9"/>
        <v>0</v>
      </c>
      <c r="AF51" s="749" t="str">
        <f t="shared" si="6"/>
        <v/>
      </c>
    </row>
    <row r="52" spans="2:32" s="38" customFormat="1" ht="12" customHeight="1" x14ac:dyDescent="0.25">
      <c r="B52" s="51" t="str">
        <f>IF(ISBLANK('3-Budget + REVISE'!B43),"",'3-Budget + REVISE'!B43)</f>
        <v/>
      </c>
      <c r="C52" s="969">
        <f>IF('3-Budget + REVISE'!W43=1,'3-Budget + REVISE'!E43,'4-EXPENSE 1st Period'!C52)</f>
        <v>0</v>
      </c>
      <c r="D52" s="910"/>
      <c r="E52" s="911"/>
      <c r="F52" s="900">
        <f t="shared" si="15"/>
        <v>0</v>
      </c>
      <c r="G52" s="901"/>
      <c r="H52" s="970"/>
      <c r="I52" s="969">
        <f>F52+'4-EXPENSE 1st Period'!I52</f>
        <v>0</v>
      </c>
      <c r="J52" s="910"/>
      <c r="K52" s="911"/>
      <c r="L52" s="46" t="str">
        <f t="shared" si="12"/>
        <v/>
      </c>
      <c r="M52" s="74">
        <f t="shared" si="14"/>
        <v>0</v>
      </c>
      <c r="N52" s="43" t="str">
        <f t="shared" si="5"/>
        <v/>
      </c>
      <c r="O52" s="38">
        <f>F52</f>
        <v>0</v>
      </c>
      <c r="P52" s="806"/>
      <c r="Q52" s="807"/>
      <c r="R52" s="807"/>
      <c r="S52" s="807"/>
      <c r="T52" s="807"/>
      <c r="U52" s="807"/>
      <c r="V52" s="807"/>
      <c r="W52" s="807"/>
      <c r="X52" s="807"/>
      <c r="Y52" s="807"/>
      <c r="Z52" s="807"/>
      <c r="AA52" s="807"/>
      <c r="AB52" s="807"/>
      <c r="AC52" s="807"/>
      <c r="AD52" s="808"/>
      <c r="AE52" s="750">
        <f t="shared" si="9"/>
        <v>0</v>
      </c>
      <c r="AF52" s="749" t="str">
        <f t="shared" si="6"/>
        <v/>
      </c>
    </row>
    <row r="53" spans="2:32" s="38" customFormat="1" ht="12" customHeight="1" x14ac:dyDescent="0.25">
      <c r="B53" s="51" t="str">
        <f>IF(ISBLANK('3-Budget + REVISE'!B44),"",'3-Budget + REVISE'!B44)</f>
        <v/>
      </c>
      <c r="C53" s="969">
        <f>IF('3-Budget + REVISE'!W44=1,'3-Budget + REVISE'!E44,'4-EXPENSE 1st Period'!C53)</f>
        <v>0</v>
      </c>
      <c r="D53" s="910"/>
      <c r="E53" s="911"/>
      <c r="F53" s="900">
        <f t="shared" si="15"/>
        <v>0</v>
      </c>
      <c r="G53" s="901"/>
      <c r="H53" s="970"/>
      <c r="I53" s="969">
        <f>F53+'4-EXPENSE 1st Period'!I53</f>
        <v>0</v>
      </c>
      <c r="J53" s="910"/>
      <c r="K53" s="911"/>
      <c r="L53" s="46" t="str">
        <f t="shared" si="12"/>
        <v/>
      </c>
      <c r="M53" s="74">
        <f t="shared" si="14"/>
        <v>0</v>
      </c>
      <c r="N53" s="43" t="str">
        <f t="shared" si="5"/>
        <v/>
      </c>
      <c r="O53" s="38">
        <f t="shared" si="8"/>
        <v>0</v>
      </c>
      <c r="P53" s="806"/>
      <c r="Q53" s="807"/>
      <c r="R53" s="807"/>
      <c r="S53" s="807"/>
      <c r="T53" s="807"/>
      <c r="U53" s="807"/>
      <c r="V53" s="807"/>
      <c r="W53" s="807"/>
      <c r="X53" s="807"/>
      <c r="Y53" s="807"/>
      <c r="Z53" s="807"/>
      <c r="AA53" s="807"/>
      <c r="AB53" s="807"/>
      <c r="AC53" s="807"/>
      <c r="AD53" s="808"/>
      <c r="AE53" s="750">
        <f t="shared" si="9"/>
        <v>0</v>
      </c>
      <c r="AF53" s="749" t="str">
        <f t="shared" si="6"/>
        <v/>
      </c>
    </row>
    <row r="54" spans="2:32" s="38" customFormat="1" ht="12" customHeight="1" x14ac:dyDescent="0.25">
      <c r="B54" s="51" t="str">
        <f>IF(ISBLANK('3-Budget + REVISE'!B45),"",'3-Budget + REVISE'!B45)</f>
        <v/>
      </c>
      <c r="C54" s="969">
        <f>IF('3-Budget + REVISE'!W45=1,'3-Budget + REVISE'!E45,'4-EXPENSE 1st Period'!C54)</f>
        <v>0</v>
      </c>
      <c r="D54" s="910"/>
      <c r="E54" s="911"/>
      <c r="F54" s="900">
        <f t="shared" si="15"/>
        <v>0</v>
      </c>
      <c r="G54" s="901"/>
      <c r="H54" s="970"/>
      <c r="I54" s="969">
        <f>F54+'4-EXPENSE 1st Period'!I54</f>
        <v>0</v>
      </c>
      <c r="J54" s="910"/>
      <c r="K54" s="911"/>
      <c r="L54" s="46" t="str">
        <f t="shared" si="12"/>
        <v/>
      </c>
      <c r="M54" s="74">
        <f t="shared" si="14"/>
        <v>0</v>
      </c>
      <c r="N54" s="43" t="str">
        <f t="shared" si="5"/>
        <v/>
      </c>
      <c r="O54" s="38">
        <f t="shared" si="8"/>
        <v>0</v>
      </c>
      <c r="P54" s="806"/>
      <c r="Q54" s="807"/>
      <c r="R54" s="807"/>
      <c r="S54" s="807"/>
      <c r="T54" s="807"/>
      <c r="U54" s="807"/>
      <c r="V54" s="807"/>
      <c r="W54" s="807"/>
      <c r="X54" s="807"/>
      <c r="Y54" s="807"/>
      <c r="Z54" s="807"/>
      <c r="AA54" s="807"/>
      <c r="AB54" s="807"/>
      <c r="AC54" s="807"/>
      <c r="AD54" s="808"/>
      <c r="AE54" s="750">
        <f t="shared" si="9"/>
        <v>0</v>
      </c>
      <c r="AF54" s="749" t="str">
        <f t="shared" si="6"/>
        <v/>
      </c>
    </row>
    <row r="55" spans="2:32" s="38" customFormat="1" ht="12" customHeight="1" x14ac:dyDescent="0.25">
      <c r="B55" s="51" t="str">
        <f>IF(ISBLANK('3-Budget + REVISE'!B46),"",'3-Budget + REVISE'!B46)</f>
        <v/>
      </c>
      <c r="C55" s="969">
        <f>IF('3-Budget + REVISE'!W46=1,'3-Budget + REVISE'!E46,'4-EXPENSE 1st Period'!C55)</f>
        <v>0</v>
      </c>
      <c r="D55" s="910"/>
      <c r="E55" s="911"/>
      <c r="F55" s="900">
        <f t="shared" si="15"/>
        <v>0</v>
      </c>
      <c r="G55" s="901"/>
      <c r="H55" s="970"/>
      <c r="I55" s="969">
        <f>F55+'4-EXPENSE 1st Period'!I55</f>
        <v>0</v>
      </c>
      <c r="J55" s="910"/>
      <c r="K55" s="911"/>
      <c r="L55" s="46" t="str">
        <f t="shared" si="12"/>
        <v/>
      </c>
      <c r="M55" s="74">
        <f t="shared" si="14"/>
        <v>0</v>
      </c>
      <c r="N55" s="43" t="str">
        <f t="shared" si="5"/>
        <v/>
      </c>
      <c r="O55" s="38">
        <f t="shared" si="8"/>
        <v>0</v>
      </c>
      <c r="P55" s="806"/>
      <c r="Q55" s="807"/>
      <c r="R55" s="807"/>
      <c r="S55" s="807"/>
      <c r="T55" s="807"/>
      <c r="U55" s="807"/>
      <c r="V55" s="807"/>
      <c r="W55" s="807"/>
      <c r="X55" s="807"/>
      <c r="Y55" s="807"/>
      <c r="Z55" s="807"/>
      <c r="AA55" s="807"/>
      <c r="AB55" s="807"/>
      <c r="AC55" s="807"/>
      <c r="AD55" s="808"/>
      <c r="AE55" s="750">
        <f t="shared" si="9"/>
        <v>0</v>
      </c>
      <c r="AF55" s="749" t="str">
        <f t="shared" si="6"/>
        <v/>
      </c>
    </row>
    <row r="56" spans="2:32" s="38" customFormat="1" ht="12" customHeight="1" x14ac:dyDescent="0.25">
      <c r="B56" s="51">
        <f>IF(ISBLANK('3-Budget + REVISE'!B47),"",'3-Budget + REVISE'!B47)</f>
        <v>0</v>
      </c>
      <c r="C56" s="969">
        <f>IF('3-Budget + REVISE'!W47=1,'3-Budget + REVISE'!E47,'4-EXPENSE 1st Period'!C56)</f>
        <v>0</v>
      </c>
      <c r="D56" s="910"/>
      <c r="E56" s="911"/>
      <c r="F56" s="900">
        <f t="shared" si="15"/>
        <v>0</v>
      </c>
      <c r="G56" s="901"/>
      <c r="H56" s="970"/>
      <c r="I56" s="969">
        <f>F56+'4-EXPENSE 1st Period'!I56</f>
        <v>0</v>
      </c>
      <c r="J56" s="910"/>
      <c r="K56" s="911"/>
      <c r="L56" s="46" t="str">
        <f t="shared" si="12"/>
        <v/>
      </c>
      <c r="M56" s="74">
        <f t="shared" si="14"/>
        <v>0</v>
      </c>
      <c r="N56" s="43" t="str">
        <f t="shared" si="5"/>
        <v/>
      </c>
      <c r="O56" s="38">
        <f t="shared" si="8"/>
        <v>0</v>
      </c>
      <c r="P56" s="806"/>
      <c r="Q56" s="807"/>
      <c r="R56" s="807"/>
      <c r="S56" s="807"/>
      <c r="T56" s="807"/>
      <c r="U56" s="807"/>
      <c r="V56" s="807"/>
      <c r="W56" s="807"/>
      <c r="X56" s="807"/>
      <c r="Y56" s="807"/>
      <c r="Z56" s="807"/>
      <c r="AA56" s="807"/>
      <c r="AB56" s="807"/>
      <c r="AC56" s="807"/>
      <c r="AD56" s="808"/>
      <c r="AE56" s="750">
        <f t="shared" si="9"/>
        <v>0</v>
      </c>
      <c r="AF56" s="749" t="str">
        <f t="shared" si="6"/>
        <v/>
      </c>
    </row>
    <row r="57" spans="2:32" s="38" customFormat="1" ht="12" customHeight="1" x14ac:dyDescent="0.25">
      <c r="B57" s="51">
        <f>IF(ISBLANK('3-Budget + REVISE'!B48),"",'3-Budget + REVISE'!B48)</f>
        <v>0</v>
      </c>
      <c r="C57" s="969">
        <f>IF('3-Budget + REVISE'!W48=1,'3-Budget + REVISE'!E48,'4-EXPENSE 1st Period'!C57)</f>
        <v>0</v>
      </c>
      <c r="D57" s="910"/>
      <c r="E57" s="911"/>
      <c r="F57" s="900">
        <f t="shared" si="15"/>
        <v>0</v>
      </c>
      <c r="G57" s="901"/>
      <c r="H57" s="970"/>
      <c r="I57" s="969">
        <f>F57+'4-EXPENSE 1st Period'!I57</f>
        <v>0</v>
      </c>
      <c r="J57" s="910"/>
      <c r="K57" s="911"/>
      <c r="L57" s="46" t="str">
        <f t="shared" si="12"/>
        <v/>
      </c>
      <c r="M57" s="74">
        <f t="shared" si="14"/>
        <v>0</v>
      </c>
      <c r="N57" s="43" t="str">
        <f t="shared" si="5"/>
        <v/>
      </c>
      <c r="O57" s="38">
        <f t="shared" si="8"/>
        <v>0</v>
      </c>
      <c r="P57" s="806"/>
      <c r="Q57" s="807"/>
      <c r="R57" s="807"/>
      <c r="S57" s="807"/>
      <c r="T57" s="807"/>
      <c r="U57" s="807"/>
      <c r="V57" s="807"/>
      <c r="W57" s="807"/>
      <c r="X57" s="807"/>
      <c r="Y57" s="807"/>
      <c r="Z57" s="807"/>
      <c r="AA57" s="807"/>
      <c r="AB57" s="807"/>
      <c r="AC57" s="807"/>
      <c r="AD57" s="808"/>
      <c r="AE57" s="750">
        <f t="shared" si="9"/>
        <v>0</v>
      </c>
      <c r="AF57" s="749" t="str">
        <f t="shared" si="6"/>
        <v/>
      </c>
    </row>
    <row r="58" spans="2:32" s="38" customFormat="1" ht="12" customHeight="1" x14ac:dyDescent="0.25">
      <c r="B58" s="51">
        <f>IF(ISBLANK('3-Budget + REVISE'!B49),"",'3-Budget + REVISE'!B49)</f>
        <v>0</v>
      </c>
      <c r="C58" s="969">
        <f>IF('3-Budget + REVISE'!W49=1,'3-Budget + REVISE'!E49,'4-EXPENSE 1st Period'!C58)</f>
        <v>0</v>
      </c>
      <c r="D58" s="910"/>
      <c r="E58" s="911"/>
      <c r="F58" s="900">
        <f t="shared" si="15"/>
        <v>0</v>
      </c>
      <c r="G58" s="901"/>
      <c r="H58" s="970"/>
      <c r="I58" s="969">
        <f>F58+'4-EXPENSE 1st Period'!I58</f>
        <v>0</v>
      </c>
      <c r="J58" s="910"/>
      <c r="K58" s="911"/>
      <c r="L58" s="46" t="str">
        <f t="shared" si="12"/>
        <v/>
      </c>
      <c r="M58" s="74">
        <f t="shared" si="14"/>
        <v>0</v>
      </c>
      <c r="N58" s="43" t="str">
        <f t="shared" si="5"/>
        <v/>
      </c>
      <c r="O58" s="38">
        <f t="shared" si="8"/>
        <v>0</v>
      </c>
      <c r="P58" s="806"/>
      <c r="Q58" s="807"/>
      <c r="R58" s="807"/>
      <c r="S58" s="807"/>
      <c r="T58" s="807"/>
      <c r="U58" s="807"/>
      <c r="V58" s="807"/>
      <c r="W58" s="807"/>
      <c r="X58" s="807"/>
      <c r="Y58" s="807"/>
      <c r="Z58" s="807"/>
      <c r="AA58" s="807"/>
      <c r="AB58" s="807"/>
      <c r="AC58" s="807"/>
      <c r="AD58" s="808"/>
      <c r="AE58" s="750">
        <f t="shared" si="9"/>
        <v>0</v>
      </c>
      <c r="AF58" s="749" t="str">
        <f t="shared" si="6"/>
        <v/>
      </c>
    </row>
    <row r="59" spans="2:32" s="38" customFormat="1" ht="12" customHeight="1" x14ac:dyDescent="0.25">
      <c r="B59" s="51">
        <f>IF(ISBLANK('3-Budget + REVISE'!B50),"",'3-Budget + REVISE'!B50)</f>
        <v>0</v>
      </c>
      <c r="C59" s="969">
        <f>IF('3-Budget + REVISE'!W50=1,'3-Budget + REVISE'!E50,'4-EXPENSE 1st Period'!C59)</f>
        <v>0</v>
      </c>
      <c r="D59" s="910"/>
      <c r="E59" s="911"/>
      <c r="F59" s="900">
        <f t="shared" si="15"/>
        <v>0</v>
      </c>
      <c r="G59" s="901"/>
      <c r="H59" s="970"/>
      <c r="I59" s="969">
        <f>F59+'4-EXPENSE 1st Period'!I59</f>
        <v>0</v>
      </c>
      <c r="J59" s="910"/>
      <c r="K59" s="911"/>
      <c r="L59" s="46" t="str">
        <f t="shared" si="12"/>
        <v/>
      </c>
      <c r="M59" s="74">
        <f t="shared" si="14"/>
        <v>0</v>
      </c>
      <c r="N59" s="43" t="str">
        <f t="shared" si="5"/>
        <v/>
      </c>
      <c r="O59" s="38">
        <f t="shared" si="8"/>
        <v>0</v>
      </c>
      <c r="P59" s="806"/>
      <c r="Q59" s="807"/>
      <c r="R59" s="807"/>
      <c r="S59" s="807"/>
      <c r="T59" s="807"/>
      <c r="U59" s="807"/>
      <c r="V59" s="807"/>
      <c r="W59" s="807"/>
      <c r="X59" s="807"/>
      <c r="Y59" s="807"/>
      <c r="Z59" s="807"/>
      <c r="AA59" s="807"/>
      <c r="AB59" s="807"/>
      <c r="AC59" s="807"/>
      <c r="AD59" s="808"/>
      <c r="AE59" s="750">
        <f t="shared" si="9"/>
        <v>0</v>
      </c>
      <c r="AF59" s="749" t="str">
        <f t="shared" si="6"/>
        <v/>
      </c>
    </row>
    <row r="60" spans="2:32" s="38" customFormat="1" ht="12" customHeight="1" x14ac:dyDescent="0.25">
      <c r="B60" s="51">
        <f>IF(ISBLANK('3-Budget + REVISE'!B51),"",'3-Budget + REVISE'!B51)</f>
        <v>0</v>
      </c>
      <c r="C60" s="969">
        <f>IF('3-Budget + REVISE'!W51=1,'3-Budget + REVISE'!E51,'4-EXPENSE 1st Period'!C60)</f>
        <v>0</v>
      </c>
      <c r="D60" s="910"/>
      <c r="E60" s="911"/>
      <c r="F60" s="900">
        <f t="shared" si="15"/>
        <v>0</v>
      </c>
      <c r="G60" s="901"/>
      <c r="H60" s="970"/>
      <c r="I60" s="969">
        <f>F60+'4-EXPENSE 1st Period'!I60</f>
        <v>0</v>
      </c>
      <c r="J60" s="910"/>
      <c r="K60" s="911"/>
      <c r="L60" s="46" t="str">
        <f t="shared" si="12"/>
        <v/>
      </c>
      <c r="M60" s="74">
        <f t="shared" si="14"/>
        <v>0</v>
      </c>
      <c r="N60" s="43" t="str">
        <f t="shared" si="5"/>
        <v/>
      </c>
      <c r="O60" s="38">
        <f t="shared" si="8"/>
        <v>0</v>
      </c>
      <c r="P60" s="806"/>
      <c r="Q60" s="807"/>
      <c r="R60" s="807"/>
      <c r="S60" s="807"/>
      <c r="T60" s="807"/>
      <c r="U60" s="807"/>
      <c r="V60" s="807"/>
      <c r="W60" s="807"/>
      <c r="X60" s="807"/>
      <c r="Y60" s="807"/>
      <c r="Z60" s="807"/>
      <c r="AA60" s="807"/>
      <c r="AB60" s="807"/>
      <c r="AC60" s="807"/>
      <c r="AD60" s="808"/>
      <c r="AE60" s="750">
        <f t="shared" si="9"/>
        <v>0</v>
      </c>
      <c r="AF60" s="749" t="str">
        <f t="shared" si="6"/>
        <v/>
      </c>
    </row>
    <row r="61" spans="2:32" s="38" customFormat="1" ht="12" customHeight="1" x14ac:dyDescent="0.25">
      <c r="B61" s="51">
        <f>IF(ISBLANK('3-Budget + REVISE'!B52),"",'3-Budget + REVISE'!B52)</f>
        <v>0</v>
      </c>
      <c r="C61" s="969">
        <f>IF('3-Budget + REVISE'!W52=1,'3-Budget + REVISE'!E52,'4-EXPENSE 1st Period'!C61)</f>
        <v>0</v>
      </c>
      <c r="D61" s="910"/>
      <c r="E61" s="911"/>
      <c r="F61" s="900">
        <f t="shared" si="15"/>
        <v>0</v>
      </c>
      <c r="G61" s="901"/>
      <c r="H61" s="970"/>
      <c r="I61" s="969">
        <f>F61+'4-EXPENSE 1st Period'!I61</f>
        <v>0</v>
      </c>
      <c r="J61" s="910"/>
      <c r="K61" s="911"/>
      <c r="L61" s="46" t="str">
        <f t="shared" si="12"/>
        <v/>
      </c>
      <c r="M61" s="74">
        <f t="shared" si="14"/>
        <v>0</v>
      </c>
      <c r="N61" s="43" t="str">
        <f t="shared" si="5"/>
        <v/>
      </c>
      <c r="O61" s="38">
        <f t="shared" si="8"/>
        <v>0</v>
      </c>
      <c r="P61" s="806"/>
      <c r="Q61" s="807"/>
      <c r="R61" s="807"/>
      <c r="S61" s="807"/>
      <c r="T61" s="807"/>
      <c r="U61" s="807"/>
      <c r="V61" s="807"/>
      <c r="W61" s="807"/>
      <c r="X61" s="807"/>
      <c r="Y61" s="807"/>
      <c r="Z61" s="807"/>
      <c r="AA61" s="807"/>
      <c r="AB61" s="807"/>
      <c r="AC61" s="807"/>
      <c r="AD61" s="808"/>
      <c r="AE61" s="750">
        <f t="shared" si="9"/>
        <v>0</v>
      </c>
      <c r="AF61" s="749" t="str">
        <f t="shared" si="6"/>
        <v/>
      </c>
    </row>
    <row r="62" spans="2:32" s="38" customFormat="1" ht="12" customHeight="1" x14ac:dyDescent="0.25">
      <c r="B62" s="51">
        <f>IF(ISBLANK('3-Budget + REVISE'!B53),"",'3-Budget + REVISE'!B53)</f>
        <v>0</v>
      </c>
      <c r="C62" s="969">
        <f>IF('3-Budget + REVISE'!W53=1,'3-Budget + REVISE'!E53,'4-EXPENSE 1st Period'!C62)</f>
        <v>0</v>
      </c>
      <c r="D62" s="910"/>
      <c r="E62" s="911"/>
      <c r="F62" s="900">
        <f t="shared" si="15"/>
        <v>0</v>
      </c>
      <c r="G62" s="901"/>
      <c r="H62" s="970"/>
      <c r="I62" s="969">
        <f>F62+'4-EXPENSE 1st Period'!I62</f>
        <v>0</v>
      </c>
      <c r="J62" s="910"/>
      <c r="K62" s="911"/>
      <c r="L62" s="46" t="str">
        <f t="shared" si="12"/>
        <v/>
      </c>
      <c r="M62" s="74">
        <f t="shared" si="14"/>
        <v>0</v>
      </c>
      <c r="N62" s="43" t="str">
        <f t="shared" si="5"/>
        <v/>
      </c>
      <c r="O62" s="38">
        <f t="shared" si="8"/>
        <v>0</v>
      </c>
      <c r="P62" s="806"/>
      <c r="Q62" s="807"/>
      <c r="R62" s="807"/>
      <c r="S62" s="807"/>
      <c r="T62" s="807"/>
      <c r="U62" s="807"/>
      <c r="V62" s="807"/>
      <c r="W62" s="807"/>
      <c r="X62" s="807"/>
      <c r="Y62" s="807"/>
      <c r="Z62" s="807"/>
      <c r="AA62" s="807"/>
      <c r="AB62" s="807"/>
      <c r="AC62" s="807"/>
      <c r="AD62" s="808"/>
      <c r="AE62" s="750">
        <f t="shared" si="9"/>
        <v>0</v>
      </c>
      <c r="AF62" s="749" t="str">
        <f t="shared" si="6"/>
        <v/>
      </c>
    </row>
    <row r="63" spans="2:32" s="38" customFormat="1" ht="12.75" customHeight="1" x14ac:dyDescent="0.25">
      <c r="B63" s="200" t="str">
        <f>IF(ISBLANK('3-Budget + REVISE'!B54),"",'3-Budget + REVISE'!B54)</f>
        <v>300 - TRAVEL</v>
      </c>
      <c r="C63" s="912">
        <f>SUM(C64:C73)</f>
        <v>0</v>
      </c>
      <c r="D63" s="912"/>
      <c r="E63" s="912"/>
      <c r="F63" s="912">
        <f t="shared" ref="F63" si="16">SUM(F64:F73)</f>
        <v>0</v>
      </c>
      <c r="G63" s="912"/>
      <c r="H63" s="912"/>
      <c r="I63" s="912">
        <f t="shared" ref="I63" si="17">SUM(I64:I73)</f>
        <v>0</v>
      </c>
      <c r="J63" s="912"/>
      <c r="K63" s="912"/>
      <c r="L63" s="208" t="str">
        <f t="shared" ref="L63:L73" si="18">IF(C63&gt;0,I63/C63,"")</f>
        <v/>
      </c>
      <c r="M63" s="211">
        <f t="shared" si="14"/>
        <v>0</v>
      </c>
      <c r="N63" s="43" t="str">
        <f t="shared" si="5"/>
        <v/>
      </c>
      <c r="O63" s="38">
        <f t="shared" si="8"/>
        <v>0</v>
      </c>
      <c r="P63" s="784">
        <f>SUM(P64:P73)</f>
        <v>0</v>
      </c>
      <c r="Q63" s="785">
        <f>SUM(Q64:Q73)</f>
        <v>0</v>
      </c>
      <c r="R63" s="785">
        <f t="shared" ref="R63:AC63" si="19">SUM(R64:R73)</f>
        <v>0</v>
      </c>
      <c r="S63" s="785">
        <f t="shared" si="19"/>
        <v>0</v>
      </c>
      <c r="T63" s="785">
        <f t="shared" si="19"/>
        <v>0</v>
      </c>
      <c r="U63" s="785">
        <f t="shared" si="19"/>
        <v>0</v>
      </c>
      <c r="V63" s="785">
        <f t="shared" si="19"/>
        <v>0</v>
      </c>
      <c r="W63" s="785">
        <f t="shared" si="19"/>
        <v>0</v>
      </c>
      <c r="X63" s="785">
        <f t="shared" si="19"/>
        <v>0</v>
      </c>
      <c r="Y63" s="785">
        <f t="shared" si="19"/>
        <v>0</v>
      </c>
      <c r="Z63" s="785">
        <f t="shared" si="19"/>
        <v>0</v>
      </c>
      <c r="AA63" s="785">
        <f t="shared" si="19"/>
        <v>0</v>
      </c>
      <c r="AB63" s="785">
        <f t="shared" si="19"/>
        <v>0</v>
      </c>
      <c r="AC63" s="785">
        <f t="shared" si="19"/>
        <v>0</v>
      </c>
      <c r="AD63" s="786">
        <f>SUM(AD64:AD73)</f>
        <v>0</v>
      </c>
      <c r="AE63" s="750">
        <f t="shared" si="9"/>
        <v>0</v>
      </c>
      <c r="AF63" s="749" t="str">
        <f t="shared" si="6"/>
        <v/>
      </c>
    </row>
    <row r="64" spans="2:32" s="38" customFormat="1" ht="12" customHeight="1" x14ac:dyDescent="0.25">
      <c r="B64" s="51">
        <f>IF(ISBLANK('3-Budget + REVISE'!B55),"",'3-Budget + REVISE'!B55)</f>
        <v>0</v>
      </c>
      <c r="C64" s="969">
        <f>IF('3-Budget + REVISE'!W55=1,'3-Budget + REVISE'!E55,'4-EXPENSE 1st Period'!C64)</f>
        <v>0</v>
      </c>
      <c r="D64" s="910"/>
      <c r="E64" s="911"/>
      <c r="F64" s="900">
        <f>AE64</f>
        <v>0</v>
      </c>
      <c r="G64" s="901"/>
      <c r="H64" s="970"/>
      <c r="I64" s="969">
        <f>F64+'4-EXPENSE 1st Period'!I64</f>
        <v>0</v>
      </c>
      <c r="J64" s="910"/>
      <c r="K64" s="911"/>
      <c r="L64" s="46" t="str">
        <f t="shared" si="18"/>
        <v/>
      </c>
      <c r="M64" s="74">
        <f t="shared" ref="M64:M74" si="20">C64-I64</f>
        <v>0</v>
      </c>
      <c r="N64" s="43" t="str">
        <f t="shared" ref="N64:N74" si="21">IF(M64&lt;0, "!", "")</f>
        <v/>
      </c>
      <c r="O64" s="38">
        <f t="shared" si="8"/>
        <v>0</v>
      </c>
      <c r="P64" s="806"/>
      <c r="Q64" s="807"/>
      <c r="R64" s="807"/>
      <c r="S64" s="807"/>
      <c r="T64" s="807"/>
      <c r="U64" s="807"/>
      <c r="V64" s="807"/>
      <c r="W64" s="807"/>
      <c r="X64" s="807"/>
      <c r="Y64" s="807"/>
      <c r="Z64" s="807"/>
      <c r="AA64" s="807"/>
      <c r="AB64" s="807"/>
      <c r="AC64" s="807"/>
      <c r="AD64" s="808"/>
      <c r="AE64" s="750">
        <f t="shared" si="9"/>
        <v>0</v>
      </c>
      <c r="AF64" s="749" t="str">
        <f t="shared" si="6"/>
        <v/>
      </c>
    </row>
    <row r="65" spans="2:32" s="38" customFormat="1" ht="12" customHeight="1" x14ac:dyDescent="0.25">
      <c r="B65" s="53">
        <f>IF(ISBLANK('3-Budget + REVISE'!B56),"",'3-Budget + REVISE'!B56)</f>
        <v>0</v>
      </c>
      <c r="C65" s="969">
        <f>IF('3-Budget + REVISE'!W56=1,'3-Budget + REVISE'!E56,'4-EXPENSE 1st Period'!C65)</f>
        <v>0</v>
      </c>
      <c r="D65" s="910"/>
      <c r="E65" s="911"/>
      <c r="F65" s="900">
        <f t="shared" ref="F65:F73" si="22">AE65</f>
        <v>0</v>
      </c>
      <c r="G65" s="901"/>
      <c r="H65" s="970"/>
      <c r="I65" s="974">
        <f>F65+'4-EXPENSE 1st Period'!I65</f>
        <v>0</v>
      </c>
      <c r="J65" s="937"/>
      <c r="K65" s="938"/>
      <c r="L65" s="52" t="str">
        <f t="shared" si="18"/>
        <v/>
      </c>
      <c r="M65" s="75">
        <f t="shared" si="20"/>
        <v>0</v>
      </c>
      <c r="N65" s="43" t="str">
        <f t="shared" si="21"/>
        <v/>
      </c>
      <c r="O65" s="38">
        <f t="shared" si="8"/>
        <v>0</v>
      </c>
      <c r="P65" s="806"/>
      <c r="Q65" s="807"/>
      <c r="R65" s="807"/>
      <c r="S65" s="807"/>
      <c r="T65" s="807"/>
      <c r="U65" s="807"/>
      <c r="V65" s="807"/>
      <c r="W65" s="807"/>
      <c r="X65" s="807"/>
      <c r="Y65" s="807"/>
      <c r="Z65" s="807"/>
      <c r="AA65" s="807"/>
      <c r="AB65" s="807"/>
      <c r="AC65" s="807"/>
      <c r="AD65" s="808"/>
      <c r="AE65" s="750">
        <f t="shared" si="9"/>
        <v>0</v>
      </c>
      <c r="AF65" s="749" t="str">
        <f t="shared" si="6"/>
        <v/>
      </c>
    </row>
    <row r="66" spans="2:32" s="38" customFormat="1" ht="12" customHeight="1" x14ac:dyDescent="0.25">
      <c r="B66" s="53">
        <f>IF(ISBLANK('3-Budget + REVISE'!B57),"",'3-Budget + REVISE'!B57)</f>
        <v>0</v>
      </c>
      <c r="C66" s="969">
        <f>IF('3-Budget + REVISE'!W57=1,'3-Budget + REVISE'!E57,'4-EXPENSE 1st Period'!C66)</f>
        <v>0</v>
      </c>
      <c r="D66" s="910"/>
      <c r="E66" s="911"/>
      <c r="F66" s="900">
        <f t="shared" si="22"/>
        <v>0</v>
      </c>
      <c r="G66" s="901"/>
      <c r="H66" s="970"/>
      <c r="I66" s="974">
        <f>F66+'4-EXPENSE 1st Period'!I66</f>
        <v>0</v>
      </c>
      <c r="J66" s="937"/>
      <c r="K66" s="938"/>
      <c r="L66" s="52" t="str">
        <f t="shared" si="18"/>
        <v/>
      </c>
      <c r="M66" s="75">
        <f t="shared" si="20"/>
        <v>0</v>
      </c>
      <c r="N66" s="43" t="str">
        <f t="shared" si="21"/>
        <v/>
      </c>
      <c r="O66" s="38">
        <f t="shared" si="8"/>
        <v>0</v>
      </c>
      <c r="P66" s="806"/>
      <c r="Q66" s="807"/>
      <c r="R66" s="807"/>
      <c r="S66" s="807"/>
      <c r="T66" s="807"/>
      <c r="U66" s="807"/>
      <c r="V66" s="807"/>
      <c r="W66" s="807"/>
      <c r="X66" s="807"/>
      <c r="Y66" s="807"/>
      <c r="Z66" s="807"/>
      <c r="AA66" s="807"/>
      <c r="AB66" s="807"/>
      <c r="AC66" s="807"/>
      <c r="AD66" s="808"/>
      <c r="AE66" s="750">
        <f t="shared" si="9"/>
        <v>0</v>
      </c>
      <c r="AF66" s="749" t="str">
        <f t="shared" si="6"/>
        <v/>
      </c>
    </row>
    <row r="67" spans="2:32" s="38" customFormat="1" ht="12" customHeight="1" x14ac:dyDescent="0.25">
      <c r="B67" s="53">
        <f>IF(ISBLANK('3-Budget + REVISE'!B58),"",'3-Budget + REVISE'!B58)</f>
        <v>0</v>
      </c>
      <c r="C67" s="969">
        <f>IF('3-Budget + REVISE'!W58=1,'3-Budget + REVISE'!E58,'4-EXPENSE 1st Period'!C67)</f>
        <v>0</v>
      </c>
      <c r="D67" s="910"/>
      <c r="E67" s="911"/>
      <c r="F67" s="900">
        <f t="shared" si="22"/>
        <v>0</v>
      </c>
      <c r="G67" s="901"/>
      <c r="H67" s="970"/>
      <c r="I67" s="974">
        <f>F67+'4-EXPENSE 1st Period'!I67</f>
        <v>0</v>
      </c>
      <c r="J67" s="937"/>
      <c r="K67" s="938"/>
      <c r="L67" s="52" t="str">
        <f t="shared" si="18"/>
        <v/>
      </c>
      <c r="M67" s="75">
        <f t="shared" si="20"/>
        <v>0</v>
      </c>
      <c r="N67" s="43" t="str">
        <f t="shared" si="21"/>
        <v/>
      </c>
      <c r="O67" s="38">
        <f t="shared" si="8"/>
        <v>0</v>
      </c>
      <c r="P67" s="806"/>
      <c r="Q67" s="807"/>
      <c r="R67" s="807"/>
      <c r="S67" s="807"/>
      <c r="T67" s="807"/>
      <c r="U67" s="807"/>
      <c r="V67" s="807"/>
      <c r="W67" s="807"/>
      <c r="X67" s="807"/>
      <c r="Y67" s="807"/>
      <c r="Z67" s="807"/>
      <c r="AA67" s="807"/>
      <c r="AB67" s="807"/>
      <c r="AC67" s="807"/>
      <c r="AD67" s="808"/>
      <c r="AE67" s="750">
        <f t="shared" si="9"/>
        <v>0</v>
      </c>
      <c r="AF67" s="749" t="str">
        <f t="shared" si="6"/>
        <v/>
      </c>
    </row>
    <row r="68" spans="2:32" s="38" customFormat="1" ht="12" customHeight="1" x14ac:dyDescent="0.25">
      <c r="B68" s="53">
        <f>IF(ISBLANK('3-Budget + REVISE'!B59),"",'3-Budget + REVISE'!B59)</f>
        <v>0</v>
      </c>
      <c r="C68" s="969">
        <f>IF('3-Budget + REVISE'!W59=1,'3-Budget + REVISE'!E59,'4-EXPENSE 1st Period'!C68)</f>
        <v>0</v>
      </c>
      <c r="D68" s="910"/>
      <c r="E68" s="911"/>
      <c r="F68" s="900">
        <f t="shared" si="22"/>
        <v>0</v>
      </c>
      <c r="G68" s="901"/>
      <c r="H68" s="970"/>
      <c r="I68" s="974">
        <f>F68+'4-EXPENSE 1st Period'!I68</f>
        <v>0</v>
      </c>
      <c r="J68" s="937"/>
      <c r="K68" s="938"/>
      <c r="L68" s="52" t="str">
        <f t="shared" si="18"/>
        <v/>
      </c>
      <c r="M68" s="75">
        <f t="shared" si="20"/>
        <v>0</v>
      </c>
      <c r="N68" s="43" t="str">
        <f t="shared" si="21"/>
        <v/>
      </c>
      <c r="O68" s="38">
        <f t="shared" si="8"/>
        <v>0</v>
      </c>
      <c r="P68" s="806"/>
      <c r="Q68" s="807"/>
      <c r="R68" s="807"/>
      <c r="S68" s="807"/>
      <c r="T68" s="807"/>
      <c r="U68" s="807"/>
      <c r="V68" s="807"/>
      <c r="W68" s="807"/>
      <c r="X68" s="807"/>
      <c r="Y68" s="807"/>
      <c r="Z68" s="807"/>
      <c r="AA68" s="807"/>
      <c r="AB68" s="807"/>
      <c r="AC68" s="807"/>
      <c r="AD68" s="808"/>
      <c r="AE68" s="750">
        <f t="shared" si="9"/>
        <v>0</v>
      </c>
      <c r="AF68" s="749" t="str">
        <f t="shared" si="6"/>
        <v/>
      </c>
    </row>
    <row r="69" spans="2:32" s="38" customFormat="1" ht="12" customHeight="1" x14ac:dyDescent="0.25">
      <c r="B69" s="53">
        <f>IF(ISBLANK('3-Budget + REVISE'!B60),"",'3-Budget + REVISE'!B60)</f>
        <v>0</v>
      </c>
      <c r="C69" s="969">
        <f>IF('3-Budget + REVISE'!W60=1,'3-Budget + REVISE'!E60,'4-EXPENSE 1st Period'!C69)</f>
        <v>0</v>
      </c>
      <c r="D69" s="910"/>
      <c r="E69" s="911"/>
      <c r="F69" s="900">
        <f t="shared" si="22"/>
        <v>0</v>
      </c>
      <c r="G69" s="901"/>
      <c r="H69" s="970"/>
      <c r="I69" s="974">
        <f>F69+'4-EXPENSE 1st Period'!I69</f>
        <v>0</v>
      </c>
      <c r="J69" s="937"/>
      <c r="K69" s="938"/>
      <c r="L69" s="52" t="str">
        <f t="shared" si="18"/>
        <v/>
      </c>
      <c r="M69" s="75">
        <f t="shared" si="20"/>
        <v>0</v>
      </c>
      <c r="N69" s="43" t="str">
        <f t="shared" si="21"/>
        <v/>
      </c>
      <c r="O69" s="38">
        <f t="shared" si="8"/>
        <v>0</v>
      </c>
      <c r="P69" s="806"/>
      <c r="Q69" s="807"/>
      <c r="R69" s="807"/>
      <c r="S69" s="807"/>
      <c r="T69" s="807"/>
      <c r="U69" s="807"/>
      <c r="V69" s="807"/>
      <c r="W69" s="807"/>
      <c r="X69" s="807"/>
      <c r="Y69" s="807"/>
      <c r="Z69" s="807"/>
      <c r="AA69" s="807"/>
      <c r="AB69" s="807"/>
      <c r="AC69" s="807"/>
      <c r="AD69" s="808"/>
      <c r="AE69" s="750">
        <f t="shared" si="9"/>
        <v>0</v>
      </c>
      <c r="AF69" s="749" t="str">
        <f t="shared" si="6"/>
        <v/>
      </c>
    </row>
    <row r="70" spans="2:32" s="38" customFormat="1" ht="12" customHeight="1" x14ac:dyDescent="0.25">
      <c r="B70" s="53">
        <f>IF(ISBLANK('3-Budget + REVISE'!B61),"",'3-Budget + REVISE'!B61)</f>
        <v>0</v>
      </c>
      <c r="C70" s="969">
        <f>IF('3-Budget + REVISE'!W61=1,'3-Budget + REVISE'!E61,'4-EXPENSE 1st Period'!C70)</f>
        <v>0</v>
      </c>
      <c r="D70" s="910"/>
      <c r="E70" s="911"/>
      <c r="F70" s="900">
        <f t="shared" si="22"/>
        <v>0</v>
      </c>
      <c r="G70" s="901"/>
      <c r="H70" s="970"/>
      <c r="I70" s="974">
        <f>F70+'4-EXPENSE 1st Period'!I70</f>
        <v>0</v>
      </c>
      <c r="J70" s="937"/>
      <c r="K70" s="938"/>
      <c r="L70" s="52" t="str">
        <f t="shared" si="18"/>
        <v/>
      </c>
      <c r="M70" s="75">
        <f t="shared" si="20"/>
        <v>0</v>
      </c>
      <c r="N70" s="43" t="str">
        <f t="shared" si="21"/>
        <v/>
      </c>
      <c r="O70" s="38">
        <f t="shared" si="8"/>
        <v>0</v>
      </c>
      <c r="P70" s="806"/>
      <c r="Q70" s="807"/>
      <c r="R70" s="807"/>
      <c r="S70" s="807"/>
      <c r="T70" s="807"/>
      <c r="U70" s="807"/>
      <c r="V70" s="807"/>
      <c r="W70" s="807"/>
      <c r="X70" s="807"/>
      <c r="Y70" s="807"/>
      <c r="Z70" s="807"/>
      <c r="AA70" s="807"/>
      <c r="AB70" s="807"/>
      <c r="AC70" s="807"/>
      <c r="AD70" s="808"/>
      <c r="AE70" s="750">
        <f t="shared" si="9"/>
        <v>0</v>
      </c>
      <c r="AF70" s="749" t="str">
        <f t="shared" si="6"/>
        <v/>
      </c>
    </row>
    <row r="71" spans="2:32" s="38" customFormat="1" ht="12" customHeight="1" x14ac:dyDescent="0.25">
      <c r="B71" s="53">
        <f>IF(ISBLANK('3-Budget + REVISE'!B62),"",'3-Budget + REVISE'!B62)</f>
        <v>0</v>
      </c>
      <c r="C71" s="969">
        <f>IF('3-Budget + REVISE'!W62=1,'3-Budget + REVISE'!E62,'4-EXPENSE 1st Period'!C71)</f>
        <v>0</v>
      </c>
      <c r="D71" s="910"/>
      <c r="E71" s="911"/>
      <c r="F71" s="900">
        <f t="shared" si="22"/>
        <v>0</v>
      </c>
      <c r="G71" s="901"/>
      <c r="H71" s="970"/>
      <c r="I71" s="974">
        <f>F71+'4-EXPENSE 1st Period'!I71</f>
        <v>0</v>
      </c>
      <c r="J71" s="937"/>
      <c r="K71" s="938"/>
      <c r="L71" s="52" t="str">
        <f t="shared" si="18"/>
        <v/>
      </c>
      <c r="M71" s="75">
        <f t="shared" si="20"/>
        <v>0</v>
      </c>
      <c r="N71" s="43" t="str">
        <f t="shared" si="21"/>
        <v/>
      </c>
      <c r="O71" s="38">
        <f t="shared" si="8"/>
        <v>0</v>
      </c>
      <c r="P71" s="806"/>
      <c r="Q71" s="807"/>
      <c r="R71" s="807"/>
      <c r="S71" s="807"/>
      <c r="T71" s="807"/>
      <c r="U71" s="807"/>
      <c r="V71" s="807"/>
      <c r="W71" s="807"/>
      <c r="X71" s="807"/>
      <c r="Y71" s="807"/>
      <c r="Z71" s="807"/>
      <c r="AA71" s="807"/>
      <c r="AB71" s="807"/>
      <c r="AC71" s="807"/>
      <c r="AD71" s="808"/>
      <c r="AE71" s="750">
        <f t="shared" si="9"/>
        <v>0</v>
      </c>
      <c r="AF71" s="749" t="str">
        <f t="shared" si="6"/>
        <v/>
      </c>
    </row>
    <row r="72" spans="2:32" s="38" customFormat="1" ht="12" customHeight="1" x14ac:dyDescent="0.25">
      <c r="B72" s="53">
        <f>IF(ISBLANK('3-Budget + REVISE'!B63),"",'3-Budget + REVISE'!B63)</f>
        <v>0</v>
      </c>
      <c r="C72" s="969">
        <f>IF('3-Budget + REVISE'!W63=1,'3-Budget + REVISE'!E63,'4-EXPENSE 1st Period'!C72)</f>
        <v>0</v>
      </c>
      <c r="D72" s="910"/>
      <c r="E72" s="911"/>
      <c r="F72" s="900">
        <f t="shared" si="22"/>
        <v>0</v>
      </c>
      <c r="G72" s="901"/>
      <c r="H72" s="970"/>
      <c r="I72" s="974">
        <f>F72+'4-EXPENSE 1st Period'!I72</f>
        <v>0</v>
      </c>
      <c r="J72" s="937"/>
      <c r="K72" s="938"/>
      <c r="L72" s="52" t="str">
        <f t="shared" si="18"/>
        <v/>
      </c>
      <c r="M72" s="75">
        <f t="shared" si="20"/>
        <v>0</v>
      </c>
      <c r="N72" s="43" t="str">
        <f t="shared" si="21"/>
        <v/>
      </c>
      <c r="O72" s="38">
        <f t="shared" si="8"/>
        <v>0</v>
      </c>
      <c r="P72" s="806"/>
      <c r="Q72" s="807"/>
      <c r="R72" s="807"/>
      <c r="S72" s="807"/>
      <c r="T72" s="807"/>
      <c r="U72" s="807"/>
      <c r="V72" s="807"/>
      <c r="W72" s="807"/>
      <c r="X72" s="807"/>
      <c r="Y72" s="807"/>
      <c r="Z72" s="807"/>
      <c r="AA72" s="807"/>
      <c r="AB72" s="807"/>
      <c r="AC72" s="807"/>
      <c r="AD72" s="808"/>
      <c r="AE72" s="750">
        <f t="shared" si="9"/>
        <v>0</v>
      </c>
      <c r="AF72" s="749" t="str">
        <f t="shared" si="6"/>
        <v/>
      </c>
    </row>
    <row r="73" spans="2:32" s="38" customFormat="1" ht="12" customHeight="1" x14ac:dyDescent="0.25">
      <c r="B73" s="48">
        <f>IF(ISBLANK('3-Budget + REVISE'!B64),"",'3-Budget + REVISE'!B64)</f>
        <v>0</v>
      </c>
      <c r="C73" s="969">
        <f>IF('3-Budget + REVISE'!W64=1,'3-Budget + REVISE'!E64,'4-EXPENSE 1st Period'!C73)</f>
        <v>0</v>
      </c>
      <c r="D73" s="910"/>
      <c r="E73" s="911"/>
      <c r="F73" s="900">
        <f t="shared" si="22"/>
        <v>0</v>
      </c>
      <c r="G73" s="901"/>
      <c r="H73" s="970"/>
      <c r="I73" s="975">
        <f>F73+'4-EXPENSE 1st Period'!I73</f>
        <v>0</v>
      </c>
      <c r="J73" s="976"/>
      <c r="K73" s="977"/>
      <c r="L73" s="54" t="str">
        <f t="shared" si="18"/>
        <v/>
      </c>
      <c r="M73" s="76">
        <f t="shared" si="20"/>
        <v>0</v>
      </c>
      <c r="N73" s="43" t="str">
        <f t="shared" si="21"/>
        <v/>
      </c>
      <c r="O73" s="38">
        <f t="shared" si="8"/>
        <v>0</v>
      </c>
      <c r="P73" s="806"/>
      <c r="Q73" s="807"/>
      <c r="R73" s="807"/>
      <c r="S73" s="807"/>
      <c r="T73" s="807"/>
      <c r="U73" s="807"/>
      <c r="V73" s="807"/>
      <c r="W73" s="807"/>
      <c r="X73" s="807"/>
      <c r="Y73" s="807"/>
      <c r="Z73" s="807"/>
      <c r="AA73" s="807"/>
      <c r="AB73" s="807"/>
      <c r="AC73" s="807"/>
      <c r="AD73" s="808"/>
      <c r="AE73" s="750">
        <f t="shared" si="9"/>
        <v>0</v>
      </c>
      <c r="AF73" s="749" t="str">
        <f t="shared" si="6"/>
        <v/>
      </c>
    </row>
    <row r="74" spans="2:32" s="56" customFormat="1" ht="12.75" customHeight="1" x14ac:dyDescent="0.25">
      <c r="B74" s="200" t="str">
        <f>IF(ISBLANK('3-Budget + REVISE'!B65),"",'3-Budget + REVISE'!B65)</f>
        <v>400 - SUPPLIES</v>
      </c>
      <c r="C74" s="912">
        <f>SUM(C75:C84)</f>
        <v>0</v>
      </c>
      <c r="D74" s="912"/>
      <c r="E74" s="912"/>
      <c r="F74" s="912">
        <f t="shared" ref="F74" si="23">SUM(F75:F84)</f>
        <v>0</v>
      </c>
      <c r="G74" s="912"/>
      <c r="H74" s="912"/>
      <c r="I74" s="912">
        <f t="shared" ref="I74" si="24">SUM(I75:I84)</f>
        <v>0</v>
      </c>
      <c r="J74" s="912"/>
      <c r="K74" s="912"/>
      <c r="L74" s="208" t="str">
        <f t="shared" ref="L74:L84" si="25">IF(C74&gt;0,I74/C74,"")</f>
        <v/>
      </c>
      <c r="M74" s="211">
        <f t="shared" si="20"/>
        <v>0</v>
      </c>
      <c r="N74" s="42" t="str">
        <f t="shared" si="21"/>
        <v/>
      </c>
      <c r="O74" s="38">
        <f t="shared" si="8"/>
        <v>0</v>
      </c>
      <c r="P74" s="784">
        <f>SUM(P75:P84)</f>
        <v>0</v>
      </c>
      <c r="Q74" s="785">
        <f>SUM(Q75:Q84)</f>
        <v>0</v>
      </c>
      <c r="R74" s="785">
        <f t="shared" ref="R74:AC74" si="26">SUM(R75:R84)</f>
        <v>0</v>
      </c>
      <c r="S74" s="785">
        <f t="shared" si="26"/>
        <v>0</v>
      </c>
      <c r="T74" s="785">
        <f t="shared" si="26"/>
        <v>0</v>
      </c>
      <c r="U74" s="785">
        <f t="shared" si="26"/>
        <v>0</v>
      </c>
      <c r="V74" s="785">
        <f t="shared" si="26"/>
        <v>0</v>
      </c>
      <c r="W74" s="785">
        <f t="shared" si="26"/>
        <v>0</v>
      </c>
      <c r="X74" s="785">
        <f t="shared" si="26"/>
        <v>0</v>
      </c>
      <c r="Y74" s="785">
        <f t="shared" si="26"/>
        <v>0</v>
      </c>
      <c r="Z74" s="785">
        <f t="shared" si="26"/>
        <v>0</v>
      </c>
      <c r="AA74" s="785">
        <f t="shared" si="26"/>
        <v>0</v>
      </c>
      <c r="AB74" s="785">
        <f t="shared" si="26"/>
        <v>0</v>
      </c>
      <c r="AC74" s="785">
        <f t="shared" si="26"/>
        <v>0</v>
      </c>
      <c r="AD74" s="786">
        <f>SUM(AD75:AD84)</f>
        <v>0</v>
      </c>
      <c r="AE74" s="750">
        <f t="shared" si="9"/>
        <v>0</v>
      </c>
      <c r="AF74" s="749" t="str">
        <f t="shared" si="6"/>
        <v/>
      </c>
    </row>
    <row r="75" spans="2:32" s="38" customFormat="1" ht="12" customHeight="1" x14ac:dyDescent="0.25">
      <c r="B75" s="51">
        <f>IF(ISBLANK('3-Budget + REVISE'!B66),"",'3-Budget + REVISE'!B66)</f>
        <v>0</v>
      </c>
      <c r="C75" s="969">
        <f>IF('3-Budget + REVISE'!W66=1,'3-Budget + REVISE'!E66,'4-EXPENSE 1st Period'!C75)</f>
        <v>0</v>
      </c>
      <c r="D75" s="910"/>
      <c r="E75" s="911"/>
      <c r="F75" s="900">
        <f>AE75</f>
        <v>0</v>
      </c>
      <c r="G75" s="901"/>
      <c r="H75" s="970"/>
      <c r="I75" s="969">
        <f>F75+'4-EXPENSE 1st Period'!I75</f>
        <v>0</v>
      </c>
      <c r="J75" s="910"/>
      <c r="K75" s="911"/>
      <c r="L75" s="46" t="str">
        <f t="shared" si="25"/>
        <v/>
      </c>
      <c r="M75" s="74">
        <f t="shared" ref="M75:M85" si="27">C75-I75</f>
        <v>0</v>
      </c>
      <c r="N75" s="43" t="str">
        <f t="shared" ref="N75:N85" si="28">IF(M75&lt;0, "!", "")</f>
        <v/>
      </c>
      <c r="O75" s="38">
        <f t="shared" si="8"/>
        <v>0</v>
      </c>
      <c r="P75" s="806"/>
      <c r="Q75" s="807"/>
      <c r="R75" s="807"/>
      <c r="S75" s="807"/>
      <c r="T75" s="807"/>
      <c r="U75" s="807"/>
      <c r="V75" s="807"/>
      <c r="W75" s="807"/>
      <c r="X75" s="807"/>
      <c r="Y75" s="807"/>
      <c r="Z75" s="807"/>
      <c r="AA75" s="807"/>
      <c r="AB75" s="807"/>
      <c r="AC75" s="807"/>
      <c r="AD75" s="808"/>
      <c r="AE75" s="750">
        <f t="shared" si="9"/>
        <v>0</v>
      </c>
      <c r="AF75" s="749" t="str">
        <f t="shared" si="6"/>
        <v/>
      </c>
    </row>
    <row r="76" spans="2:32" s="38" customFormat="1" ht="12" customHeight="1" x14ac:dyDescent="0.25">
      <c r="B76" s="53">
        <f>IF(ISBLANK('3-Budget + REVISE'!B67),"",'3-Budget + REVISE'!B67)</f>
        <v>0</v>
      </c>
      <c r="C76" s="969">
        <f>IF('3-Budget + REVISE'!W67=1,'3-Budget + REVISE'!E67,'4-EXPENSE 1st Period'!C76)</f>
        <v>0</v>
      </c>
      <c r="D76" s="910"/>
      <c r="E76" s="911"/>
      <c r="F76" s="900">
        <f t="shared" ref="F76:F84" si="29">AE76</f>
        <v>0</v>
      </c>
      <c r="G76" s="901"/>
      <c r="H76" s="970"/>
      <c r="I76" s="974">
        <f>F76+'4-EXPENSE 1st Period'!I76</f>
        <v>0</v>
      </c>
      <c r="J76" s="937"/>
      <c r="K76" s="938"/>
      <c r="L76" s="52" t="str">
        <f t="shared" si="25"/>
        <v/>
      </c>
      <c r="M76" s="75">
        <f t="shared" si="27"/>
        <v>0</v>
      </c>
      <c r="N76" s="43" t="str">
        <f t="shared" si="28"/>
        <v/>
      </c>
      <c r="O76" s="38">
        <f t="shared" si="8"/>
        <v>0</v>
      </c>
      <c r="P76" s="806"/>
      <c r="Q76" s="807"/>
      <c r="R76" s="807"/>
      <c r="S76" s="807"/>
      <c r="T76" s="807"/>
      <c r="U76" s="807"/>
      <c r="V76" s="807"/>
      <c r="W76" s="807"/>
      <c r="X76" s="807"/>
      <c r="Y76" s="807"/>
      <c r="Z76" s="807"/>
      <c r="AA76" s="807"/>
      <c r="AB76" s="807"/>
      <c r="AC76" s="807"/>
      <c r="AD76" s="808"/>
      <c r="AE76" s="750">
        <f t="shared" si="9"/>
        <v>0</v>
      </c>
      <c r="AF76" s="749" t="str">
        <f t="shared" si="6"/>
        <v/>
      </c>
    </row>
    <row r="77" spans="2:32" s="38" customFormat="1" ht="12" customHeight="1" x14ac:dyDescent="0.25">
      <c r="B77" s="53">
        <f>IF(ISBLANK('3-Budget + REVISE'!B68),"",'3-Budget + REVISE'!B68)</f>
        <v>0</v>
      </c>
      <c r="C77" s="969">
        <f>IF('3-Budget + REVISE'!W68=1,'3-Budget + REVISE'!E68,'4-EXPENSE 1st Period'!C77)</f>
        <v>0</v>
      </c>
      <c r="D77" s="910"/>
      <c r="E77" s="911"/>
      <c r="F77" s="900">
        <f t="shared" si="29"/>
        <v>0</v>
      </c>
      <c r="G77" s="901"/>
      <c r="H77" s="970"/>
      <c r="I77" s="974">
        <f>F77+'4-EXPENSE 1st Period'!I77</f>
        <v>0</v>
      </c>
      <c r="J77" s="937"/>
      <c r="K77" s="938"/>
      <c r="L77" s="52" t="str">
        <f t="shared" si="25"/>
        <v/>
      </c>
      <c r="M77" s="75">
        <f t="shared" si="27"/>
        <v>0</v>
      </c>
      <c r="N77" s="43" t="str">
        <f t="shared" si="28"/>
        <v/>
      </c>
      <c r="O77" s="38">
        <f t="shared" si="8"/>
        <v>0</v>
      </c>
      <c r="P77" s="806"/>
      <c r="Q77" s="807"/>
      <c r="R77" s="807"/>
      <c r="S77" s="807"/>
      <c r="T77" s="807"/>
      <c r="U77" s="807"/>
      <c r="V77" s="807"/>
      <c r="W77" s="807"/>
      <c r="X77" s="807"/>
      <c r="Y77" s="807"/>
      <c r="Z77" s="807"/>
      <c r="AA77" s="807"/>
      <c r="AB77" s="807"/>
      <c r="AC77" s="807"/>
      <c r="AD77" s="808"/>
      <c r="AE77" s="750">
        <f t="shared" si="9"/>
        <v>0</v>
      </c>
      <c r="AF77" s="749" t="str">
        <f t="shared" si="6"/>
        <v/>
      </c>
    </row>
    <row r="78" spans="2:32" s="38" customFormat="1" ht="12" customHeight="1" x14ac:dyDescent="0.25">
      <c r="B78" s="53">
        <f>IF(ISBLANK('3-Budget + REVISE'!B69),"",'3-Budget + REVISE'!B69)</f>
        <v>0</v>
      </c>
      <c r="C78" s="969">
        <f>IF('3-Budget + REVISE'!W69=1,'3-Budget + REVISE'!E69,'4-EXPENSE 1st Period'!C78)</f>
        <v>0</v>
      </c>
      <c r="D78" s="910"/>
      <c r="E78" s="911"/>
      <c r="F78" s="900">
        <f t="shared" si="29"/>
        <v>0</v>
      </c>
      <c r="G78" s="901"/>
      <c r="H78" s="970"/>
      <c r="I78" s="974">
        <f>F78+'4-EXPENSE 1st Period'!I78</f>
        <v>0</v>
      </c>
      <c r="J78" s="937"/>
      <c r="K78" s="938"/>
      <c r="L78" s="52" t="str">
        <f t="shared" si="25"/>
        <v/>
      </c>
      <c r="M78" s="75">
        <f t="shared" si="27"/>
        <v>0</v>
      </c>
      <c r="N78" s="43" t="str">
        <f t="shared" si="28"/>
        <v/>
      </c>
      <c r="O78" s="38">
        <f t="shared" si="8"/>
        <v>0</v>
      </c>
      <c r="P78" s="806"/>
      <c r="Q78" s="807"/>
      <c r="R78" s="807"/>
      <c r="S78" s="807"/>
      <c r="T78" s="807"/>
      <c r="U78" s="807"/>
      <c r="V78" s="807"/>
      <c r="W78" s="807"/>
      <c r="X78" s="807"/>
      <c r="Y78" s="807"/>
      <c r="Z78" s="807"/>
      <c r="AA78" s="807"/>
      <c r="AB78" s="807"/>
      <c r="AC78" s="807"/>
      <c r="AD78" s="808"/>
      <c r="AE78" s="750">
        <f t="shared" si="9"/>
        <v>0</v>
      </c>
      <c r="AF78" s="749" t="str">
        <f t="shared" si="6"/>
        <v/>
      </c>
    </row>
    <row r="79" spans="2:32" s="38" customFormat="1" ht="12" customHeight="1" x14ac:dyDescent="0.25">
      <c r="B79" s="53">
        <f>IF(ISBLANK('3-Budget + REVISE'!B70),"",'3-Budget + REVISE'!B70)</f>
        <v>0</v>
      </c>
      <c r="C79" s="969">
        <f>IF('3-Budget + REVISE'!W70=1,'3-Budget + REVISE'!E70,'4-EXPENSE 1st Period'!C79)</f>
        <v>0</v>
      </c>
      <c r="D79" s="910"/>
      <c r="E79" s="911"/>
      <c r="F79" s="900">
        <f t="shared" si="29"/>
        <v>0</v>
      </c>
      <c r="G79" s="901"/>
      <c r="H79" s="970"/>
      <c r="I79" s="974">
        <f>F79+'4-EXPENSE 1st Period'!I79</f>
        <v>0</v>
      </c>
      <c r="J79" s="937"/>
      <c r="K79" s="938"/>
      <c r="L79" s="52" t="str">
        <f t="shared" si="25"/>
        <v/>
      </c>
      <c r="M79" s="75">
        <f t="shared" si="27"/>
        <v>0</v>
      </c>
      <c r="N79" s="43" t="str">
        <f t="shared" si="28"/>
        <v/>
      </c>
      <c r="O79" s="38">
        <f t="shared" si="8"/>
        <v>0</v>
      </c>
      <c r="P79" s="806"/>
      <c r="Q79" s="807"/>
      <c r="R79" s="807"/>
      <c r="S79" s="807"/>
      <c r="T79" s="807"/>
      <c r="U79" s="807"/>
      <c r="V79" s="807"/>
      <c r="W79" s="807"/>
      <c r="X79" s="807"/>
      <c r="Y79" s="807"/>
      <c r="Z79" s="807"/>
      <c r="AA79" s="807"/>
      <c r="AB79" s="807"/>
      <c r="AC79" s="807"/>
      <c r="AD79" s="808"/>
      <c r="AE79" s="750">
        <f t="shared" si="9"/>
        <v>0</v>
      </c>
      <c r="AF79" s="749" t="str">
        <f t="shared" si="6"/>
        <v/>
      </c>
    </row>
    <row r="80" spans="2:32" s="38" customFormat="1" ht="12" customHeight="1" x14ac:dyDescent="0.25">
      <c r="B80" s="53">
        <f>IF(ISBLANK('3-Budget + REVISE'!B71),"",'3-Budget + REVISE'!B71)</f>
        <v>0</v>
      </c>
      <c r="C80" s="969">
        <f>IF('3-Budget + REVISE'!W71=1,'3-Budget + REVISE'!E71,'4-EXPENSE 1st Period'!C80)</f>
        <v>0</v>
      </c>
      <c r="D80" s="910"/>
      <c r="E80" s="911"/>
      <c r="F80" s="900">
        <f t="shared" si="29"/>
        <v>0</v>
      </c>
      <c r="G80" s="901"/>
      <c r="H80" s="970"/>
      <c r="I80" s="974">
        <f>F80+'4-EXPENSE 1st Period'!I80</f>
        <v>0</v>
      </c>
      <c r="J80" s="937"/>
      <c r="K80" s="938"/>
      <c r="L80" s="52" t="str">
        <f t="shared" si="25"/>
        <v/>
      </c>
      <c r="M80" s="75">
        <f t="shared" si="27"/>
        <v>0</v>
      </c>
      <c r="N80" s="43" t="str">
        <f t="shared" si="28"/>
        <v/>
      </c>
      <c r="O80" s="38">
        <f t="shared" si="8"/>
        <v>0</v>
      </c>
      <c r="P80" s="806"/>
      <c r="Q80" s="807"/>
      <c r="R80" s="807"/>
      <c r="S80" s="807"/>
      <c r="T80" s="807"/>
      <c r="U80" s="807"/>
      <c r="V80" s="807"/>
      <c r="W80" s="807"/>
      <c r="X80" s="807"/>
      <c r="Y80" s="807"/>
      <c r="Z80" s="807"/>
      <c r="AA80" s="807"/>
      <c r="AB80" s="807"/>
      <c r="AC80" s="807"/>
      <c r="AD80" s="808"/>
      <c r="AE80" s="750">
        <f t="shared" si="9"/>
        <v>0</v>
      </c>
      <c r="AF80" s="749" t="str">
        <f t="shared" si="6"/>
        <v/>
      </c>
    </row>
    <row r="81" spans="2:32" s="38" customFormat="1" ht="12" customHeight="1" x14ac:dyDescent="0.25">
      <c r="B81" s="53">
        <f>IF(ISBLANK('3-Budget + REVISE'!B72),"",'3-Budget + REVISE'!B72)</f>
        <v>0</v>
      </c>
      <c r="C81" s="969">
        <f>IF('3-Budget + REVISE'!W72=1,'3-Budget + REVISE'!E72,'4-EXPENSE 1st Period'!C81)</f>
        <v>0</v>
      </c>
      <c r="D81" s="910"/>
      <c r="E81" s="911"/>
      <c r="F81" s="900">
        <f t="shared" si="29"/>
        <v>0</v>
      </c>
      <c r="G81" s="901"/>
      <c r="H81" s="970"/>
      <c r="I81" s="974">
        <f>F81+'4-EXPENSE 1st Period'!I81</f>
        <v>0</v>
      </c>
      <c r="J81" s="937"/>
      <c r="K81" s="938"/>
      <c r="L81" s="52" t="str">
        <f t="shared" si="25"/>
        <v/>
      </c>
      <c r="M81" s="75">
        <f t="shared" si="27"/>
        <v>0</v>
      </c>
      <c r="N81" s="43" t="str">
        <f t="shared" si="28"/>
        <v/>
      </c>
      <c r="O81" s="38">
        <f t="shared" si="8"/>
        <v>0</v>
      </c>
      <c r="P81" s="806"/>
      <c r="Q81" s="807"/>
      <c r="R81" s="807"/>
      <c r="S81" s="807"/>
      <c r="T81" s="807"/>
      <c r="U81" s="807"/>
      <c r="V81" s="807"/>
      <c r="W81" s="807"/>
      <c r="X81" s="807"/>
      <c r="Y81" s="807"/>
      <c r="Z81" s="807"/>
      <c r="AA81" s="807"/>
      <c r="AB81" s="807"/>
      <c r="AC81" s="807"/>
      <c r="AD81" s="808"/>
      <c r="AE81" s="750">
        <f t="shared" si="9"/>
        <v>0</v>
      </c>
      <c r="AF81" s="749" t="str">
        <f t="shared" si="6"/>
        <v/>
      </c>
    </row>
    <row r="82" spans="2:32" s="38" customFormat="1" ht="12" customHeight="1" x14ac:dyDescent="0.25">
      <c r="B82" s="53">
        <f>IF(ISBLANK('3-Budget + REVISE'!B73),"",'3-Budget + REVISE'!B73)</f>
        <v>0</v>
      </c>
      <c r="C82" s="969">
        <f>IF('3-Budget + REVISE'!W73=1,'3-Budget + REVISE'!E73,'4-EXPENSE 1st Period'!C82)</f>
        <v>0</v>
      </c>
      <c r="D82" s="910"/>
      <c r="E82" s="911"/>
      <c r="F82" s="900">
        <f t="shared" si="29"/>
        <v>0</v>
      </c>
      <c r="G82" s="901"/>
      <c r="H82" s="970"/>
      <c r="I82" s="974">
        <f>F82+'4-EXPENSE 1st Period'!I82</f>
        <v>0</v>
      </c>
      <c r="J82" s="937"/>
      <c r="K82" s="938"/>
      <c r="L82" s="52" t="str">
        <f t="shared" si="25"/>
        <v/>
      </c>
      <c r="M82" s="75">
        <f t="shared" si="27"/>
        <v>0</v>
      </c>
      <c r="N82" s="43" t="str">
        <f t="shared" si="28"/>
        <v/>
      </c>
      <c r="O82" s="38">
        <f t="shared" si="8"/>
        <v>0</v>
      </c>
      <c r="P82" s="806"/>
      <c r="Q82" s="807"/>
      <c r="R82" s="807"/>
      <c r="S82" s="807"/>
      <c r="T82" s="807"/>
      <c r="U82" s="807"/>
      <c r="V82" s="807"/>
      <c r="W82" s="807"/>
      <c r="X82" s="807"/>
      <c r="Y82" s="807"/>
      <c r="Z82" s="807"/>
      <c r="AA82" s="807"/>
      <c r="AB82" s="807"/>
      <c r="AC82" s="807"/>
      <c r="AD82" s="808"/>
      <c r="AE82" s="750">
        <f t="shared" ref="AE82:AE131" si="30">SUM(P82:AB82)</f>
        <v>0</v>
      </c>
      <c r="AF82" s="749" t="str">
        <f t="shared" ref="AF82:AF131" si="31">IF(AE82=F82,"","!!! CHECK TOTALS")</f>
        <v/>
      </c>
    </row>
    <row r="83" spans="2:32" s="38" customFormat="1" ht="12" customHeight="1" x14ac:dyDescent="0.25">
      <c r="B83" s="53">
        <f>IF(ISBLANK('3-Budget + REVISE'!B74),"",'3-Budget + REVISE'!B74)</f>
        <v>0</v>
      </c>
      <c r="C83" s="969">
        <f>IF('3-Budget + REVISE'!W74=1,'3-Budget + REVISE'!E74,'4-EXPENSE 1st Period'!C83)</f>
        <v>0</v>
      </c>
      <c r="D83" s="910"/>
      <c r="E83" s="911"/>
      <c r="F83" s="900">
        <f t="shared" si="29"/>
        <v>0</v>
      </c>
      <c r="G83" s="901"/>
      <c r="H83" s="970"/>
      <c r="I83" s="974">
        <f>F83+'4-EXPENSE 1st Period'!I83</f>
        <v>0</v>
      </c>
      <c r="J83" s="937"/>
      <c r="K83" s="938"/>
      <c r="L83" s="52" t="str">
        <f t="shared" si="25"/>
        <v/>
      </c>
      <c r="M83" s="75">
        <f t="shared" si="27"/>
        <v>0</v>
      </c>
      <c r="N83" s="43" t="str">
        <f t="shared" si="28"/>
        <v/>
      </c>
      <c r="O83" s="38">
        <f t="shared" ref="O83:O132" si="32">F83</f>
        <v>0</v>
      </c>
      <c r="P83" s="806"/>
      <c r="Q83" s="807"/>
      <c r="R83" s="807"/>
      <c r="S83" s="807"/>
      <c r="T83" s="807"/>
      <c r="U83" s="807"/>
      <c r="V83" s="807"/>
      <c r="W83" s="807"/>
      <c r="X83" s="807"/>
      <c r="Y83" s="807"/>
      <c r="Z83" s="807"/>
      <c r="AA83" s="807"/>
      <c r="AB83" s="807"/>
      <c r="AC83" s="807"/>
      <c r="AD83" s="808"/>
      <c r="AE83" s="750">
        <f t="shared" si="30"/>
        <v>0</v>
      </c>
      <c r="AF83" s="749" t="str">
        <f t="shared" si="31"/>
        <v/>
      </c>
    </row>
    <row r="84" spans="2:32" s="38" customFormat="1" ht="12" customHeight="1" x14ac:dyDescent="0.25">
      <c r="B84" s="48">
        <f>IF(ISBLANK('3-Budget + REVISE'!B75),"",'3-Budget + REVISE'!B75)</f>
        <v>0</v>
      </c>
      <c r="C84" s="969">
        <f>IF('3-Budget + REVISE'!W75=1,'3-Budget + REVISE'!E75,'4-EXPENSE 1st Period'!C84)</f>
        <v>0</v>
      </c>
      <c r="D84" s="910"/>
      <c r="E84" s="911"/>
      <c r="F84" s="900">
        <f t="shared" si="29"/>
        <v>0</v>
      </c>
      <c r="G84" s="901"/>
      <c r="H84" s="970"/>
      <c r="I84" s="975">
        <f>F84+'4-EXPENSE 1st Period'!I84</f>
        <v>0</v>
      </c>
      <c r="J84" s="976"/>
      <c r="K84" s="977"/>
      <c r="L84" s="54" t="str">
        <f t="shared" si="25"/>
        <v/>
      </c>
      <c r="M84" s="76">
        <f t="shared" si="27"/>
        <v>0</v>
      </c>
      <c r="N84" s="43" t="str">
        <f t="shared" si="28"/>
        <v/>
      </c>
      <c r="O84" s="38">
        <f t="shared" si="32"/>
        <v>0</v>
      </c>
      <c r="P84" s="806"/>
      <c r="Q84" s="807"/>
      <c r="R84" s="807"/>
      <c r="S84" s="807"/>
      <c r="T84" s="807"/>
      <c r="U84" s="807"/>
      <c r="V84" s="807"/>
      <c r="W84" s="807"/>
      <c r="X84" s="807"/>
      <c r="Y84" s="807"/>
      <c r="Z84" s="807"/>
      <c r="AA84" s="807"/>
      <c r="AB84" s="807"/>
      <c r="AC84" s="807"/>
      <c r="AD84" s="808"/>
      <c r="AE84" s="750">
        <f t="shared" si="30"/>
        <v>0</v>
      </c>
      <c r="AF84" s="749" t="str">
        <f t="shared" si="31"/>
        <v/>
      </c>
    </row>
    <row r="85" spans="2:32" s="38" customFormat="1" ht="12.75" customHeight="1" x14ac:dyDescent="0.25">
      <c r="B85" s="200" t="str">
        <f>IF(ISBLANK('3-Budget + REVISE'!B76),"",'3-Budget + REVISE'!B76)</f>
        <v>500 - EQUIPMENT</v>
      </c>
      <c r="C85" s="912">
        <f>SUM(C86:C95)</f>
        <v>0</v>
      </c>
      <c r="D85" s="912"/>
      <c r="E85" s="912"/>
      <c r="F85" s="912">
        <f t="shared" ref="F85" si="33">SUM(F86:F95)</f>
        <v>0</v>
      </c>
      <c r="G85" s="912"/>
      <c r="H85" s="912"/>
      <c r="I85" s="912">
        <f t="shared" ref="I85" si="34">SUM(I86:I95)</f>
        <v>0</v>
      </c>
      <c r="J85" s="912"/>
      <c r="K85" s="912"/>
      <c r="L85" s="208" t="str">
        <f t="shared" ref="L85:L95" si="35">IF(C85&gt;0,I85/C85,"")</f>
        <v/>
      </c>
      <c r="M85" s="211">
        <f t="shared" si="27"/>
        <v>0</v>
      </c>
      <c r="N85" s="42" t="str">
        <f t="shared" si="28"/>
        <v/>
      </c>
      <c r="O85" s="38">
        <f t="shared" si="32"/>
        <v>0</v>
      </c>
      <c r="P85" s="784">
        <f>SUM(P86:P95)</f>
        <v>0</v>
      </c>
      <c r="Q85" s="785">
        <f>SUM(Q86:Q95)</f>
        <v>0</v>
      </c>
      <c r="R85" s="785">
        <f t="shared" ref="R85:AC85" si="36">SUM(R86:R95)</f>
        <v>0</v>
      </c>
      <c r="S85" s="785">
        <f t="shared" si="36"/>
        <v>0</v>
      </c>
      <c r="T85" s="785">
        <f t="shared" si="36"/>
        <v>0</v>
      </c>
      <c r="U85" s="785">
        <f t="shared" si="36"/>
        <v>0</v>
      </c>
      <c r="V85" s="785">
        <f t="shared" si="36"/>
        <v>0</v>
      </c>
      <c r="W85" s="785">
        <f t="shared" si="36"/>
        <v>0</v>
      </c>
      <c r="X85" s="785">
        <f t="shared" si="36"/>
        <v>0</v>
      </c>
      <c r="Y85" s="785">
        <f t="shared" si="36"/>
        <v>0</v>
      </c>
      <c r="Z85" s="785">
        <f t="shared" si="36"/>
        <v>0</v>
      </c>
      <c r="AA85" s="785">
        <f t="shared" si="36"/>
        <v>0</v>
      </c>
      <c r="AB85" s="785">
        <f t="shared" si="36"/>
        <v>0</v>
      </c>
      <c r="AC85" s="785">
        <f t="shared" si="36"/>
        <v>0</v>
      </c>
      <c r="AD85" s="786">
        <f>SUM(AD86:AD95)</f>
        <v>0</v>
      </c>
      <c r="AE85" s="750">
        <f t="shared" si="30"/>
        <v>0</v>
      </c>
      <c r="AF85" s="749" t="str">
        <f t="shared" si="31"/>
        <v/>
      </c>
    </row>
    <row r="86" spans="2:32" s="38" customFormat="1" ht="12" customHeight="1" x14ac:dyDescent="0.25">
      <c r="B86" s="51">
        <f>IF(ISBLANK('3-Budget + REVISE'!B77),"",'3-Budget + REVISE'!B77)</f>
        <v>0</v>
      </c>
      <c r="C86" s="969">
        <f>IF('3-Budget + REVISE'!W77=1,'3-Budget + REVISE'!E77,'4-EXPENSE 1st Period'!C86)</f>
        <v>0</v>
      </c>
      <c r="D86" s="910"/>
      <c r="E86" s="911"/>
      <c r="F86" s="900">
        <f>AE86</f>
        <v>0</v>
      </c>
      <c r="G86" s="901"/>
      <c r="H86" s="970"/>
      <c r="I86" s="969">
        <f>F86+'4-EXPENSE 1st Period'!I86</f>
        <v>0</v>
      </c>
      <c r="J86" s="910"/>
      <c r="K86" s="911"/>
      <c r="L86" s="46" t="str">
        <f t="shared" si="35"/>
        <v/>
      </c>
      <c r="M86" s="74">
        <f t="shared" ref="M86:M96" si="37">C86-I86</f>
        <v>0</v>
      </c>
      <c r="N86" s="43" t="str">
        <f t="shared" ref="N86:N96" si="38">IF(M86&lt;0, "!", "")</f>
        <v/>
      </c>
      <c r="O86" s="38">
        <f t="shared" si="32"/>
        <v>0</v>
      </c>
      <c r="P86" s="806"/>
      <c r="Q86" s="807"/>
      <c r="R86" s="807"/>
      <c r="S86" s="807"/>
      <c r="T86" s="807"/>
      <c r="U86" s="807"/>
      <c r="V86" s="807"/>
      <c r="W86" s="807"/>
      <c r="X86" s="807"/>
      <c r="Y86" s="807"/>
      <c r="Z86" s="807"/>
      <c r="AA86" s="807"/>
      <c r="AB86" s="807"/>
      <c r="AC86" s="807"/>
      <c r="AD86" s="808"/>
      <c r="AE86" s="750">
        <f t="shared" si="30"/>
        <v>0</v>
      </c>
      <c r="AF86" s="749" t="str">
        <f t="shared" si="31"/>
        <v/>
      </c>
    </row>
    <row r="87" spans="2:32" s="38" customFormat="1" ht="12" customHeight="1" x14ac:dyDescent="0.25">
      <c r="B87" s="53">
        <f>IF(ISBLANK('3-Budget + REVISE'!B78),"",'3-Budget + REVISE'!B78)</f>
        <v>0</v>
      </c>
      <c r="C87" s="969">
        <f>IF('3-Budget + REVISE'!W78=1,'3-Budget + REVISE'!E78,'4-EXPENSE 1st Period'!C87)</f>
        <v>0</v>
      </c>
      <c r="D87" s="910"/>
      <c r="E87" s="911"/>
      <c r="F87" s="900">
        <f t="shared" ref="F87:F95" si="39">AE87</f>
        <v>0</v>
      </c>
      <c r="G87" s="901"/>
      <c r="H87" s="970"/>
      <c r="I87" s="974">
        <f>F87+'4-EXPENSE 1st Period'!I87</f>
        <v>0</v>
      </c>
      <c r="J87" s="937"/>
      <c r="K87" s="938"/>
      <c r="L87" s="52" t="str">
        <f t="shared" si="35"/>
        <v/>
      </c>
      <c r="M87" s="75">
        <f t="shared" si="37"/>
        <v>0</v>
      </c>
      <c r="N87" s="43" t="str">
        <f t="shared" si="38"/>
        <v/>
      </c>
      <c r="O87" s="38">
        <f t="shared" si="32"/>
        <v>0</v>
      </c>
      <c r="P87" s="806"/>
      <c r="Q87" s="807"/>
      <c r="R87" s="807"/>
      <c r="S87" s="807"/>
      <c r="T87" s="807"/>
      <c r="U87" s="807"/>
      <c r="V87" s="807"/>
      <c r="W87" s="807"/>
      <c r="X87" s="807"/>
      <c r="Y87" s="807"/>
      <c r="Z87" s="807"/>
      <c r="AA87" s="807"/>
      <c r="AB87" s="807"/>
      <c r="AC87" s="807"/>
      <c r="AD87" s="808"/>
      <c r="AE87" s="750">
        <f t="shared" si="30"/>
        <v>0</v>
      </c>
      <c r="AF87" s="749" t="str">
        <f t="shared" si="31"/>
        <v/>
      </c>
    </row>
    <row r="88" spans="2:32" s="38" customFormat="1" ht="12" customHeight="1" x14ac:dyDescent="0.25">
      <c r="B88" s="53">
        <f>IF(ISBLANK('3-Budget + REVISE'!B79),"",'3-Budget + REVISE'!B79)</f>
        <v>0</v>
      </c>
      <c r="C88" s="969">
        <f>IF('3-Budget + REVISE'!W79=1,'3-Budget + REVISE'!E79,'4-EXPENSE 1st Period'!C88)</f>
        <v>0</v>
      </c>
      <c r="D88" s="910"/>
      <c r="E88" s="911"/>
      <c r="F88" s="900">
        <f t="shared" si="39"/>
        <v>0</v>
      </c>
      <c r="G88" s="901"/>
      <c r="H88" s="970"/>
      <c r="I88" s="974">
        <f>F88+'4-EXPENSE 1st Period'!I88</f>
        <v>0</v>
      </c>
      <c r="J88" s="937"/>
      <c r="K88" s="938"/>
      <c r="L88" s="52" t="str">
        <f t="shared" si="35"/>
        <v/>
      </c>
      <c r="M88" s="75">
        <f t="shared" si="37"/>
        <v>0</v>
      </c>
      <c r="N88" s="43" t="str">
        <f t="shared" si="38"/>
        <v/>
      </c>
      <c r="O88" s="38">
        <f t="shared" si="32"/>
        <v>0</v>
      </c>
      <c r="P88" s="806"/>
      <c r="Q88" s="807"/>
      <c r="R88" s="807"/>
      <c r="S88" s="807"/>
      <c r="T88" s="807"/>
      <c r="U88" s="807"/>
      <c r="V88" s="807"/>
      <c r="W88" s="807"/>
      <c r="X88" s="807"/>
      <c r="Y88" s="807"/>
      <c r="Z88" s="807"/>
      <c r="AA88" s="807"/>
      <c r="AB88" s="807"/>
      <c r="AC88" s="807"/>
      <c r="AD88" s="808"/>
      <c r="AE88" s="750">
        <f t="shared" si="30"/>
        <v>0</v>
      </c>
      <c r="AF88" s="749" t="str">
        <f t="shared" si="31"/>
        <v/>
      </c>
    </row>
    <row r="89" spans="2:32" s="38" customFormat="1" ht="12" customHeight="1" x14ac:dyDescent="0.25">
      <c r="B89" s="53">
        <f>IF(ISBLANK('3-Budget + REVISE'!B80),"",'3-Budget + REVISE'!B80)</f>
        <v>0</v>
      </c>
      <c r="C89" s="969">
        <f>IF('3-Budget + REVISE'!W80=1,'3-Budget + REVISE'!E80,'4-EXPENSE 1st Period'!C89)</f>
        <v>0</v>
      </c>
      <c r="D89" s="910"/>
      <c r="E89" s="911"/>
      <c r="F89" s="900">
        <f t="shared" si="39"/>
        <v>0</v>
      </c>
      <c r="G89" s="901"/>
      <c r="H89" s="970"/>
      <c r="I89" s="974">
        <f>F89+'4-EXPENSE 1st Period'!I89</f>
        <v>0</v>
      </c>
      <c r="J89" s="937"/>
      <c r="K89" s="938"/>
      <c r="L89" s="52" t="str">
        <f t="shared" si="35"/>
        <v/>
      </c>
      <c r="M89" s="75">
        <f t="shared" si="37"/>
        <v>0</v>
      </c>
      <c r="N89" s="43" t="str">
        <f t="shared" si="38"/>
        <v/>
      </c>
      <c r="O89" s="38">
        <f t="shared" si="32"/>
        <v>0</v>
      </c>
      <c r="P89" s="806"/>
      <c r="Q89" s="807"/>
      <c r="R89" s="807"/>
      <c r="S89" s="807"/>
      <c r="T89" s="807"/>
      <c r="U89" s="807"/>
      <c r="V89" s="807"/>
      <c r="W89" s="807"/>
      <c r="X89" s="807"/>
      <c r="Y89" s="807"/>
      <c r="Z89" s="807"/>
      <c r="AA89" s="807"/>
      <c r="AB89" s="807"/>
      <c r="AC89" s="807"/>
      <c r="AD89" s="808"/>
      <c r="AE89" s="750">
        <f t="shared" si="30"/>
        <v>0</v>
      </c>
      <c r="AF89" s="749" t="str">
        <f t="shared" si="31"/>
        <v/>
      </c>
    </row>
    <row r="90" spans="2:32" s="38" customFormat="1" ht="12" customHeight="1" x14ac:dyDescent="0.25">
      <c r="B90" s="53">
        <f>IF(ISBLANK('3-Budget + REVISE'!B81),"",'3-Budget + REVISE'!B81)</f>
        <v>0</v>
      </c>
      <c r="C90" s="969">
        <f>IF('3-Budget + REVISE'!W81=1,'3-Budget + REVISE'!E81,'4-EXPENSE 1st Period'!C90)</f>
        <v>0</v>
      </c>
      <c r="D90" s="910"/>
      <c r="E90" s="911"/>
      <c r="F90" s="900">
        <f t="shared" si="39"/>
        <v>0</v>
      </c>
      <c r="G90" s="901"/>
      <c r="H90" s="970"/>
      <c r="I90" s="974">
        <f>F90+'4-EXPENSE 1st Period'!I90</f>
        <v>0</v>
      </c>
      <c r="J90" s="937"/>
      <c r="K90" s="938"/>
      <c r="L90" s="52" t="str">
        <f t="shared" si="35"/>
        <v/>
      </c>
      <c r="M90" s="75">
        <f t="shared" si="37"/>
        <v>0</v>
      </c>
      <c r="N90" s="43" t="str">
        <f t="shared" si="38"/>
        <v/>
      </c>
      <c r="O90" s="38">
        <f t="shared" si="32"/>
        <v>0</v>
      </c>
      <c r="P90" s="806"/>
      <c r="Q90" s="807"/>
      <c r="R90" s="807"/>
      <c r="S90" s="807"/>
      <c r="T90" s="807"/>
      <c r="U90" s="807"/>
      <c r="V90" s="807"/>
      <c r="W90" s="807"/>
      <c r="X90" s="807"/>
      <c r="Y90" s="807"/>
      <c r="Z90" s="807"/>
      <c r="AA90" s="807"/>
      <c r="AB90" s="807"/>
      <c r="AC90" s="807"/>
      <c r="AD90" s="808"/>
      <c r="AE90" s="750">
        <f t="shared" si="30"/>
        <v>0</v>
      </c>
      <c r="AF90" s="749" t="str">
        <f t="shared" si="31"/>
        <v/>
      </c>
    </row>
    <row r="91" spans="2:32" s="38" customFormat="1" ht="12" customHeight="1" x14ac:dyDescent="0.25">
      <c r="B91" s="53">
        <f>IF(ISBLANK('3-Budget + REVISE'!B82),"",'3-Budget + REVISE'!B82)</f>
        <v>0</v>
      </c>
      <c r="C91" s="969">
        <f>IF('3-Budget + REVISE'!W82=1,'3-Budget + REVISE'!E82,'4-EXPENSE 1st Period'!C91)</f>
        <v>0</v>
      </c>
      <c r="D91" s="910"/>
      <c r="E91" s="911"/>
      <c r="F91" s="900">
        <f t="shared" si="39"/>
        <v>0</v>
      </c>
      <c r="G91" s="901"/>
      <c r="H91" s="970"/>
      <c r="I91" s="974">
        <f>F91+'4-EXPENSE 1st Period'!I91</f>
        <v>0</v>
      </c>
      <c r="J91" s="937"/>
      <c r="K91" s="938"/>
      <c r="L91" s="52" t="str">
        <f t="shared" si="35"/>
        <v/>
      </c>
      <c r="M91" s="75">
        <f t="shared" si="37"/>
        <v>0</v>
      </c>
      <c r="N91" s="43" t="str">
        <f t="shared" si="38"/>
        <v/>
      </c>
      <c r="O91" s="38">
        <f t="shared" si="32"/>
        <v>0</v>
      </c>
      <c r="P91" s="806"/>
      <c r="Q91" s="807"/>
      <c r="R91" s="807"/>
      <c r="S91" s="807"/>
      <c r="T91" s="807"/>
      <c r="U91" s="807"/>
      <c r="V91" s="807"/>
      <c r="W91" s="807"/>
      <c r="X91" s="807"/>
      <c r="Y91" s="807"/>
      <c r="Z91" s="807"/>
      <c r="AA91" s="807"/>
      <c r="AB91" s="807"/>
      <c r="AC91" s="807"/>
      <c r="AD91" s="808"/>
      <c r="AE91" s="750">
        <f t="shared" si="30"/>
        <v>0</v>
      </c>
      <c r="AF91" s="749" t="str">
        <f t="shared" si="31"/>
        <v/>
      </c>
    </row>
    <row r="92" spans="2:32" s="38" customFormat="1" ht="12" customHeight="1" x14ac:dyDescent="0.25">
      <c r="B92" s="53">
        <f>IF(ISBLANK('3-Budget + REVISE'!B83),"",'3-Budget + REVISE'!B83)</f>
        <v>0</v>
      </c>
      <c r="C92" s="969">
        <f>IF('3-Budget + REVISE'!W83=1,'3-Budget + REVISE'!E83,'4-EXPENSE 1st Period'!C92)</f>
        <v>0</v>
      </c>
      <c r="D92" s="910"/>
      <c r="E92" s="911"/>
      <c r="F92" s="900">
        <f t="shared" si="39"/>
        <v>0</v>
      </c>
      <c r="G92" s="901"/>
      <c r="H92" s="970"/>
      <c r="I92" s="974">
        <f>F92+'4-EXPENSE 1st Period'!I92</f>
        <v>0</v>
      </c>
      <c r="J92" s="937"/>
      <c r="K92" s="938"/>
      <c r="L92" s="52" t="str">
        <f t="shared" si="35"/>
        <v/>
      </c>
      <c r="M92" s="75">
        <f t="shared" si="37"/>
        <v>0</v>
      </c>
      <c r="N92" s="43" t="str">
        <f t="shared" si="38"/>
        <v/>
      </c>
      <c r="O92" s="38">
        <f t="shared" si="32"/>
        <v>0</v>
      </c>
      <c r="P92" s="806"/>
      <c r="Q92" s="807"/>
      <c r="R92" s="807"/>
      <c r="S92" s="807"/>
      <c r="T92" s="807"/>
      <c r="U92" s="807"/>
      <c r="V92" s="807"/>
      <c r="W92" s="807"/>
      <c r="X92" s="807"/>
      <c r="Y92" s="807"/>
      <c r="Z92" s="807"/>
      <c r="AA92" s="807"/>
      <c r="AB92" s="807"/>
      <c r="AC92" s="807"/>
      <c r="AD92" s="808"/>
      <c r="AE92" s="750">
        <f t="shared" si="30"/>
        <v>0</v>
      </c>
      <c r="AF92" s="749" t="str">
        <f t="shared" si="31"/>
        <v/>
      </c>
    </row>
    <row r="93" spans="2:32" s="38" customFormat="1" ht="12" customHeight="1" x14ac:dyDescent="0.25">
      <c r="B93" s="53">
        <f>IF(ISBLANK('3-Budget + REVISE'!B84),"",'3-Budget + REVISE'!B84)</f>
        <v>0</v>
      </c>
      <c r="C93" s="969">
        <f>IF('3-Budget + REVISE'!W84=1,'3-Budget + REVISE'!E84,'4-EXPENSE 1st Period'!C93)</f>
        <v>0</v>
      </c>
      <c r="D93" s="910"/>
      <c r="E93" s="911"/>
      <c r="F93" s="900">
        <f t="shared" si="39"/>
        <v>0</v>
      </c>
      <c r="G93" s="901"/>
      <c r="H93" s="970"/>
      <c r="I93" s="974">
        <f>F93+'4-EXPENSE 1st Period'!I93</f>
        <v>0</v>
      </c>
      <c r="J93" s="937"/>
      <c r="K93" s="938"/>
      <c r="L93" s="52" t="str">
        <f t="shared" si="35"/>
        <v/>
      </c>
      <c r="M93" s="75">
        <f t="shared" si="37"/>
        <v>0</v>
      </c>
      <c r="N93" s="43" t="str">
        <f t="shared" si="38"/>
        <v/>
      </c>
      <c r="O93" s="38">
        <f t="shared" si="32"/>
        <v>0</v>
      </c>
      <c r="P93" s="806"/>
      <c r="Q93" s="807"/>
      <c r="R93" s="807"/>
      <c r="S93" s="807"/>
      <c r="T93" s="807"/>
      <c r="U93" s="807"/>
      <c r="V93" s="807"/>
      <c r="W93" s="807"/>
      <c r="X93" s="807"/>
      <c r="Y93" s="807"/>
      <c r="Z93" s="807"/>
      <c r="AA93" s="807"/>
      <c r="AB93" s="807"/>
      <c r="AC93" s="807"/>
      <c r="AD93" s="808"/>
      <c r="AE93" s="750">
        <f t="shared" si="30"/>
        <v>0</v>
      </c>
      <c r="AF93" s="749" t="str">
        <f t="shared" si="31"/>
        <v/>
      </c>
    </row>
    <row r="94" spans="2:32" s="38" customFormat="1" ht="12" customHeight="1" x14ac:dyDescent="0.25">
      <c r="B94" s="53">
        <f>IF(ISBLANK('3-Budget + REVISE'!B85),"",'3-Budget + REVISE'!B85)</f>
        <v>0</v>
      </c>
      <c r="C94" s="969">
        <f>IF('3-Budget + REVISE'!W85=1,'3-Budget + REVISE'!E85,'4-EXPENSE 1st Period'!C94)</f>
        <v>0</v>
      </c>
      <c r="D94" s="910"/>
      <c r="E94" s="911"/>
      <c r="F94" s="900">
        <f t="shared" si="39"/>
        <v>0</v>
      </c>
      <c r="G94" s="901"/>
      <c r="H94" s="970"/>
      <c r="I94" s="974">
        <f>F94+'4-EXPENSE 1st Period'!I94</f>
        <v>0</v>
      </c>
      <c r="J94" s="937"/>
      <c r="K94" s="938"/>
      <c r="L94" s="52" t="str">
        <f t="shared" si="35"/>
        <v/>
      </c>
      <c r="M94" s="75">
        <f t="shared" si="37"/>
        <v>0</v>
      </c>
      <c r="N94" s="43" t="str">
        <f t="shared" si="38"/>
        <v/>
      </c>
      <c r="O94" s="38">
        <f t="shared" si="32"/>
        <v>0</v>
      </c>
      <c r="P94" s="806"/>
      <c r="Q94" s="807"/>
      <c r="R94" s="807"/>
      <c r="S94" s="807"/>
      <c r="T94" s="807"/>
      <c r="U94" s="807"/>
      <c r="V94" s="807"/>
      <c r="W94" s="807"/>
      <c r="X94" s="807"/>
      <c r="Y94" s="807"/>
      <c r="Z94" s="807"/>
      <c r="AA94" s="807"/>
      <c r="AB94" s="807"/>
      <c r="AC94" s="807"/>
      <c r="AD94" s="808"/>
      <c r="AE94" s="750">
        <f t="shared" si="30"/>
        <v>0</v>
      </c>
      <c r="AF94" s="749" t="str">
        <f t="shared" si="31"/>
        <v/>
      </c>
    </row>
    <row r="95" spans="2:32" s="38" customFormat="1" ht="12" customHeight="1" x14ac:dyDescent="0.25">
      <c r="B95" s="48">
        <f>IF(ISBLANK('3-Budget + REVISE'!B86),"",'3-Budget + REVISE'!B86)</f>
        <v>0</v>
      </c>
      <c r="C95" s="969">
        <f>IF('3-Budget + REVISE'!W86=1,'3-Budget + REVISE'!E86,'4-EXPENSE 1st Period'!C95)</f>
        <v>0</v>
      </c>
      <c r="D95" s="910"/>
      <c r="E95" s="911"/>
      <c r="F95" s="900">
        <f t="shared" si="39"/>
        <v>0</v>
      </c>
      <c r="G95" s="901"/>
      <c r="H95" s="970"/>
      <c r="I95" s="975">
        <f>F95+'4-EXPENSE 1st Period'!I95</f>
        <v>0</v>
      </c>
      <c r="J95" s="976"/>
      <c r="K95" s="977"/>
      <c r="L95" s="54" t="str">
        <f t="shared" si="35"/>
        <v/>
      </c>
      <c r="M95" s="76">
        <f t="shared" si="37"/>
        <v>0</v>
      </c>
      <c r="N95" s="43" t="str">
        <f t="shared" si="38"/>
        <v/>
      </c>
      <c r="O95" s="38">
        <f t="shared" si="32"/>
        <v>0</v>
      </c>
      <c r="P95" s="806"/>
      <c r="Q95" s="807"/>
      <c r="R95" s="807"/>
      <c r="S95" s="807"/>
      <c r="T95" s="807"/>
      <c r="U95" s="807"/>
      <c r="V95" s="807"/>
      <c r="W95" s="807"/>
      <c r="X95" s="807"/>
      <c r="Y95" s="807"/>
      <c r="Z95" s="807"/>
      <c r="AA95" s="807"/>
      <c r="AB95" s="807"/>
      <c r="AC95" s="807"/>
      <c r="AD95" s="808"/>
      <c r="AE95" s="750">
        <f t="shared" si="30"/>
        <v>0</v>
      </c>
      <c r="AF95" s="749" t="str">
        <f t="shared" si="31"/>
        <v/>
      </c>
    </row>
    <row r="96" spans="2:32" s="38" customFormat="1" ht="12.75" customHeight="1" x14ac:dyDescent="0.25">
      <c r="B96" s="200" t="str">
        <f>IF(ISBLANK('3-Budget + REVISE'!B87),"",'3-Budget + REVISE'!B87)</f>
        <v>600 - CONTRACTUAL</v>
      </c>
      <c r="C96" s="912">
        <f>SUM(C97:C106)</f>
        <v>0</v>
      </c>
      <c r="D96" s="912"/>
      <c r="E96" s="912"/>
      <c r="F96" s="912">
        <f t="shared" ref="F96" si="40">SUM(F97:F106)</f>
        <v>0</v>
      </c>
      <c r="G96" s="912"/>
      <c r="H96" s="912"/>
      <c r="I96" s="912">
        <f t="shared" ref="I96" si="41">SUM(I97:I106)</f>
        <v>0</v>
      </c>
      <c r="J96" s="912"/>
      <c r="K96" s="912"/>
      <c r="L96" s="208" t="str">
        <f t="shared" ref="L96:L106" si="42">IF(C96&gt;0,I96/C96,"")</f>
        <v/>
      </c>
      <c r="M96" s="211">
        <f t="shared" si="37"/>
        <v>0</v>
      </c>
      <c r="N96" s="42" t="str">
        <f t="shared" si="38"/>
        <v/>
      </c>
      <c r="O96" s="38">
        <f t="shared" si="32"/>
        <v>0</v>
      </c>
      <c r="P96" s="784">
        <f>SUM(P97:P106)</f>
        <v>0</v>
      </c>
      <c r="Q96" s="785">
        <f>SUM(Q97:Q106)</f>
        <v>0</v>
      </c>
      <c r="R96" s="785">
        <f t="shared" ref="R96:AC96" si="43">SUM(R97:R106)</f>
        <v>0</v>
      </c>
      <c r="S96" s="785">
        <f t="shared" si="43"/>
        <v>0</v>
      </c>
      <c r="T96" s="785">
        <f t="shared" si="43"/>
        <v>0</v>
      </c>
      <c r="U96" s="785">
        <f t="shared" si="43"/>
        <v>0</v>
      </c>
      <c r="V96" s="785">
        <f t="shared" si="43"/>
        <v>0</v>
      </c>
      <c r="W96" s="785">
        <f t="shared" si="43"/>
        <v>0</v>
      </c>
      <c r="X96" s="785">
        <f t="shared" si="43"/>
        <v>0</v>
      </c>
      <c r="Y96" s="785">
        <f t="shared" si="43"/>
        <v>0</v>
      </c>
      <c r="Z96" s="785">
        <f t="shared" si="43"/>
        <v>0</v>
      </c>
      <c r="AA96" s="785">
        <f t="shared" si="43"/>
        <v>0</v>
      </c>
      <c r="AB96" s="785">
        <f t="shared" si="43"/>
        <v>0</v>
      </c>
      <c r="AC96" s="785">
        <f t="shared" si="43"/>
        <v>0</v>
      </c>
      <c r="AD96" s="786">
        <f>SUM(AD97:AD106)</f>
        <v>0</v>
      </c>
      <c r="AE96" s="750">
        <f t="shared" si="30"/>
        <v>0</v>
      </c>
      <c r="AF96" s="749" t="str">
        <f t="shared" si="31"/>
        <v/>
      </c>
    </row>
    <row r="97" spans="2:32" s="38" customFormat="1" ht="12" customHeight="1" x14ac:dyDescent="0.25">
      <c r="B97" s="51">
        <f>IF(ISBLANK('3-Budget + REVISE'!B88),"",'3-Budget + REVISE'!B88)</f>
        <v>0</v>
      </c>
      <c r="C97" s="969">
        <f>IF('3-Budget + REVISE'!W88=1,'3-Budget + REVISE'!E88,'4-EXPENSE 1st Period'!C97)</f>
        <v>0</v>
      </c>
      <c r="D97" s="910"/>
      <c r="E97" s="911"/>
      <c r="F97" s="900">
        <f>AE97</f>
        <v>0</v>
      </c>
      <c r="G97" s="901"/>
      <c r="H97" s="970"/>
      <c r="I97" s="969">
        <f>F97+'4-EXPENSE 1st Period'!I97</f>
        <v>0</v>
      </c>
      <c r="J97" s="910"/>
      <c r="K97" s="911"/>
      <c r="L97" s="46" t="str">
        <f t="shared" si="42"/>
        <v/>
      </c>
      <c r="M97" s="74">
        <f t="shared" ref="M97:M107" si="44">C97-I97</f>
        <v>0</v>
      </c>
      <c r="N97" s="43" t="str">
        <f t="shared" ref="N97:N107" si="45">IF(M97&lt;0, "!", "")</f>
        <v/>
      </c>
      <c r="O97" s="38">
        <f t="shared" si="32"/>
        <v>0</v>
      </c>
      <c r="P97" s="806"/>
      <c r="Q97" s="807"/>
      <c r="R97" s="807"/>
      <c r="S97" s="807"/>
      <c r="T97" s="807"/>
      <c r="U97" s="807"/>
      <c r="V97" s="807"/>
      <c r="W97" s="807"/>
      <c r="X97" s="807"/>
      <c r="Y97" s="807"/>
      <c r="Z97" s="807"/>
      <c r="AA97" s="807"/>
      <c r="AB97" s="807"/>
      <c r="AC97" s="807"/>
      <c r="AD97" s="808"/>
      <c r="AE97" s="750">
        <f t="shared" si="30"/>
        <v>0</v>
      </c>
      <c r="AF97" s="749" t="str">
        <f t="shared" si="31"/>
        <v/>
      </c>
    </row>
    <row r="98" spans="2:32" s="38" customFormat="1" ht="12" customHeight="1" x14ac:dyDescent="0.25">
      <c r="B98" s="53">
        <f>IF(ISBLANK('3-Budget + REVISE'!B89),"",'3-Budget + REVISE'!B89)</f>
        <v>0</v>
      </c>
      <c r="C98" s="969">
        <f>IF('3-Budget + REVISE'!W89=1,'3-Budget + REVISE'!E89,'4-EXPENSE 1st Period'!C98)</f>
        <v>0</v>
      </c>
      <c r="D98" s="910"/>
      <c r="E98" s="911"/>
      <c r="F98" s="900">
        <f t="shared" ref="F98:F106" si="46">AE98</f>
        <v>0</v>
      </c>
      <c r="G98" s="901"/>
      <c r="H98" s="970"/>
      <c r="I98" s="974">
        <f>F98+'4-EXPENSE 1st Period'!I98</f>
        <v>0</v>
      </c>
      <c r="J98" s="937"/>
      <c r="K98" s="938"/>
      <c r="L98" s="52" t="str">
        <f t="shared" si="42"/>
        <v/>
      </c>
      <c r="M98" s="75">
        <f t="shared" si="44"/>
        <v>0</v>
      </c>
      <c r="N98" s="43" t="str">
        <f t="shared" si="45"/>
        <v/>
      </c>
      <c r="O98" s="38">
        <f t="shared" si="32"/>
        <v>0</v>
      </c>
      <c r="P98" s="806"/>
      <c r="Q98" s="807"/>
      <c r="R98" s="807"/>
      <c r="S98" s="807"/>
      <c r="T98" s="807"/>
      <c r="U98" s="807"/>
      <c r="V98" s="807"/>
      <c r="W98" s="807"/>
      <c r="X98" s="807"/>
      <c r="Y98" s="807"/>
      <c r="Z98" s="807"/>
      <c r="AA98" s="807"/>
      <c r="AB98" s="807"/>
      <c r="AC98" s="807"/>
      <c r="AD98" s="808"/>
      <c r="AE98" s="750">
        <f t="shared" si="30"/>
        <v>0</v>
      </c>
      <c r="AF98" s="749" t="str">
        <f t="shared" si="31"/>
        <v/>
      </c>
    </row>
    <row r="99" spans="2:32" s="38" customFormat="1" ht="12" customHeight="1" x14ac:dyDescent="0.25">
      <c r="B99" s="53">
        <f>IF(ISBLANK('3-Budget + REVISE'!B90),"",'3-Budget + REVISE'!B90)</f>
        <v>0</v>
      </c>
      <c r="C99" s="969">
        <f>IF('3-Budget + REVISE'!W90=1,'3-Budget + REVISE'!E90,'4-EXPENSE 1st Period'!C99)</f>
        <v>0</v>
      </c>
      <c r="D99" s="910"/>
      <c r="E99" s="911"/>
      <c r="F99" s="900">
        <f t="shared" si="46"/>
        <v>0</v>
      </c>
      <c r="G99" s="901"/>
      <c r="H99" s="970"/>
      <c r="I99" s="974">
        <f>F99+'4-EXPENSE 1st Period'!I99</f>
        <v>0</v>
      </c>
      <c r="J99" s="937"/>
      <c r="K99" s="938"/>
      <c r="L99" s="52" t="str">
        <f t="shared" si="42"/>
        <v/>
      </c>
      <c r="M99" s="75">
        <f t="shared" si="44"/>
        <v>0</v>
      </c>
      <c r="N99" s="43" t="str">
        <f t="shared" si="45"/>
        <v/>
      </c>
      <c r="O99" s="38">
        <f t="shared" si="32"/>
        <v>0</v>
      </c>
      <c r="P99" s="806"/>
      <c r="Q99" s="807"/>
      <c r="R99" s="807"/>
      <c r="S99" s="807"/>
      <c r="T99" s="807"/>
      <c r="U99" s="807"/>
      <c r="V99" s="807"/>
      <c r="W99" s="807"/>
      <c r="X99" s="807"/>
      <c r="Y99" s="807"/>
      <c r="Z99" s="807"/>
      <c r="AA99" s="807"/>
      <c r="AB99" s="807"/>
      <c r="AC99" s="807"/>
      <c r="AD99" s="808"/>
      <c r="AE99" s="750">
        <f t="shared" si="30"/>
        <v>0</v>
      </c>
      <c r="AF99" s="749" t="str">
        <f t="shared" si="31"/>
        <v/>
      </c>
    </row>
    <row r="100" spans="2:32" s="38" customFormat="1" ht="12" customHeight="1" x14ac:dyDescent="0.25">
      <c r="B100" s="53">
        <f>IF(ISBLANK('3-Budget + REVISE'!B91),"",'3-Budget + REVISE'!B91)</f>
        <v>0</v>
      </c>
      <c r="C100" s="969">
        <f>IF('3-Budget + REVISE'!W91=1,'3-Budget + REVISE'!E91,'4-EXPENSE 1st Period'!C100)</f>
        <v>0</v>
      </c>
      <c r="D100" s="910"/>
      <c r="E100" s="911"/>
      <c r="F100" s="900">
        <f t="shared" si="46"/>
        <v>0</v>
      </c>
      <c r="G100" s="901"/>
      <c r="H100" s="970"/>
      <c r="I100" s="974">
        <f>F100+'4-EXPENSE 1st Period'!I100</f>
        <v>0</v>
      </c>
      <c r="J100" s="937"/>
      <c r="K100" s="938"/>
      <c r="L100" s="52" t="str">
        <f t="shared" si="42"/>
        <v/>
      </c>
      <c r="M100" s="75">
        <f t="shared" si="44"/>
        <v>0</v>
      </c>
      <c r="N100" s="43" t="str">
        <f t="shared" si="45"/>
        <v/>
      </c>
      <c r="O100" s="38">
        <f t="shared" si="32"/>
        <v>0</v>
      </c>
      <c r="P100" s="806"/>
      <c r="Q100" s="807"/>
      <c r="R100" s="807"/>
      <c r="S100" s="807"/>
      <c r="T100" s="807"/>
      <c r="U100" s="807"/>
      <c r="V100" s="807"/>
      <c r="W100" s="807"/>
      <c r="X100" s="807"/>
      <c r="Y100" s="807"/>
      <c r="Z100" s="807"/>
      <c r="AA100" s="807"/>
      <c r="AB100" s="807"/>
      <c r="AC100" s="807"/>
      <c r="AD100" s="808"/>
      <c r="AE100" s="750">
        <f t="shared" si="30"/>
        <v>0</v>
      </c>
      <c r="AF100" s="749" t="str">
        <f t="shared" si="31"/>
        <v/>
      </c>
    </row>
    <row r="101" spans="2:32" s="38" customFormat="1" ht="12" customHeight="1" x14ac:dyDescent="0.25">
      <c r="B101" s="53">
        <f>IF(ISBLANK('3-Budget + REVISE'!B92),"",'3-Budget + REVISE'!B92)</f>
        <v>0</v>
      </c>
      <c r="C101" s="969">
        <f>IF('3-Budget + REVISE'!W92=1,'3-Budget + REVISE'!E92,'4-EXPENSE 1st Period'!C101)</f>
        <v>0</v>
      </c>
      <c r="D101" s="910"/>
      <c r="E101" s="911"/>
      <c r="F101" s="900">
        <f t="shared" si="46"/>
        <v>0</v>
      </c>
      <c r="G101" s="901"/>
      <c r="H101" s="970"/>
      <c r="I101" s="974">
        <f>F101+'4-EXPENSE 1st Period'!I101</f>
        <v>0</v>
      </c>
      <c r="J101" s="937"/>
      <c r="K101" s="938"/>
      <c r="L101" s="52" t="str">
        <f t="shared" si="42"/>
        <v/>
      </c>
      <c r="M101" s="75">
        <f t="shared" si="44"/>
        <v>0</v>
      </c>
      <c r="N101" s="43" t="str">
        <f t="shared" si="45"/>
        <v/>
      </c>
      <c r="O101" s="38">
        <f t="shared" si="32"/>
        <v>0</v>
      </c>
      <c r="P101" s="806"/>
      <c r="Q101" s="807"/>
      <c r="R101" s="807"/>
      <c r="S101" s="807"/>
      <c r="T101" s="807"/>
      <c r="U101" s="807"/>
      <c r="V101" s="807"/>
      <c r="W101" s="807"/>
      <c r="X101" s="807"/>
      <c r="Y101" s="807"/>
      <c r="Z101" s="807"/>
      <c r="AA101" s="807"/>
      <c r="AB101" s="807"/>
      <c r="AC101" s="807"/>
      <c r="AD101" s="808"/>
      <c r="AE101" s="750">
        <f t="shared" si="30"/>
        <v>0</v>
      </c>
      <c r="AF101" s="749" t="str">
        <f t="shared" si="31"/>
        <v/>
      </c>
    </row>
    <row r="102" spans="2:32" s="38" customFormat="1" ht="12" customHeight="1" x14ac:dyDescent="0.25">
      <c r="B102" s="53">
        <f>IF(ISBLANK('3-Budget + REVISE'!B93),"",'3-Budget + REVISE'!B93)</f>
        <v>0</v>
      </c>
      <c r="C102" s="969">
        <f>IF('3-Budget + REVISE'!W93=1,'3-Budget + REVISE'!E93,'4-EXPENSE 1st Period'!C102)</f>
        <v>0</v>
      </c>
      <c r="D102" s="910"/>
      <c r="E102" s="911"/>
      <c r="F102" s="900">
        <f t="shared" si="46"/>
        <v>0</v>
      </c>
      <c r="G102" s="901"/>
      <c r="H102" s="970"/>
      <c r="I102" s="974">
        <f>F102+'4-EXPENSE 1st Period'!I102</f>
        <v>0</v>
      </c>
      <c r="J102" s="937"/>
      <c r="K102" s="938"/>
      <c r="L102" s="52" t="str">
        <f t="shared" si="42"/>
        <v/>
      </c>
      <c r="M102" s="75">
        <f t="shared" si="44"/>
        <v>0</v>
      </c>
      <c r="N102" s="43" t="str">
        <f t="shared" si="45"/>
        <v/>
      </c>
      <c r="O102" s="38">
        <f t="shared" si="32"/>
        <v>0</v>
      </c>
      <c r="P102" s="806"/>
      <c r="Q102" s="807"/>
      <c r="R102" s="807"/>
      <c r="S102" s="807"/>
      <c r="T102" s="807"/>
      <c r="U102" s="807"/>
      <c r="V102" s="807"/>
      <c r="W102" s="807"/>
      <c r="X102" s="807"/>
      <c r="Y102" s="807"/>
      <c r="Z102" s="807"/>
      <c r="AA102" s="807"/>
      <c r="AB102" s="807"/>
      <c r="AC102" s="807"/>
      <c r="AD102" s="808"/>
      <c r="AE102" s="750">
        <f t="shared" si="30"/>
        <v>0</v>
      </c>
      <c r="AF102" s="749" t="str">
        <f t="shared" si="31"/>
        <v/>
      </c>
    </row>
    <row r="103" spans="2:32" s="38" customFormat="1" ht="12" customHeight="1" x14ac:dyDescent="0.25">
      <c r="B103" s="53">
        <f>IF(ISBLANK('3-Budget + REVISE'!B94),"",'3-Budget + REVISE'!B94)</f>
        <v>0</v>
      </c>
      <c r="C103" s="969">
        <f>IF('3-Budget + REVISE'!W94=1,'3-Budget + REVISE'!E94,'4-EXPENSE 1st Period'!C103)</f>
        <v>0</v>
      </c>
      <c r="D103" s="910"/>
      <c r="E103" s="911"/>
      <c r="F103" s="900">
        <f t="shared" si="46"/>
        <v>0</v>
      </c>
      <c r="G103" s="901"/>
      <c r="H103" s="970"/>
      <c r="I103" s="974">
        <f>F103+'4-EXPENSE 1st Period'!I103</f>
        <v>0</v>
      </c>
      <c r="J103" s="937"/>
      <c r="K103" s="938"/>
      <c r="L103" s="52" t="str">
        <f t="shared" si="42"/>
        <v/>
      </c>
      <c r="M103" s="75">
        <f t="shared" si="44"/>
        <v>0</v>
      </c>
      <c r="N103" s="43" t="str">
        <f t="shared" si="45"/>
        <v/>
      </c>
      <c r="O103" s="38">
        <f t="shared" si="32"/>
        <v>0</v>
      </c>
      <c r="P103" s="806"/>
      <c r="Q103" s="807"/>
      <c r="R103" s="807"/>
      <c r="S103" s="807"/>
      <c r="T103" s="807"/>
      <c r="U103" s="807"/>
      <c r="V103" s="807"/>
      <c r="W103" s="807"/>
      <c r="X103" s="807"/>
      <c r="Y103" s="807"/>
      <c r="Z103" s="807"/>
      <c r="AA103" s="807"/>
      <c r="AB103" s="807"/>
      <c r="AC103" s="807"/>
      <c r="AD103" s="808"/>
      <c r="AE103" s="750">
        <f t="shared" si="30"/>
        <v>0</v>
      </c>
      <c r="AF103" s="749" t="str">
        <f t="shared" si="31"/>
        <v/>
      </c>
    </row>
    <row r="104" spans="2:32" s="38" customFormat="1" ht="12" customHeight="1" x14ac:dyDescent="0.25">
      <c r="B104" s="53">
        <f>IF(ISBLANK('3-Budget + REVISE'!B95),"",'3-Budget + REVISE'!B95)</f>
        <v>0</v>
      </c>
      <c r="C104" s="969">
        <f>IF('3-Budget + REVISE'!W95=1,'3-Budget + REVISE'!E95,'4-EXPENSE 1st Period'!C104)</f>
        <v>0</v>
      </c>
      <c r="D104" s="910"/>
      <c r="E104" s="911"/>
      <c r="F104" s="900">
        <f t="shared" si="46"/>
        <v>0</v>
      </c>
      <c r="G104" s="901"/>
      <c r="H104" s="970"/>
      <c r="I104" s="974">
        <f>F104+'4-EXPENSE 1st Period'!I104</f>
        <v>0</v>
      </c>
      <c r="J104" s="937"/>
      <c r="K104" s="938"/>
      <c r="L104" s="52" t="str">
        <f t="shared" si="42"/>
        <v/>
      </c>
      <c r="M104" s="75">
        <f t="shared" si="44"/>
        <v>0</v>
      </c>
      <c r="N104" s="43" t="str">
        <f t="shared" si="45"/>
        <v/>
      </c>
      <c r="O104" s="38">
        <f t="shared" si="32"/>
        <v>0</v>
      </c>
      <c r="P104" s="806"/>
      <c r="Q104" s="807"/>
      <c r="R104" s="807"/>
      <c r="S104" s="807"/>
      <c r="T104" s="807"/>
      <c r="U104" s="807"/>
      <c r="V104" s="807"/>
      <c r="W104" s="807"/>
      <c r="X104" s="807"/>
      <c r="Y104" s="807"/>
      <c r="Z104" s="807"/>
      <c r="AA104" s="807"/>
      <c r="AB104" s="807"/>
      <c r="AC104" s="807"/>
      <c r="AD104" s="808"/>
      <c r="AE104" s="750">
        <f t="shared" si="30"/>
        <v>0</v>
      </c>
      <c r="AF104" s="749" t="str">
        <f t="shared" si="31"/>
        <v/>
      </c>
    </row>
    <row r="105" spans="2:32" s="38" customFormat="1" ht="12" customHeight="1" x14ac:dyDescent="0.25">
      <c r="B105" s="53">
        <f>IF(ISBLANK('3-Budget + REVISE'!B96),"",'3-Budget + REVISE'!B96)</f>
        <v>0</v>
      </c>
      <c r="C105" s="969">
        <f>IF('3-Budget + REVISE'!W96=1,'3-Budget + REVISE'!E96,'4-EXPENSE 1st Period'!C105)</f>
        <v>0</v>
      </c>
      <c r="D105" s="910"/>
      <c r="E105" s="911"/>
      <c r="F105" s="900">
        <f t="shared" si="46"/>
        <v>0</v>
      </c>
      <c r="G105" s="901"/>
      <c r="H105" s="970"/>
      <c r="I105" s="974">
        <f>F105+'4-EXPENSE 1st Period'!I105</f>
        <v>0</v>
      </c>
      <c r="J105" s="937"/>
      <c r="K105" s="938"/>
      <c r="L105" s="52" t="str">
        <f t="shared" si="42"/>
        <v/>
      </c>
      <c r="M105" s="75">
        <f t="shared" si="44"/>
        <v>0</v>
      </c>
      <c r="N105" s="43" t="str">
        <f t="shared" si="45"/>
        <v/>
      </c>
      <c r="O105" s="38">
        <f t="shared" si="32"/>
        <v>0</v>
      </c>
      <c r="P105" s="806"/>
      <c r="Q105" s="807"/>
      <c r="R105" s="807"/>
      <c r="S105" s="807"/>
      <c r="T105" s="807"/>
      <c r="U105" s="807"/>
      <c r="V105" s="807"/>
      <c r="W105" s="807"/>
      <c r="X105" s="807"/>
      <c r="Y105" s="807"/>
      <c r="Z105" s="807"/>
      <c r="AA105" s="807"/>
      <c r="AB105" s="807"/>
      <c r="AC105" s="807"/>
      <c r="AD105" s="808"/>
      <c r="AE105" s="750">
        <f t="shared" si="30"/>
        <v>0</v>
      </c>
      <c r="AF105" s="749" t="str">
        <f t="shared" si="31"/>
        <v/>
      </c>
    </row>
    <row r="106" spans="2:32" s="38" customFormat="1" ht="12" customHeight="1" x14ac:dyDescent="0.25">
      <c r="B106" s="48">
        <f>IF(ISBLANK('3-Budget + REVISE'!B97),"",'3-Budget + REVISE'!B97)</f>
        <v>0</v>
      </c>
      <c r="C106" s="969">
        <f>IF('3-Budget + REVISE'!W97=1,'3-Budget + REVISE'!E97,'4-EXPENSE 1st Period'!C106)</f>
        <v>0</v>
      </c>
      <c r="D106" s="910"/>
      <c r="E106" s="911"/>
      <c r="F106" s="900">
        <f t="shared" si="46"/>
        <v>0</v>
      </c>
      <c r="G106" s="901"/>
      <c r="H106" s="970"/>
      <c r="I106" s="975">
        <f>F106+'4-EXPENSE 1st Period'!I106</f>
        <v>0</v>
      </c>
      <c r="J106" s="976"/>
      <c r="K106" s="977"/>
      <c r="L106" s="54" t="str">
        <f t="shared" si="42"/>
        <v/>
      </c>
      <c r="M106" s="76">
        <f t="shared" si="44"/>
        <v>0</v>
      </c>
      <c r="N106" s="43" t="str">
        <f t="shared" si="45"/>
        <v/>
      </c>
      <c r="O106" s="38">
        <f t="shared" si="32"/>
        <v>0</v>
      </c>
      <c r="P106" s="806"/>
      <c r="Q106" s="807"/>
      <c r="R106" s="807"/>
      <c r="S106" s="807"/>
      <c r="T106" s="807"/>
      <c r="U106" s="807"/>
      <c r="V106" s="807"/>
      <c r="W106" s="807"/>
      <c r="X106" s="807"/>
      <c r="Y106" s="807"/>
      <c r="Z106" s="807"/>
      <c r="AA106" s="807"/>
      <c r="AB106" s="807"/>
      <c r="AC106" s="807"/>
      <c r="AD106" s="808"/>
      <c r="AE106" s="750">
        <f t="shared" si="30"/>
        <v>0</v>
      </c>
      <c r="AF106" s="749" t="str">
        <f t="shared" si="31"/>
        <v/>
      </c>
    </row>
    <row r="107" spans="2:32" s="38" customFormat="1" ht="12.75" customHeight="1" x14ac:dyDescent="0.25">
      <c r="B107" s="200" t="str">
        <f>IF(ISBLANK('3-Budget + REVISE'!B98),"",'3-Budget + REVISE'!B98)</f>
        <v>700 - OPERATIONAL</v>
      </c>
      <c r="C107" s="912">
        <f>SUM(C108:C117)</f>
        <v>0</v>
      </c>
      <c r="D107" s="912"/>
      <c r="E107" s="912"/>
      <c r="F107" s="912">
        <f t="shared" ref="F107" si="47">SUM(F108:F117)</f>
        <v>0</v>
      </c>
      <c r="G107" s="912"/>
      <c r="H107" s="912"/>
      <c r="I107" s="912">
        <f t="shared" ref="I107" si="48">SUM(I108:I117)</f>
        <v>0</v>
      </c>
      <c r="J107" s="912"/>
      <c r="K107" s="912"/>
      <c r="L107" s="208" t="str">
        <f t="shared" ref="L107:L117" si="49">IF(C107&gt;0,I107/C107,"")</f>
        <v/>
      </c>
      <c r="M107" s="211">
        <f t="shared" si="44"/>
        <v>0</v>
      </c>
      <c r="N107" s="42" t="str">
        <f t="shared" si="45"/>
        <v/>
      </c>
      <c r="O107" s="38">
        <f t="shared" si="32"/>
        <v>0</v>
      </c>
      <c r="P107" s="784">
        <f>SUM(P108:P117)</f>
        <v>0</v>
      </c>
      <c r="Q107" s="785">
        <f>SUM(Q108:Q117)</f>
        <v>0</v>
      </c>
      <c r="R107" s="785">
        <f t="shared" ref="R107:AC107" si="50">SUM(R108:R117)</f>
        <v>0</v>
      </c>
      <c r="S107" s="785">
        <f t="shared" si="50"/>
        <v>0</v>
      </c>
      <c r="T107" s="785">
        <f t="shared" si="50"/>
        <v>0</v>
      </c>
      <c r="U107" s="785">
        <f t="shared" si="50"/>
        <v>0</v>
      </c>
      <c r="V107" s="785">
        <f t="shared" si="50"/>
        <v>0</v>
      </c>
      <c r="W107" s="785">
        <f t="shared" si="50"/>
        <v>0</v>
      </c>
      <c r="X107" s="785">
        <f t="shared" si="50"/>
        <v>0</v>
      </c>
      <c r="Y107" s="785">
        <f t="shared" si="50"/>
        <v>0</v>
      </c>
      <c r="Z107" s="785">
        <f t="shared" si="50"/>
        <v>0</v>
      </c>
      <c r="AA107" s="785">
        <f t="shared" si="50"/>
        <v>0</v>
      </c>
      <c r="AB107" s="785">
        <f t="shared" si="50"/>
        <v>0</v>
      </c>
      <c r="AC107" s="785">
        <f t="shared" si="50"/>
        <v>0</v>
      </c>
      <c r="AD107" s="786">
        <f>SUM(AD108:AD117)</f>
        <v>0</v>
      </c>
      <c r="AE107" s="750">
        <f t="shared" si="30"/>
        <v>0</v>
      </c>
      <c r="AF107" s="749" t="str">
        <f t="shared" si="31"/>
        <v/>
      </c>
    </row>
    <row r="108" spans="2:32" s="38" customFormat="1" ht="12" customHeight="1" x14ac:dyDescent="0.25">
      <c r="B108" s="51">
        <f>IF(ISBLANK('3-Budget + REVISE'!B99),"",'3-Budget + REVISE'!B99)</f>
        <v>0</v>
      </c>
      <c r="C108" s="969">
        <f>IF('3-Budget + REVISE'!W99=1,'3-Budget + REVISE'!E99,'4-EXPENSE 1st Period'!C108)</f>
        <v>0</v>
      </c>
      <c r="D108" s="910"/>
      <c r="E108" s="911"/>
      <c r="F108" s="900">
        <f>AE108</f>
        <v>0</v>
      </c>
      <c r="G108" s="901"/>
      <c r="H108" s="970"/>
      <c r="I108" s="969">
        <f>F108+'4-EXPENSE 1st Period'!I108</f>
        <v>0</v>
      </c>
      <c r="J108" s="910"/>
      <c r="K108" s="911"/>
      <c r="L108" s="46" t="str">
        <f t="shared" si="49"/>
        <v/>
      </c>
      <c r="M108" s="74">
        <f t="shared" ref="M108:M118" si="51">C108-I108</f>
        <v>0</v>
      </c>
      <c r="N108" s="43" t="str">
        <f t="shared" ref="N108:N118" si="52">IF(M108&lt;0, "!", "")</f>
        <v/>
      </c>
      <c r="O108" s="38">
        <f t="shared" si="32"/>
        <v>0</v>
      </c>
      <c r="P108" s="806"/>
      <c r="Q108" s="807"/>
      <c r="R108" s="807"/>
      <c r="S108" s="807"/>
      <c r="T108" s="807"/>
      <c r="U108" s="807"/>
      <c r="V108" s="807"/>
      <c r="W108" s="807"/>
      <c r="X108" s="807"/>
      <c r="Y108" s="807"/>
      <c r="Z108" s="807"/>
      <c r="AA108" s="807"/>
      <c r="AB108" s="807"/>
      <c r="AC108" s="807"/>
      <c r="AD108" s="808"/>
      <c r="AE108" s="750">
        <f t="shared" si="30"/>
        <v>0</v>
      </c>
      <c r="AF108" s="749" t="str">
        <f t="shared" si="31"/>
        <v/>
      </c>
    </row>
    <row r="109" spans="2:32" s="38" customFormat="1" ht="12" customHeight="1" x14ac:dyDescent="0.25">
      <c r="B109" s="53">
        <f>IF(ISBLANK('3-Budget + REVISE'!B100),"",'3-Budget + REVISE'!B100)</f>
        <v>0</v>
      </c>
      <c r="C109" s="969">
        <f>IF('3-Budget + REVISE'!W100=1,'3-Budget + REVISE'!E100,'4-EXPENSE 1st Period'!C109)</f>
        <v>0</v>
      </c>
      <c r="D109" s="910"/>
      <c r="E109" s="911"/>
      <c r="F109" s="900">
        <f t="shared" ref="F109:F117" si="53">AE109</f>
        <v>0</v>
      </c>
      <c r="G109" s="901"/>
      <c r="H109" s="970"/>
      <c r="I109" s="974">
        <f>F109+'4-EXPENSE 1st Period'!I109</f>
        <v>0</v>
      </c>
      <c r="J109" s="937"/>
      <c r="K109" s="938"/>
      <c r="L109" s="52" t="str">
        <f t="shared" si="49"/>
        <v/>
      </c>
      <c r="M109" s="75">
        <f t="shared" si="51"/>
        <v>0</v>
      </c>
      <c r="N109" s="43" t="str">
        <f t="shared" si="52"/>
        <v/>
      </c>
      <c r="O109" s="38">
        <f t="shared" si="32"/>
        <v>0</v>
      </c>
      <c r="P109" s="806"/>
      <c r="Q109" s="807"/>
      <c r="R109" s="807"/>
      <c r="S109" s="807"/>
      <c r="T109" s="807"/>
      <c r="U109" s="807"/>
      <c r="V109" s="807"/>
      <c r="W109" s="807"/>
      <c r="X109" s="807"/>
      <c r="Y109" s="807"/>
      <c r="Z109" s="807"/>
      <c r="AA109" s="807"/>
      <c r="AB109" s="807"/>
      <c r="AC109" s="807"/>
      <c r="AD109" s="808"/>
      <c r="AE109" s="750">
        <f t="shared" si="30"/>
        <v>0</v>
      </c>
      <c r="AF109" s="749" t="str">
        <f t="shared" si="31"/>
        <v/>
      </c>
    </row>
    <row r="110" spans="2:32" s="38" customFormat="1" ht="12" customHeight="1" x14ac:dyDescent="0.25">
      <c r="B110" s="53">
        <f>IF(ISBLANK('3-Budget + REVISE'!B101),"",'3-Budget + REVISE'!B101)</f>
        <v>0</v>
      </c>
      <c r="C110" s="969">
        <f>IF('3-Budget + REVISE'!W101=1,'3-Budget + REVISE'!E101,'4-EXPENSE 1st Period'!C110)</f>
        <v>0</v>
      </c>
      <c r="D110" s="910"/>
      <c r="E110" s="911"/>
      <c r="F110" s="900">
        <f t="shared" si="53"/>
        <v>0</v>
      </c>
      <c r="G110" s="901"/>
      <c r="H110" s="970"/>
      <c r="I110" s="974">
        <f>F110+'4-EXPENSE 1st Period'!I110</f>
        <v>0</v>
      </c>
      <c r="J110" s="937"/>
      <c r="K110" s="938"/>
      <c r="L110" s="52" t="str">
        <f t="shared" si="49"/>
        <v/>
      </c>
      <c r="M110" s="75">
        <f t="shared" si="51"/>
        <v>0</v>
      </c>
      <c r="N110" s="43" t="str">
        <f t="shared" si="52"/>
        <v/>
      </c>
      <c r="O110" s="38">
        <f t="shared" si="32"/>
        <v>0</v>
      </c>
      <c r="P110" s="806"/>
      <c r="Q110" s="807"/>
      <c r="R110" s="807"/>
      <c r="S110" s="807"/>
      <c r="T110" s="807"/>
      <c r="U110" s="807"/>
      <c r="V110" s="807"/>
      <c r="W110" s="807"/>
      <c r="X110" s="807"/>
      <c r="Y110" s="807"/>
      <c r="Z110" s="807"/>
      <c r="AA110" s="807"/>
      <c r="AB110" s="807"/>
      <c r="AC110" s="807"/>
      <c r="AD110" s="808"/>
      <c r="AE110" s="750">
        <f t="shared" si="30"/>
        <v>0</v>
      </c>
      <c r="AF110" s="749" t="str">
        <f t="shared" si="31"/>
        <v/>
      </c>
    </row>
    <row r="111" spans="2:32" s="38" customFormat="1" ht="12" customHeight="1" x14ac:dyDescent="0.25">
      <c r="B111" s="53">
        <f>IF(ISBLANK('3-Budget + REVISE'!B102),"",'3-Budget + REVISE'!B102)</f>
        <v>0</v>
      </c>
      <c r="C111" s="969">
        <f>IF('3-Budget + REVISE'!W102=1,'3-Budget + REVISE'!E102,'4-EXPENSE 1st Period'!C111)</f>
        <v>0</v>
      </c>
      <c r="D111" s="910"/>
      <c r="E111" s="911"/>
      <c r="F111" s="900">
        <f t="shared" si="53"/>
        <v>0</v>
      </c>
      <c r="G111" s="901"/>
      <c r="H111" s="970"/>
      <c r="I111" s="974">
        <f>F111+'4-EXPENSE 1st Period'!I111</f>
        <v>0</v>
      </c>
      <c r="J111" s="937"/>
      <c r="K111" s="938"/>
      <c r="L111" s="52" t="str">
        <f t="shared" si="49"/>
        <v/>
      </c>
      <c r="M111" s="75">
        <f t="shared" si="51"/>
        <v>0</v>
      </c>
      <c r="N111" s="43" t="str">
        <f t="shared" si="52"/>
        <v/>
      </c>
      <c r="O111" s="38">
        <f t="shared" si="32"/>
        <v>0</v>
      </c>
      <c r="P111" s="806"/>
      <c r="Q111" s="807"/>
      <c r="R111" s="807"/>
      <c r="S111" s="807"/>
      <c r="T111" s="807"/>
      <c r="U111" s="807"/>
      <c r="V111" s="807"/>
      <c r="W111" s="807"/>
      <c r="X111" s="807"/>
      <c r="Y111" s="807"/>
      <c r="Z111" s="807"/>
      <c r="AA111" s="807"/>
      <c r="AB111" s="807"/>
      <c r="AC111" s="807"/>
      <c r="AD111" s="808"/>
      <c r="AE111" s="750">
        <f t="shared" si="30"/>
        <v>0</v>
      </c>
      <c r="AF111" s="749" t="str">
        <f t="shared" si="31"/>
        <v/>
      </c>
    </row>
    <row r="112" spans="2:32" s="38" customFormat="1" ht="12" customHeight="1" x14ac:dyDescent="0.25">
      <c r="B112" s="53">
        <f>IF(ISBLANK('3-Budget + REVISE'!B103),"",'3-Budget + REVISE'!B103)</f>
        <v>0</v>
      </c>
      <c r="C112" s="969">
        <f>IF('3-Budget + REVISE'!W103=1,'3-Budget + REVISE'!E103,'4-EXPENSE 1st Period'!C112)</f>
        <v>0</v>
      </c>
      <c r="D112" s="910"/>
      <c r="E112" s="911"/>
      <c r="F112" s="900">
        <f t="shared" si="53"/>
        <v>0</v>
      </c>
      <c r="G112" s="901"/>
      <c r="H112" s="970"/>
      <c r="I112" s="974">
        <f>F112+'4-EXPENSE 1st Period'!I112</f>
        <v>0</v>
      </c>
      <c r="J112" s="937"/>
      <c r="K112" s="938"/>
      <c r="L112" s="52" t="str">
        <f t="shared" si="49"/>
        <v/>
      </c>
      <c r="M112" s="75">
        <f t="shared" si="51"/>
        <v>0</v>
      </c>
      <c r="N112" s="43" t="str">
        <f t="shared" si="52"/>
        <v/>
      </c>
      <c r="O112" s="38">
        <f t="shared" si="32"/>
        <v>0</v>
      </c>
      <c r="P112" s="806"/>
      <c r="Q112" s="807"/>
      <c r="R112" s="807"/>
      <c r="S112" s="807"/>
      <c r="T112" s="807"/>
      <c r="U112" s="807"/>
      <c r="V112" s="807"/>
      <c r="W112" s="807"/>
      <c r="X112" s="807"/>
      <c r="Y112" s="807"/>
      <c r="Z112" s="807"/>
      <c r="AA112" s="807"/>
      <c r="AB112" s="807"/>
      <c r="AC112" s="807"/>
      <c r="AD112" s="808"/>
      <c r="AE112" s="750">
        <f t="shared" si="30"/>
        <v>0</v>
      </c>
      <c r="AF112" s="749" t="str">
        <f t="shared" si="31"/>
        <v/>
      </c>
    </row>
    <row r="113" spans="2:32" s="38" customFormat="1" ht="12" customHeight="1" x14ac:dyDescent="0.25">
      <c r="B113" s="53">
        <f>IF(ISBLANK('3-Budget + REVISE'!B104),"",'3-Budget + REVISE'!B104)</f>
        <v>0</v>
      </c>
      <c r="C113" s="969">
        <f>IF('3-Budget + REVISE'!W104=1,'3-Budget + REVISE'!E104,'4-EXPENSE 1st Period'!C113)</f>
        <v>0</v>
      </c>
      <c r="D113" s="910"/>
      <c r="E113" s="911"/>
      <c r="F113" s="900">
        <f t="shared" si="53"/>
        <v>0</v>
      </c>
      <c r="G113" s="901"/>
      <c r="H113" s="970"/>
      <c r="I113" s="974">
        <f>F113+'4-EXPENSE 1st Period'!I113</f>
        <v>0</v>
      </c>
      <c r="J113" s="937"/>
      <c r="K113" s="938"/>
      <c r="L113" s="52" t="str">
        <f t="shared" si="49"/>
        <v/>
      </c>
      <c r="M113" s="75">
        <f t="shared" si="51"/>
        <v>0</v>
      </c>
      <c r="N113" s="43" t="str">
        <f t="shared" si="52"/>
        <v/>
      </c>
      <c r="O113" s="38">
        <f t="shared" si="32"/>
        <v>0</v>
      </c>
      <c r="P113" s="806"/>
      <c r="Q113" s="807"/>
      <c r="R113" s="807"/>
      <c r="S113" s="807"/>
      <c r="T113" s="807"/>
      <c r="U113" s="807"/>
      <c r="V113" s="807"/>
      <c r="W113" s="807"/>
      <c r="X113" s="807"/>
      <c r="Y113" s="807"/>
      <c r="Z113" s="807"/>
      <c r="AA113" s="807"/>
      <c r="AB113" s="807"/>
      <c r="AC113" s="807"/>
      <c r="AD113" s="808"/>
      <c r="AE113" s="750">
        <f t="shared" si="30"/>
        <v>0</v>
      </c>
      <c r="AF113" s="749" t="str">
        <f t="shared" si="31"/>
        <v/>
      </c>
    </row>
    <row r="114" spans="2:32" s="38" customFormat="1" ht="12" customHeight="1" x14ac:dyDescent="0.25">
      <c r="B114" s="53">
        <f>IF(ISBLANK('3-Budget + REVISE'!B105),"",'3-Budget + REVISE'!B105)</f>
        <v>0</v>
      </c>
      <c r="C114" s="969">
        <f>IF('3-Budget + REVISE'!W105=1,'3-Budget + REVISE'!E105,'4-EXPENSE 1st Period'!C114)</f>
        <v>0</v>
      </c>
      <c r="D114" s="910"/>
      <c r="E114" s="911"/>
      <c r="F114" s="900">
        <f t="shared" si="53"/>
        <v>0</v>
      </c>
      <c r="G114" s="901"/>
      <c r="H114" s="970"/>
      <c r="I114" s="974">
        <f>F114+'4-EXPENSE 1st Period'!I114</f>
        <v>0</v>
      </c>
      <c r="J114" s="937"/>
      <c r="K114" s="938"/>
      <c r="L114" s="52" t="str">
        <f t="shared" si="49"/>
        <v/>
      </c>
      <c r="M114" s="75">
        <f t="shared" si="51"/>
        <v>0</v>
      </c>
      <c r="N114" s="43" t="str">
        <f t="shared" si="52"/>
        <v/>
      </c>
      <c r="O114" s="38">
        <f t="shared" si="32"/>
        <v>0</v>
      </c>
      <c r="P114" s="806"/>
      <c r="Q114" s="807"/>
      <c r="R114" s="807"/>
      <c r="S114" s="807"/>
      <c r="T114" s="807"/>
      <c r="U114" s="807"/>
      <c r="V114" s="807"/>
      <c r="W114" s="807"/>
      <c r="X114" s="807"/>
      <c r="Y114" s="807"/>
      <c r="Z114" s="807"/>
      <c r="AA114" s="807"/>
      <c r="AB114" s="807"/>
      <c r="AC114" s="807"/>
      <c r="AD114" s="808"/>
      <c r="AE114" s="750">
        <f t="shared" si="30"/>
        <v>0</v>
      </c>
      <c r="AF114" s="749" t="str">
        <f t="shared" si="31"/>
        <v/>
      </c>
    </row>
    <row r="115" spans="2:32" s="38" customFormat="1" ht="12" customHeight="1" x14ac:dyDescent="0.25">
      <c r="B115" s="53">
        <f>IF(ISBLANK('3-Budget + REVISE'!B106),"",'3-Budget + REVISE'!B106)</f>
        <v>0</v>
      </c>
      <c r="C115" s="969">
        <f>IF('3-Budget + REVISE'!W106=1,'3-Budget + REVISE'!E106,'4-EXPENSE 1st Period'!C115)</f>
        <v>0</v>
      </c>
      <c r="D115" s="910"/>
      <c r="E115" s="911"/>
      <c r="F115" s="900">
        <f t="shared" si="53"/>
        <v>0</v>
      </c>
      <c r="G115" s="901"/>
      <c r="H115" s="970"/>
      <c r="I115" s="974">
        <f>F115+'4-EXPENSE 1st Period'!I115</f>
        <v>0</v>
      </c>
      <c r="J115" s="937"/>
      <c r="K115" s="938"/>
      <c r="L115" s="52" t="str">
        <f t="shared" si="49"/>
        <v/>
      </c>
      <c r="M115" s="75">
        <f t="shared" si="51"/>
        <v>0</v>
      </c>
      <c r="N115" s="43" t="str">
        <f t="shared" si="52"/>
        <v/>
      </c>
      <c r="O115" s="38">
        <f t="shared" si="32"/>
        <v>0</v>
      </c>
      <c r="P115" s="806"/>
      <c r="Q115" s="807"/>
      <c r="R115" s="807"/>
      <c r="S115" s="807"/>
      <c r="T115" s="807"/>
      <c r="U115" s="807"/>
      <c r="V115" s="807"/>
      <c r="W115" s="807"/>
      <c r="X115" s="807"/>
      <c r="Y115" s="807"/>
      <c r="Z115" s="807"/>
      <c r="AA115" s="807"/>
      <c r="AB115" s="807"/>
      <c r="AC115" s="807"/>
      <c r="AD115" s="808"/>
      <c r="AE115" s="750">
        <f t="shared" si="30"/>
        <v>0</v>
      </c>
      <c r="AF115" s="749" t="str">
        <f t="shared" si="31"/>
        <v/>
      </c>
    </row>
    <row r="116" spans="2:32" s="38" customFormat="1" ht="12" customHeight="1" x14ac:dyDescent="0.25">
      <c r="B116" s="53">
        <f>IF(ISBLANK('3-Budget + REVISE'!B107),"",'3-Budget + REVISE'!B107)</f>
        <v>0</v>
      </c>
      <c r="C116" s="969">
        <f>IF('3-Budget + REVISE'!W107=1,'3-Budget + REVISE'!E107,'4-EXPENSE 1st Period'!C116)</f>
        <v>0</v>
      </c>
      <c r="D116" s="910"/>
      <c r="E116" s="911"/>
      <c r="F116" s="900">
        <f t="shared" si="53"/>
        <v>0</v>
      </c>
      <c r="G116" s="901"/>
      <c r="H116" s="970"/>
      <c r="I116" s="974">
        <f>F116+'4-EXPENSE 1st Period'!I116</f>
        <v>0</v>
      </c>
      <c r="J116" s="937"/>
      <c r="K116" s="938"/>
      <c r="L116" s="52" t="str">
        <f t="shared" si="49"/>
        <v/>
      </c>
      <c r="M116" s="75">
        <f t="shared" si="51"/>
        <v>0</v>
      </c>
      <c r="N116" s="43" t="str">
        <f t="shared" si="52"/>
        <v/>
      </c>
      <c r="O116" s="38">
        <f t="shared" si="32"/>
        <v>0</v>
      </c>
      <c r="P116" s="806"/>
      <c r="Q116" s="807"/>
      <c r="R116" s="807"/>
      <c r="S116" s="807"/>
      <c r="T116" s="807"/>
      <c r="U116" s="807"/>
      <c r="V116" s="807"/>
      <c r="W116" s="807"/>
      <c r="X116" s="807"/>
      <c r="Y116" s="807"/>
      <c r="Z116" s="807"/>
      <c r="AA116" s="807"/>
      <c r="AB116" s="807"/>
      <c r="AC116" s="807"/>
      <c r="AD116" s="808"/>
      <c r="AE116" s="750">
        <f t="shared" si="30"/>
        <v>0</v>
      </c>
      <c r="AF116" s="749" t="str">
        <f t="shared" si="31"/>
        <v/>
      </c>
    </row>
    <row r="117" spans="2:32" s="38" customFormat="1" ht="12" customHeight="1" x14ac:dyDescent="0.25">
      <c r="B117" s="48">
        <f>IF(ISBLANK('3-Budget + REVISE'!B108),"",'3-Budget + REVISE'!B108)</f>
        <v>0</v>
      </c>
      <c r="C117" s="969">
        <f>IF('3-Budget + REVISE'!W108=1,'3-Budget + REVISE'!E108,'4-EXPENSE 1st Period'!C117)</f>
        <v>0</v>
      </c>
      <c r="D117" s="910"/>
      <c r="E117" s="911"/>
      <c r="F117" s="900">
        <f t="shared" si="53"/>
        <v>0</v>
      </c>
      <c r="G117" s="901"/>
      <c r="H117" s="970"/>
      <c r="I117" s="975">
        <f>F117+'4-EXPENSE 1st Period'!I117</f>
        <v>0</v>
      </c>
      <c r="J117" s="976"/>
      <c r="K117" s="977"/>
      <c r="L117" s="54" t="str">
        <f t="shared" si="49"/>
        <v/>
      </c>
      <c r="M117" s="76">
        <f t="shared" si="51"/>
        <v>0</v>
      </c>
      <c r="N117" s="43" t="str">
        <f t="shared" si="52"/>
        <v/>
      </c>
      <c r="O117" s="38">
        <f t="shared" si="32"/>
        <v>0</v>
      </c>
      <c r="P117" s="806"/>
      <c r="Q117" s="807"/>
      <c r="R117" s="807"/>
      <c r="S117" s="807"/>
      <c r="T117" s="807"/>
      <c r="U117" s="807"/>
      <c r="V117" s="807"/>
      <c r="W117" s="807"/>
      <c r="X117" s="807"/>
      <c r="Y117" s="807"/>
      <c r="Z117" s="807"/>
      <c r="AA117" s="807"/>
      <c r="AB117" s="807"/>
      <c r="AC117" s="807"/>
      <c r="AD117" s="808"/>
      <c r="AE117" s="750">
        <f t="shared" si="30"/>
        <v>0</v>
      </c>
      <c r="AF117" s="749" t="str">
        <f t="shared" si="31"/>
        <v/>
      </c>
    </row>
    <row r="118" spans="2:32" s="38" customFormat="1" ht="12.75" customHeight="1" x14ac:dyDescent="0.25">
      <c r="B118" s="200" t="str">
        <f>IF(ISBLANK('3-Budget + REVISE'!B109),"",'3-Budget + REVISE'!B109)</f>
        <v>800 - (identify category)</v>
      </c>
      <c r="C118" s="912">
        <f>SUM(C119:C128)</f>
        <v>0</v>
      </c>
      <c r="D118" s="912"/>
      <c r="E118" s="912"/>
      <c r="F118" s="912">
        <f t="shared" ref="F118" si="54">SUM(F119:F128)</f>
        <v>0</v>
      </c>
      <c r="G118" s="912"/>
      <c r="H118" s="912"/>
      <c r="I118" s="912">
        <f t="shared" ref="I118" si="55">SUM(I119:I128)</f>
        <v>0</v>
      </c>
      <c r="J118" s="912"/>
      <c r="K118" s="912"/>
      <c r="L118" s="208" t="str">
        <f t="shared" ref="L118:L128" si="56">IF(C118&gt;0,I118/C118,"")</f>
        <v/>
      </c>
      <c r="M118" s="211">
        <f t="shared" si="51"/>
        <v>0</v>
      </c>
      <c r="N118" s="42" t="str">
        <f t="shared" si="52"/>
        <v/>
      </c>
      <c r="O118" s="38">
        <f t="shared" si="32"/>
        <v>0</v>
      </c>
      <c r="P118" s="784">
        <f>SUM(P119:P128)</f>
        <v>0</v>
      </c>
      <c r="Q118" s="785">
        <f>SUM(Q119:Q128)</f>
        <v>0</v>
      </c>
      <c r="R118" s="785">
        <f t="shared" ref="R118:AC118" si="57">SUM(R119:R128)</f>
        <v>0</v>
      </c>
      <c r="S118" s="785">
        <f t="shared" si="57"/>
        <v>0</v>
      </c>
      <c r="T118" s="785">
        <f t="shared" si="57"/>
        <v>0</v>
      </c>
      <c r="U118" s="785">
        <f t="shared" si="57"/>
        <v>0</v>
      </c>
      <c r="V118" s="785">
        <f t="shared" si="57"/>
        <v>0</v>
      </c>
      <c r="W118" s="785">
        <f t="shared" si="57"/>
        <v>0</v>
      </c>
      <c r="X118" s="785">
        <f t="shared" si="57"/>
        <v>0</v>
      </c>
      <c r="Y118" s="785">
        <f t="shared" si="57"/>
        <v>0</v>
      </c>
      <c r="Z118" s="785">
        <f t="shared" si="57"/>
        <v>0</v>
      </c>
      <c r="AA118" s="785">
        <f t="shared" si="57"/>
        <v>0</v>
      </c>
      <c r="AB118" s="785">
        <f t="shared" si="57"/>
        <v>0</v>
      </c>
      <c r="AC118" s="785">
        <f t="shared" si="57"/>
        <v>0</v>
      </c>
      <c r="AD118" s="786">
        <f>SUM(AD119:AD128)</f>
        <v>0</v>
      </c>
      <c r="AE118" s="750">
        <f t="shared" si="30"/>
        <v>0</v>
      </c>
      <c r="AF118" s="749" t="str">
        <f t="shared" si="31"/>
        <v/>
      </c>
    </row>
    <row r="119" spans="2:32" s="38" customFormat="1" ht="12" customHeight="1" x14ac:dyDescent="0.25">
      <c r="B119" s="51">
        <f>IF(ISBLANK('3-Budget + REVISE'!B110),"",'3-Budget + REVISE'!B110)</f>
        <v>0</v>
      </c>
      <c r="C119" s="969">
        <f>IF('3-Budget + REVISE'!W110=1,'3-Budget + REVISE'!E110,'4-EXPENSE 1st Period'!C119)</f>
        <v>0</v>
      </c>
      <c r="D119" s="910"/>
      <c r="E119" s="911"/>
      <c r="F119" s="900">
        <f>AE119</f>
        <v>0</v>
      </c>
      <c r="G119" s="901"/>
      <c r="H119" s="970"/>
      <c r="I119" s="969">
        <f>F119+'4-EXPENSE 1st Period'!I119</f>
        <v>0</v>
      </c>
      <c r="J119" s="910"/>
      <c r="K119" s="911"/>
      <c r="L119" s="46" t="str">
        <f t="shared" si="56"/>
        <v/>
      </c>
      <c r="M119" s="74">
        <f t="shared" ref="M119:M129" si="58">C119-I119</f>
        <v>0</v>
      </c>
      <c r="N119" s="43" t="str">
        <f t="shared" ref="N119:N129" si="59">IF(M119&lt;0, "!", "")</f>
        <v/>
      </c>
      <c r="O119" s="38">
        <f t="shared" si="32"/>
        <v>0</v>
      </c>
      <c r="P119" s="806"/>
      <c r="Q119" s="807"/>
      <c r="R119" s="807"/>
      <c r="S119" s="807"/>
      <c r="T119" s="807"/>
      <c r="U119" s="807"/>
      <c r="V119" s="807"/>
      <c r="W119" s="807"/>
      <c r="X119" s="807"/>
      <c r="Y119" s="807"/>
      <c r="Z119" s="807"/>
      <c r="AA119" s="807"/>
      <c r="AB119" s="807"/>
      <c r="AC119" s="807"/>
      <c r="AD119" s="808"/>
      <c r="AE119" s="750">
        <f t="shared" si="30"/>
        <v>0</v>
      </c>
      <c r="AF119" s="749" t="str">
        <f t="shared" si="31"/>
        <v/>
      </c>
    </row>
    <row r="120" spans="2:32" s="38" customFormat="1" ht="12" customHeight="1" x14ac:dyDescent="0.25">
      <c r="B120" s="53">
        <f>IF(ISBLANK('3-Budget + REVISE'!B111),"",'3-Budget + REVISE'!B111)</f>
        <v>0</v>
      </c>
      <c r="C120" s="969">
        <f>IF('3-Budget + REVISE'!W111=1,'3-Budget + REVISE'!E111,'4-EXPENSE 1st Period'!C120)</f>
        <v>0</v>
      </c>
      <c r="D120" s="910"/>
      <c r="E120" s="911"/>
      <c r="F120" s="900">
        <f t="shared" ref="F120:F128" si="60">AE120</f>
        <v>0</v>
      </c>
      <c r="G120" s="901"/>
      <c r="H120" s="970"/>
      <c r="I120" s="974">
        <f>F120+'4-EXPENSE 1st Period'!I120</f>
        <v>0</v>
      </c>
      <c r="J120" s="937"/>
      <c r="K120" s="938"/>
      <c r="L120" s="52" t="str">
        <f t="shared" si="56"/>
        <v/>
      </c>
      <c r="M120" s="75">
        <f t="shared" si="58"/>
        <v>0</v>
      </c>
      <c r="N120" s="43" t="str">
        <f t="shared" si="59"/>
        <v/>
      </c>
      <c r="O120" s="38">
        <f t="shared" si="32"/>
        <v>0</v>
      </c>
      <c r="P120" s="806"/>
      <c r="Q120" s="807"/>
      <c r="R120" s="807"/>
      <c r="S120" s="807"/>
      <c r="T120" s="807"/>
      <c r="U120" s="807"/>
      <c r="V120" s="807"/>
      <c r="W120" s="807"/>
      <c r="X120" s="807"/>
      <c r="Y120" s="807"/>
      <c r="Z120" s="807"/>
      <c r="AA120" s="807"/>
      <c r="AB120" s="807"/>
      <c r="AC120" s="807"/>
      <c r="AD120" s="808"/>
      <c r="AE120" s="750">
        <f t="shared" si="30"/>
        <v>0</v>
      </c>
      <c r="AF120" s="749" t="str">
        <f t="shared" si="31"/>
        <v/>
      </c>
    </row>
    <row r="121" spans="2:32" s="38" customFormat="1" ht="12" customHeight="1" x14ac:dyDescent="0.25">
      <c r="B121" s="53">
        <f>IF(ISBLANK('3-Budget + REVISE'!B112),"",'3-Budget + REVISE'!B112)</f>
        <v>0</v>
      </c>
      <c r="C121" s="969">
        <f>IF('3-Budget + REVISE'!W112=1,'3-Budget + REVISE'!E112,'4-EXPENSE 1st Period'!C121)</f>
        <v>0</v>
      </c>
      <c r="D121" s="910"/>
      <c r="E121" s="911"/>
      <c r="F121" s="900">
        <f t="shared" si="60"/>
        <v>0</v>
      </c>
      <c r="G121" s="901"/>
      <c r="H121" s="970"/>
      <c r="I121" s="974">
        <f>F121+'4-EXPENSE 1st Period'!I121</f>
        <v>0</v>
      </c>
      <c r="J121" s="937"/>
      <c r="K121" s="938"/>
      <c r="L121" s="52" t="str">
        <f t="shared" si="56"/>
        <v/>
      </c>
      <c r="M121" s="75">
        <f t="shared" si="58"/>
        <v>0</v>
      </c>
      <c r="N121" s="43" t="str">
        <f t="shared" si="59"/>
        <v/>
      </c>
      <c r="O121" s="38">
        <f t="shared" si="32"/>
        <v>0</v>
      </c>
      <c r="P121" s="806"/>
      <c r="Q121" s="807"/>
      <c r="R121" s="807"/>
      <c r="S121" s="807"/>
      <c r="T121" s="807"/>
      <c r="U121" s="807"/>
      <c r="V121" s="807"/>
      <c r="W121" s="807"/>
      <c r="X121" s="807"/>
      <c r="Y121" s="807"/>
      <c r="Z121" s="807"/>
      <c r="AA121" s="807"/>
      <c r="AB121" s="807"/>
      <c r="AC121" s="807"/>
      <c r="AD121" s="808"/>
      <c r="AE121" s="750">
        <f t="shared" si="30"/>
        <v>0</v>
      </c>
      <c r="AF121" s="749" t="str">
        <f t="shared" si="31"/>
        <v/>
      </c>
    </row>
    <row r="122" spans="2:32" s="38" customFormat="1" ht="12" customHeight="1" x14ac:dyDescent="0.25">
      <c r="B122" s="53">
        <f>IF(ISBLANK('3-Budget + REVISE'!B113),"",'3-Budget + REVISE'!B113)</f>
        <v>0</v>
      </c>
      <c r="C122" s="969">
        <f>IF('3-Budget + REVISE'!W113=1,'3-Budget + REVISE'!E113,'4-EXPENSE 1st Period'!C122)</f>
        <v>0</v>
      </c>
      <c r="D122" s="910"/>
      <c r="E122" s="911"/>
      <c r="F122" s="900">
        <f t="shared" si="60"/>
        <v>0</v>
      </c>
      <c r="G122" s="901"/>
      <c r="H122" s="970"/>
      <c r="I122" s="974">
        <f>F122+'4-EXPENSE 1st Period'!I122</f>
        <v>0</v>
      </c>
      <c r="J122" s="937"/>
      <c r="K122" s="938"/>
      <c r="L122" s="52" t="str">
        <f t="shared" si="56"/>
        <v/>
      </c>
      <c r="M122" s="75">
        <f t="shared" si="58"/>
        <v>0</v>
      </c>
      <c r="N122" s="43" t="str">
        <f t="shared" si="59"/>
        <v/>
      </c>
      <c r="O122" s="38">
        <f t="shared" si="32"/>
        <v>0</v>
      </c>
      <c r="P122" s="806"/>
      <c r="Q122" s="807"/>
      <c r="R122" s="807"/>
      <c r="S122" s="807"/>
      <c r="T122" s="807"/>
      <c r="U122" s="807"/>
      <c r="V122" s="807"/>
      <c r="W122" s="807"/>
      <c r="X122" s="807"/>
      <c r="Y122" s="807"/>
      <c r="Z122" s="807"/>
      <c r="AA122" s="807"/>
      <c r="AB122" s="807"/>
      <c r="AC122" s="807"/>
      <c r="AD122" s="808"/>
      <c r="AE122" s="750">
        <f t="shared" si="30"/>
        <v>0</v>
      </c>
      <c r="AF122" s="749" t="str">
        <f t="shared" si="31"/>
        <v/>
      </c>
    </row>
    <row r="123" spans="2:32" s="38" customFormat="1" ht="12" customHeight="1" x14ac:dyDescent="0.25">
      <c r="B123" s="53">
        <f>IF(ISBLANK('3-Budget + REVISE'!B114),"",'3-Budget + REVISE'!B114)</f>
        <v>0</v>
      </c>
      <c r="C123" s="969">
        <f>IF('3-Budget + REVISE'!W114=1,'3-Budget + REVISE'!E114,'4-EXPENSE 1st Period'!C123)</f>
        <v>0</v>
      </c>
      <c r="D123" s="910"/>
      <c r="E123" s="911"/>
      <c r="F123" s="900">
        <f t="shared" si="60"/>
        <v>0</v>
      </c>
      <c r="G123" s="901"/>
      <c r="H123" s="970"/>
      <c r="I123" s="974">
        <f>F123+'4-EXPENSE 1st Period'!I123</f>
        <v>0</v>
      </c>
      <c r="J123" s="937"/>
      <c r="K123" s="938"/>
      <c r="L123" s="52" t="str">
        <f t="shared" si="56"/>
        <v/>
      </c>
      <c r="M123" s="75">
        <f t="shared" si="58"/>
        <v>0</v>
      </c>
      <c r="N123" s="43" t="str">
        <f t="shared" si="59"/>
        <v/>
      </c>
      <c r="O123" s="38">
        <f t="shared" si="32"/>
        <v>0</v>
      </c>
      <c r="P123" s="806"/>
      <c r="Q123" s="807"/>
      <c r="R123" s="807"/>
      <c r="S123" s="807"/>
      <c r="T123" s="807"/>
      <c r="U123" s="807"/>
      <c r="V123" s="807"/>
      <c r="W123" s="807"/>
      <c r="X123" s="807"/>
      <c r="Y123" s="807"/>
      <c r="Z123" s="807"/>
      <c r="AA123" s="807"/>
      <c r="AB123" s="807"/>
      <c r="AC123" s="807"/>
      <c r="AD123" s="808"/>
      <c r="AE123" s="750">
        <f t="shared" si="30"/>
        <v>0</v>
      </c>
      <c r="AF123" s="749" t="str">
        <f t="shared" si="31"/>
        <v/>
      </c>
    </row>
    <row r="124" spans="2:32" s="38" customFormat="1" ht="12" customHeight="1" x14ac:dyDescent="0.25">
      <c r="B124" s="53">
        <f>IF(ISBLANK('3-Budget + REVISE'!B115),"",'3-Budget + REVISE'!B115)</f>
        <v>0</v>
      </c>
      <c r="C124" s="969">
        <f>IF('3-Budget + REVISE'!W115=1,'3-Budget + REVISE'!E115,'4-EXPENSE 1st Period'!C124)</f>
        <v>0</v>
      </c>
      <c r="D124" s="910"/>
      <c r="E124" s="911"/>
      <c r="F124" s="900">
        <f t="shared" si="60"/>
        <v>0</v>
      </c>
      <c r="G124" s="901"/>
      <c r="H124" s="970"/>
      <c r="I124" s="974">
        <f>F124+'4-EXPENSE 1st Period'!I124</f>
        <v>0</v>
      </c>
      <c r="J124" s="937"/>
      <c r="K124" s="938"/>
      <c r="L124" s="52" t="str">
        <f t="shared" si="56"/>
        <v/>
      </c>
      <c r="M124" s="75">
        <f t="shared" si="58"/>
        <v>0</v>
      </c>
      <c r="N124" s="43" t="str">
        <f t="shared" si="59"/>
        <v/>
      </c>
      <c r="O124" s="38">
        <f t="shared" si="32"/>
        <v>0</v>
      </c>
      <c r="P124" s="806"/>
      <c r="Q124" s="807"/>
      <c r="R124" s="807"/>
      <c r="S124" s="807"/>
      <c r="T124" s="807"/>
      <c r="U124" s="807"/>
      <c r="V124" s="807"/>
      <c r="W124" s="807"/>
      <c r="X124" s="807"/>
      <c r="Y124" s="807"/>
      <c r="Z124" s="807"/>
      <c r="AA124" s="807"/>
      <c r="AB124" s="807"/>
      <c r="AC124" s="807"/>
      <c r="AD124" s="808"/>
      <c r="AE124" s="750">
        <f t="shared" si="30"/>
        <v>0</v>
      </c>
      <c r="AF124" s="749" t="str">
        <f t="shared" si="31"/>
        <v/>
      </c>
    </row>
    <row r="125" spans="2:32" s="38" customFormat="1" ht="12" customHeight="1" x14ac:dyDescent="0.25">
      <c r="B125" s="53">
        <f>IF(ISBLANK('3-Budget + REVISE'!B116),"",'3-Budget + REVISE'!B116)</f>
        <v>0</v>
      </c>
      <c r="C125" s="969">
        <f>IF('3-Budget + REVISE'!W116=1,'3-Budget + REVISE'!E116,'4-EXPENSE 1st Period'!C125)</f>
        <v>0</v>
      </c>
      <c r="D125" s="910"/>
      <c r="E125" s="911"/>
      <c r="F125" s="900">
        <f t="shared" si="60"/>
        <v>0</v>
      </c>
      <c r="G125" s="901"/>
      <c r="H125" s="970"/>
      <c r="I125" s="974">
        <f>F125+'4-EXPENSE 1st Period'!I125</f>
        <v>0</v>
      </c>
      <c r="J125" s="937"/>
      <c r="K125" s="938"/>
      <c r="L125" s="52" t="str">
        <f t="shared" si="56"/>
        <v/>
      </c>
      <c r="M125" s="75">
        <f t="shared" si="58"/>
        <v>0</v>
      </c>
      <c r="N125" s="43" t="str">
        <f t="shared" si="59"/>
        <v/>
      </c>
      <c r="O125" s="38">
        <f t="shared" si="32"/>
        <v>0</v>
      </c>
      <c r="P125" s="806"/>
      <c r="Q125" s="807"/>
      <c r="R125" s="807"/>
      <c r="S125" s="807"/>
      <c r="T125" s="807"/>
      <c r="U125" s="807"/>
      <c r="V125" s="807"/>
      <c r="W125" s="807"/>
      <c r="X125" s="807"/>
      <c r="Y125" s="807"/>
      <c r="Z125" s="807"/>
      <c r="AA125" s="807"/>
      <c r="AB125" s="807"/>
      <c r="AC125" s="807"/>
      <c r="AD125" s="808"/>
      <c r="AE125" s="750">
        <f t="shared" si="30"/>
        <v>0</v>
      </c>
      <c r="AF125" s="749" t="str">
        <f t="shared" si="31"/>
        <v/>
      </c>
    </row>
    <row r="126" spans="2:32" s="38" customFormat="1" ht="12" customHeight="1" x14ac:dyDescent="0.25">
      <c r="B126" s="53">
        <f>IF(ISBLANK('3-Budget + REVISE'!B117),"",'3-Budget + REVISE'!B117)</f>
        <v>0</v>
      </c>
      <c r="C126" s="969">
        <f>IF('3-Budget + REVISE'!W117=1,'3-Budget + REVISE'!E117,'4-EXPENSE 1st Period'!C126)</f>
        <v>0</v>
      </c>
      <c r="D126" s="910"/>
      <c r="E126" s="911"/>
      <c r="F126" s="900">
        <f t="shared" si="60"/>
        <v>0</v>
      </c>
      <c r="G126" s="901"/>
      <c r="H126" s="970"/>
      <c r="I126" s="974">
        <f>F126+'4-EXPENSE 1st Period'!I126</f>
        <v>0</v>
      </c>
      <c r="J126" s="937"/>
      <c r="K126" s="938"/>
      <c r="L126" s="52" t="str">
        <f t="shared" si="56"/>
        <v/>
      </c>
      <c r="M126" s="75">
        <f t="shared" si="58"/>
        <v>0</v>
      </c>
      <c r="N126" s="43" t="str">
        <f t="shared" si="59"/>
        <v/>
      </c>
      <c r="O126" s="38">
        <f t="shared" si="32"/>
        <v>0</v>
      </c>
      <c r="P126" s="806"/>
      <c r="Q126" s="807"/>
      <c r="R126" s="807"/>
      <c r="S126" s="807"/>
      <c r="T126" s="807"/>
      <c r="U126" s="807"/>
      <c r="V126" s="807"/>
      <c r="W126" s="807"/>
      <c r="X126" s="807"/>
      <c r="Y126" s="807"/>
      <c r="Z126" s="807"/>
      <c r="AA126" s="807"/>
      <c r="AB126" s="807"/>
      <c r="AC126" s="807"/>
      <c r="AD126" s="808"/>
      <c r="AE126" s="750">
        <f t="shared" si="30"/>
        <v>0</v>
      </c>
      <c r="AF126" s="749" t="str">
        <f t="shared" si="31"/>
        <v/>
      </c>
    </row>
    <row r="127" spans="2:32" s="38" customFormat="1" ht="12" customHeight="1" x14ac:dyDescent="0.25">
      <c r="B127" s="53">
        <f>IF(ISBLANK('3-Budget + REVISE'!B118),"",'3-Budget + REVISE'!B118)</f>
        <v>0</v>
      </c>
      <c r="C127" s="969">
        <f>IF('3-Budget + REVISE'!W118=1,'3-Budget + REVISE'!E118,'4-EXPENSE 1st Period'!C127)</f>
        <v>0</v>
      </c>
      <c r="D127" s="910"/>
      <c r="E127" s="911"/>
      <c r="F127" s="900">
        <f t="shared" si="60"/>
        <v>0</v>
      </c>
      <c r="G127" s="901"/>
      <c r="H127" s="970"/>
      <c r="I127" s="974">
        <f>F127+'4-EXPENSE 1st Period'!I127</f>
        <v>0</v>
      </c>
      <c r="J127" s="937"/>
      <c r="K127" s="938"/>
      <c r="L127" s="52" t="str">
        <f t="shared" si="56"/>
        <v/>
      </c>
      <c r="M127" s="75">
        <f t="shared" si="58"/>
        <v>0</v>
      </c>
      <c r="N127" s="43" t="str">
        <f t="shared" si="59"/>
        <v/>
      </c>
      <c r="O127" s="38">
        <f t="shared" si="32"/>
        <v>0</v>
      </c>
      <c r="P127" s="806"/>
      <c r="Q127" s="807"/>
      <c r="R127" s="807"/>
      <c r="S127" s="807"/>
      <c r="T127" s="807"/>
      <c r="U127" s="807"/>
      <c r="V127" s="807"/>
      <c r="W127" s="807"/>
      <c r="X127" s="807"/>
      <c r="Y127" s="807"/>
      <c r="Z127" s="807"/>
      <c r="AA127" s="807"/>
      <c r="AB127" s="807"/>
      <c r="AC127" s="807"/>
      <c r="AD127" s="808"/>
      <c r="AE127" s="750">
        <f t="shared" si="30"/>
        <v>0</v>
      </c>
      <c r="AF127" s="749" t="str">
        <f t="shared" si="31"/>
        <v/>
      </c>
    </row>
    <row r="128" spans="2:32" s="38" customFormat="1" ht="12" customHeight="1" x14ac:dyDescent="0.25">
      <c r="B128" s="48">
        <f>IF(ISBLANK('3-Budget + REVISE'!B119),"",'3-Budget + REVISE'!B119)</f>
        <v>0</v>
      </c>
      <c r="C128" s="969">
        <f>IF('3-Budget + REVISE'!W119=1,'3-Budget + REVISE'!E119,'4-EXPENSE 1st Period'!C128)</f>
        <v>0</v>
      </c>
      <c r="D128" s="910"/>
      <c r="E128" s="911"/>
      <c r="F128" s="900">
        <f t="shared" si="60"/>
        <v>0</v>
      </c>
      <c r="G128" s="901"/>
      <c r="H128" s="970"/>
      <c r="I128" s="975">
        <f>F128+'4-EXPENSE 1st Period'!I128</f>
        <v>0</v>
      </c>
      <c r="J128" s="976"/>
      <c r="K128" s="977"/>
      <c r="L128" s="54" t="str">
        <f t="shared" si="56"/>
        <v/>
      </c>
      <c r="M128" s="76">
        <f t="shared" si="58"/>
        <v>0</v>
      </c>
      <c r="N128" s="43" t="str">
        <f t="shared" si="59"/>
        <v/>
      </c>
      <c r="O128" s="38">
        <f t="shared" si="32"/>
        <v>0</v>
      </c>
      <c r="P128" s="806"/>
      <c r="Q128" s="807"/>
      <c r="R128" s="807"/>
      <c r="S128" s="807"/>
      <c r="T128" s="807"/>
      <c r="U128" s="807"/>
      <c r="V128" s="807"/>
      <c r="W128" s="807"/>
      <c r="X128" s="807"/>
      <c r="Y128" s="807"/>
      <c r="Z128" s="807"/>
      <c r="AA128" s="807"/>
      <c r="AB128" s="807"/>
      <c r="AC128" s="807"/>
      <c r="AD128" s="808"/>
      <c r="AE128" s="750">
        <f t="shared" si="30"/>
        <v>0</v>
      </c>
      <c r="AF128" s="749" t="str">
        <f t="shared" si="31"/>
        <v/>
      </c>
    </row>
    <row r="129" spans="2:32" s="38" customFormat="1" ht="12.75" customHeight="1" x14ac:dyDescent="0.25">
      <c r="B129" s="200" t="str">
        <f>IF(ISBLANK('3-Budget + REVISE'!B120),"",'3-Budget + REVISE'!B120)</f>
        <v>900 - Indirect Costs</v>
      </c>
      <c r="C129" s="935">
        <f>SUM(C130)</f>
        <v>0</v>
      </c>
      <c r="D129" s="935"/>
      <c r="E129" s="935"/>
      <c r="F129" s="935">
        <f t="shared" ref="F129" si="61">SUM(F130)</f>
        <v>0</v>
      </c>
      <c r="G129" s="935"/>
      <c r="H129" s="935"/>
      <c r="I129" s="935">
        <f t="shared" ref="I129" si="62">SUM(I130)</f>
        <v>0</v>
      </c>
      <c r="J129" s="935"/>
      <c r="K129" s="935"/>
      <c r="L129" s="208" t="str">
        <f>IF(C129&gt;0,I129/C129,"")</f>
        <v/>
      </c>
      <c r="M129" s="211">
        <f t="shared" si="58"/>
        <v>0</v>
      </c>
      <c r="N129" s="42" t="str">
        <f t="shared" si="59"/>
        <v/>
      </c>
      <c r="O129" s="38">
        <f t="shared" si="32"/>
        <v>0</v>
      </c>
      <c r="P129" s="784">
        <f>P130</f>
        <v>0</v>
      </c>
      <c r="Q129" s="785">
        <f>Q130</f>
        <v>0</v>
      </c>
      <c r="R129" s="785">
        <f t="shared" ref="R129:AC129" si="63">R130</f>
        <v>0</v>
      </c>
      <c r="S129" s="785">
        <f t="shared" si="63"/>
        <v>0</v>
      </c>
      <c r="T129" s="785">
        <f t="shared" si="63"/>
        <v>0</v>
      </c>
      <c r="U129" s="785">
        <f t="shared" si="63"/>
        <v>0</v>
      </c>
      <c r="V129" s="785">
        <f t="shared" si="63"/>
        <v>0</v>
      </c>
      <c r="W129" s="785">
        <f t="shared" si="63"/>
        <v>0</v>
      </c>
      <c r="X129" s="785">
        <f t="shared" si="63"/>
        <v>0</v>
      </c>
      <c r="Y129" s="785">
        <f t="shared" si="63"/>
        <v>0</v>
      </c>
      <c r="Z129" s="785">
        <f t="shared" si="63"/>
        <v>0</v>
      </c>
      <c r="AA129" s="785">
        <f t="shared" si="63"/>
        <v>0</v>
      </c>
      <c r="AB129" s="785">
        <f t="shared" si="63"/>
        <v>0</v>
      </c>
      <c r="AC129" s="785">
        <f t="shared" si="63"/>
        <v>0</v>
      </c>
      <c r="AD129" s="786">
        <f>AD130</f>
        <v>0</v>
      </c>
      <c r="AE129" s="750">
        <f t="shared" si="30"/>
        <v>0</v>
      </c>
      <c r="AF129" s="749" t="str">
        <f t="shared" si="31"/>
        <v/>
      </c>
    </row>
    <row r="130" spans="2:32" s="38" customFormat="1" ht="12" customHeight="1" x14ac:dyDescent="0.25">
      <c r="B130" s="51" t="str">
        <f>IF(ISBLANK('3-Budget + REVISE'!B121),"",'3-Budget + REVISE'!B121)</f>
        <v>use "Indirect Cost Calculator"</v>
      </c>
      <c r="C130" s="969">
        <f>IF('3-Budget + REVISE'!W121=1,'3-Budget + REVISE'!E121,'4-EXPENSE 1st Period'!C130)</f>
        <v>0</v>
      </c>
      <c r="D130" s="910"/>
      <c r="E130" s="911"/>
      <c r="F130" s="900">
        <f>AE130</f>
        <v>0</v>
      </c>
      <c r="G130" s="901"/>
      <c r="H130" s="970"/>
      <c r="I130" s="969">
        <f>F130+'4-EXPENSE 1st Period'!I130</f>
        <v>0</v>
      </c>
      <c r="J130" s="910"/>
      <c r="K130" s="911"/>
      <c r="L130" s="46" t="str">
        <f>IF(C130&gt;0,I130/C130,"")</f>
        <v/>
      </c>
      <c r="M130" s="74">
        <f>C130-I130</f>
        <v>0</v>
      </c>
      <c r="N130" s="43" t="str">
        <f>IF(M130&lt;0, "!", "")</f>
        <v/>
      </c>
      <c r="O130" s="38">
        <f t="shared" si="32"/>
        <v>0</v>
      </c>
      <c r="P130" s="809"/>
      <c r="Q130" s="810"/>
      <c r="R130" s="810"/>
      <c r="S130" s="810"/>
      <c r="T130" s="810"/>
      <c r="U130" s="810"/>
      <c r="V130" s="810"/>
      <c r="W130" s="810"/>
      <c r="X130" s="810"/>
      <c r="Y130" s="810"/>
      <c r="Z130" s="810"/>
      <c r="AA130" s="810"/>
      <c r="AB130" s="810"/>
      <c r="AC130" s="810"/>
      <c r="AD130" s="811"/>
      <c r="AE130" s="750">
        <f t="shared" si="30"/>
        <v>0</v>
      </c>
      <c r="AF130" s="749" t="str">
        <f t="shared" si="31"/>
        <v/>
      </c>
    </row>
    <row r="131" spans="2:32" s="38" customFormat="1" ht="12.75" customHeight="1" thickBot="1" x14ac:dyDescent="0.3">
      <c r="B131" s="57" t="s">
        <v>69</v>
      </c>
      <c r="C131" s="928">
        <f>C17+C40+C63+C74+C85+C96+C107+C118+C129</f>
        <v>0</v>
      </c>
      <c r="D131" s="929"/>
      <c r="E131" s="930"/>
      <c r="F131" s="960">
        <f>F17+F40+F63+F74+F85+F96+F107+F118+F129</f>
        <v>0</v>
      </c>
      <c r="G131" s="961"/>
      <c r="H131" s="962"/>
      <c r="I131" s="928">
        <f>F131+'4-EXPENSE 1st Period'!I131</f>
        <v>0</v>
      </c>
      <c r="J131" s="929"/>
      <c r="K131" s="930"/>
      <c r="L131" s="58" t="str">
        <f>IF(C131&gt;0,I131/C131,"")</f>
        <v/>
      </c>
      <c r="M131" s="77">
        <f>C131-I131</f>
        <v>0</v>
      </c>
      <c r="N131" s="43" t="str">
        <f>IF(M131&lt;0, "!", "")</f>
        <v/>
      </c>
      <c r="O131" s="38">
        <f t="shared" si="32"/>
        <v>0</v>
      </c>
      <c r="P131" s="750">
        <f>P17+P40+P63+P74+P85+P96+P107+P118+P129</f>
        <v>0</v>
      </c>
      <c r="Q131" s="750">
        <f t="shared" ref="Q131:AD131" si="64">Q17+Q40+Q63+Q74+Q85+Q96+Q107+Q118+Q129</f>
        <v>0</v>
      </c>
      <c r="R131" s="750">
        <f t="shared" si="64"/>
        <v>0</v>
      </c>
      <c r="S131" s="750">
        <f t="shared" si="64"/>
        <v>0</v>
      </c>
      <c r="T131" s="750">
        <f t="shared" si="64"/>
        <v>0</v>
      </c>
      <c r="U131" s="750">
        <f t="shared" si="64"/>
        <v>0</v>
      </c>
      <c r="V131" s="750">
        <f t="shared" si="64"/>
        <v>0</v>
      </c>
      <c r="W131" s="750">
        <f t="shared" si="64"/>
        <v>0</v>
      </c>
      <c r="X131" s="750">
        <f t="shared" si="64"/>
        <v>0</v>
      </c>
      <c r="Y131" s="750">
        <f t="shared" si="64"/>
        <v>0</v>
      </c>
      <c r="Z131" s="750">
        <f t="shared" si="64"/>
        <v>0</v>
      </c>
      <c r="AA131" s="750">
        <f t="shared" si="64"/>
        <v>0</v>
      </c>
      <c r="AB131" s="750">
        <f t="shared" si="64"/>
        <v>0</v>
      </c>
      <c r="AC131" s="750">
        <f t="shared" si="64"/>
        <v>0</v>
      </c>
      <c r="AD131" s="750">
        <f t="shared" si="64"/>
        <v>0</v>
      </c>
      <c r="AE131" s="750">
        <f t="shared" si="30"/>
        <v>0</v>
      </c>
      <c r="AF131" s="749" t="str">
        <f t="shared" si="31"/>
        <v/>
      </c>
    </row>
    <row r="132" spans="2:32" ht="16.25" customHeight="1" x14ac:dyDescent="0.3">
      <c r="B132" s="60" t="s">
        <v>19</v>
      </c>
      <c r="C132" s="927" t="str">
        <f>IF(C131&gt;0,IF(C131&gt;'3-Budget + REVISE'!C122,"OVER award",IF(C131&lt;'3-Budget + REVISE'!C122,"UNDER award",""))," ")</f>
        <v xml:space="preserve"> </v>
      </c>
      <c r="D132" s="927"/>
      <c r="E132" s="927"/>
      <c r="F132" s="61"/>
      <c r="G132" s="61"/>
      <c r="H132" s="61"/>
      <c r="I132" s="61"/>
      <c r="J132" s="10" t="str">
        <f>J6</f>
        <v>2nd Period</v>
      </c>
      <c r="K132" s="925" t="s">
        <v>13</v>
      </c>
      <c r="L132" s="926"/>
      <c r="M132" s="926"/>
      <c r="O132" s="38">
        <f t="shared" si="32"/>
        <v>0</v>
      </c>
    </row>
    <row r="133" spans="2:32" x14ac:dyDescent="0.3">
      <c r="B133" s="978"/>
      <c r="C133" s="979"/>
      <c r="D133" s="979"/>
      <c r="E133" s="979"/>
      <c r="F133" s="979"/>
      <c r="G133" s="979"/>
      <c r="H133" s="979"/>
      <c r="I133" s="979"/>
      <c r="J133" s="979"/>
      <c r="K133" s="979"/>
      <c r="L133" s="979"/>
      <c r="M133" s="980"/>
    </row>
    <row r="134" spans="2:32" x14ac:dyDescent="0.3">
      <c r="B134" s="981"/>
      <c r="C134" s="982"/>
      <c r="D134" s="982"/>
      <c r="E134" s="982"/>
      <c r="F134" s="982"/>
      <c r="G134" s="982"/>
      <c r="H134" s="982"/>
      <c r="I134" s="982"/>
      <c r="J134" s="982"/>
      <c r="K134" s="982"/>
      <c r="L134" s="982"/>
      <c r="M134" s="983"/>
    </row>
    <row r="135" spans="2:32" x14ac:dyDescent="0.3">
      <c r="B135" s="981"/>
      <c r="C135" s="982"/>
      <c r="D135" s="982"/>
      <c r="E135" s="982"/>
      <c r="F135" s="982"/>
      <c r="G135" s="982"/>
      <c r="H135" s="982"/>
      <c r="I135" s="982"/>
      <c r="J135" s="982"/>
      <c r="K135" s="982"/>
      <c r="L135" s="982"/>
      <c r="M135" s="983"/>
    </row>
    <row r="136" spans="2:32" x14ac:dyDescent="0.3">
      <c r="B136" s="984"/>
      <c r="C136" s="985"/>
      <c r="D136" s="985"/>
      <c r="E136" s="985"/>
      <c r="F136" s="985"/>
      <c r="G136" s="985"/>
      <c r="H136" s="985"/>
      <c r="I136" s="985"/>
      <c r="J136" s="985"/>
      <c r="K136" s="985"/>
      <c r="L136" s="985"/>
      <c r="M136" s="986"/>
    </row>
    <row r="137" spans="2:32" x14ac:dyDescent="0.3">
      <c r="B137" s="10"/>
      <c r="C137" s="1"/>
      <c r="D137" s="61"/>
      <c r="E137" s="61"/>
      <c r="F137" s="61"/>
      <c r="G137" s="61"/>
      <c r="H137" s="61"/>
      <c r="I137" s="61"/>
      <c r="J137" s="61"/>
      <c r="K137" s="988"/>
      <c r="L137" s="989"/>
      <c r="M137" s="989"/>
    </row>
  </sheetData>
  <sheetProtection algorithmName="SHA-512" hashValue="SJMMjwNNMP1ebqxFUSVIurex7B0PKgyRAd3Jdh9JsqE2gclhJwARJubKtCYR9dBkLzmY6/An5OBZslQcEebv7w==" saltValue="uNTnTJK7sPn9lGGLtK+rkQ==" spinCount="100000" sheet="1" formatRows="0"/>
  <mergeCells count="378">
    <mergeCell ref="C2:F2"/>
    <mergeCell ref="M1:M3"/>
    <mergeCell ref="F11:L11"/>
    <mergeCell ref="F17:H17"/>
    <mergeCell ref="I17:K17"/>
    <mergeCell ref="C17:E17"/>
    <mergeCell ref="F55:H55"/>
    <mergeCell ref="F56:H56"/>
    <mergeCell ref="F57:H57"/>
    <mergeCell ref="C55:E55"/>
    <mergeCell ref="C56:E56"/>
    <mergeCell ref="C57:E57"/>
    <mergeCell ref="I32:K32"/>
    <mergeCell ref="F40:H40"/>
    <mergeCell ref="I40:K40"/>
    <mergeCell ref="F12:M12"/>
    <mergeCell ref="C41:E41"/>
    <mergeCell ref="C54:E54"/>
    <mergeCell ref="F19:H19"/>
    <mergeCell ref="F32:H32"/>
    <mergeCell ref="F33:H33"/>
    <mergeCell ref="F34:H34"/>
    <mergeCell ref="F35:H35"/>
    <mergeCell ref="F36:H36"/>
    <mergeCell ref="F58:H58"/>
    <mergeCell ref="F59:H59"/>
    <mergeCell ref="F71:H71"/>
    <mergeCell ref="C71:E71"/>
    <mergeCell ref="C60:E60"/>
    <mergeCell ref="C61:E61"/>
    <mergeCell ref="C62:E62"/>
    <mergeCell ref="C64:E64"/>
    <mergeCell ref="C65:E65"/>
    <mergeCell ref="C58:E58"/>
    <mergeCell ref="C59:E59"/>
    <mergeCell ref="C63:E63"/>
    <mergeCell ref="F72:H72"/>
    <mergeCell ref="F73:H73"/>
    <mergeCell ref="F75:H75"/>
    <mergeCell ref="F66:H66"/>
    <mergeCell ref="F60:H60"/>
    <mergeCell ref="F61:H61"/>
    <mergeCell ref="F62:H62"/>
    <mergeCell ref="F64:H64"/>
    <mergeCell ref="F65:H65"/>
    <mergeCell ref="F67:H67"/>
    <mergeCell ref="F68:H68"/>
    <mergeCell ref="F69:H69"/>
    <mergeCell ref="F70:H70"/>
    <mergeCell ref="F63:H63"/>
    <mergeCell ref="I72:K72"/>
    <mergeCell ref="I73:K73"/>
    <mergeCell ref="I75:K75"/>
    <mergeCell ref="I76:K76"/>
    <mergeCell ref="I77:K77"/>
    <mergeCell ref="I67:K67"/>
    <mergeCell ref="I68:K68"/>
    <mergeCell ref="I69:K69"/>
    <mergeCell ref="I70:K70"/>
    <mergeCell ref="I71:K71"/>
    <mergeCell ref="F121:H121"/>
    <mergeCell ref="F122:H122"/>
    <mergeCell ref="F123:H123"/>
    <mergeCell ref="F124:H124"/>
    <mergeCell ref="F125:H125"/>
    <mergeCell ref="I41:K41"/>
    <mergeCell ref="I54:K54"/>
    <mergeCell ref="I55:K55"/>
    <mergeCell ref="I33:K33"/>
    <mergeCell ref="I34:K34"/>
    <mergeCell ref="I35:K35"/>
    <mergeCell ref="I36:K36"/>
    <mergeCell ref="I37:K37"/>
    <mergeCell ref="I61:K61"/>
    <mergeCell ref="I62:K62"/>
    <mergeCell ref="I64:K64"/>
    <mergeCell ref="I65:K65"/>
    <mergeCell ref="I66:K66"/>
    <mergeCell ref="I56:K56"/>
    <mergeCell ref="I57:K57"/>
    <mergeCell ref="I58:K58"/>
    <mergeCell ref="I59:K59"/>
    <mergeCell ref="I60:K60"/>
    <mergeCell ref="I78:K78"/>
    <mergeCell ref="F115:H115"/>
    <mergeCell ref="F116:H116"/>
    <mergeCell ref="F117:H117"/>
    <mergeCell ref="F119:H119"/>
    <mergeCell ref="F120:H120"/>
    <mergeCell ref="F110:H110"/>
    <mergeCell ref="F111:H111"/>
    <mergeCell ref="F112:H112"/>
    <mergeCell ref="F113:H113"/>
    <mergeCell ref="F114:H114"/>
    <mergeCell ref="F90:H90"/>
    <mergeCell ref="F91:H91"/>
    <mergeCell ref="F92:H92"/>
    <mergeCell ref="F104:H104"/>
    <mergeCell ref="F105:H105"/>
    <mergeCell ref="F106:H106"/>
    <mergeCell ref="F108:H108"/>
    <mergeCell ref="F109:H109"/>
    <mergeCell ref="F99:H99"/>
    <mergeCell ref="F100:H100"/>
    <mergeCell ref="F101:H101"/>
    <mergeCell ref="F102:H102"/>
    <mergeCell ref="F103:H103"/>
    <mergeCell ref="F107:H107"/>
    <mergeCell ref="C121:E121"/>
    <mergeCell ref="C122:E122"/>
    <mergeCell ref="C123:E123"/>
    <mergeCell ref="C124:E124"/>
    <mergeCell ref="C125:E125"/>
    <mergeCell ref="F86:H86"/>
    <mergeCell ref="F87:H87"/>
    <mergeCell ref="F93:H93"/>
    <mergeCell ref="F94:H94"/>
    <mergeCell ref="F95:H95"/>
    <mergeCell ref="C115:E115"/>
    <mergeCell ref="C116:E116"/>
    <mergeCell ref="C117:E117"/>
    <mergeCell ref="C119:E119"/>
    <mergeCell ref="C120:E120"/>
    <mergeCell ref="C110:E110"/>
    <mergeCell ref="C111:E111"/>
    <mergeCell ref="C112:E112"/>
    <mergeCell ref="C113:E113"/>
    <mergeCell ref="C114:E114"/>
    <mergeCell ref="F97:H97"/>
    <mergeCell ref="F98:H98"/>
    <mergeCell ref="F88:H88"/>
    <mergeCell ref="F89:H89"/>
    <mergeCell ref="F76:H76"/>
    <mergeCell ref="F82:H82"/>
    <mergeCell ref="F83:H83"/>
    <mergeCell ref="F84:H84"/>
    <mergeCell ref="F77:H77"/>
    <mergeCell ref="F78:H78"/>
    <mergeCell ref="F79:H79"/>
    <mergeCell ref="F80:H80"/>
    <mergeCell ref="F81:H81"/>
    <mergeCell ref="C104:E104"/>
    <mergeCell ref="C105:E105"/>
    <mergeCell ref="C106:E106"/>
    <mergeCell ref="C108:E108"/>
    <mergeCell ref="C109:E109"/>
    <mergeCell ref="C99:E99"/>
    <mergeCell ref="C100:E100"/>
    <mergeCell ref="C101:E101"/>
    <mergeCell ref="C102:E102"/>
    <mergeCell ref="C103:E103"/>
    <mergeCell ref="C107:E107"/>
    <mergeCell ref="C93:E93"/>
    <mergeCell ref="C94:E94"/>
    <mergeCell ref="C95:E95"/>
    <mergeCell ref="C97:E97"/>
    <mergeCell ref="C98:E98"/>
    <mergeCell ref="C88:E88"/>
    <mergeCell ref="C89:E89"/>
    <mergeCell ref="C90:E90"/>
    <mergeCell ref="C91:E91"/>
    <mergeCell ref="C92:E92"/>
    <mergeCell ref="C82:E82"/>
    <mergeCell ref="C83:E83"/>
    <mergeCell ref="C84:E84"/>
    <mergeCell ref="C86:E86"/>
    <mergeCell ref="C87:E87"/>
    <mergeCell ref="C77:E77"/>
    <mergeCell ref="C78:E78"/>
    <mergeCell ref="C79:E79"/>
    <mergeCell ref="C80:E80"/>
    <mergeCell ref="C81:E81"/>
    <mergeCell ref="C72:E72"/>
    <mergeCell ref="C73:E73"/>
    <mergeCell ref="C75:E75"/>
    <mergeCell ref="C76:E76"/>
    <mergeCell ref="C66:E66"/>
    <mergeCell ref="C67:E67"/>
    <mergeCell ref="C68:E68"/>
    <mergeCell ref="C69:E69"/>
    <mergeCell ref="C70:E70"/>
    <mergeCell ref="F37:H37"/>
    <mergeCell ref="F38:H38"/>
    <mergeCell ref="F39:H39"/>
    <mergeCell ref="F41:H41"/>
    <mergeCell ref="F54:H54"/>
    <mergeCell ref="C33:E33"/>
    <mergeCell ref="C34:E34"/>
    <mergeCell ref="C35:E35"/>
    <mergeCell ref="C36:E36"/>
    <mergeCell ref="C37:E37"/>
    <mergeCell ref="C38:E38"/>
    <mergeCell ref="C39:E39"/>
    <mergeCell ref="F45:H45"/>
    <mergeCell ref="F46:H46"/>
    <mergeCell ref="F47:H47"/>
    <mergeCell ref="F48:H48"/>
    <mergeCell ref="F49:H49"/>
    <mergeCell ref="F50:H50"/>
    <mergeCell ref="F13:L13"/>
    <mergeCell ref="B14:D14"/>
    <mergeCell ref="F14:M14"/>
    <mergeCell ref="I92:K92"/>
    <mergeCell ref="I93:K93"/>
    <mergeCell ref="F18:H18"/>
    <mergeCell ref="I38:K38"/>
    <mergeCell ref="I39:K39"/>
    <mergeCell ref="F15:I15"/>
    <mergeCell ref="C19:E19"/>
    <mergeCell ref="C32:E32"/>
    <mergeCell ref="I18:K18"/>
    <mergeCell ref="I19:K19"/>
    <mergeCell ref="C20:E20"/>
    <mergeCell ref="C21:E21"/>
    <mergeCell ref="C22:E22"/>
    <mergeCell ref="C23:E23"/>
    <mergeCell ref="C24:E24"/>
    <mergeCell ref="C25:E25"/>
    <mergeCell ref="C26:E26"/>
    <mergeCell ref="C27:E27"/>
    <mergeCell ref="C28:E28"/>
    <mergeCell ref="F20:H20"/>
    <mergeCell ref="F21:H21"/>
    <mergeCell ref="B9:E9"/>
    <mergeCell ref="J4:M4"/>
    <mergeCell ref="J5:M5"/>
    <mergeCell ref="J6:M6"/>
    <mergeCell ref="J7:M7"/>
    <mergeCell ref="B4:D4"/>
    <mergeCell ref="F4:H4"/>
    <mergeCell ref="F5:I5"/>
    <mergeCell ref="B6:D6"/>
    <mergeCell ref="F6:G6"/>
    <mergeCell ref="B8:D8"/>
    <mergeCell ref="F8:M8"/>
    <mergeCell ref="F9:M9"/>
    <mergeCell ref="B10:D10"/>
    <mergeCell ref="F10:M10"/>
    <mergeCell ref="B12:D12"/>
    <mergeCell ref="F7:H7"/>
    <mergeCell ref="I101:K101"/>
    <mergeCell ref="I102:K102"/>
    <mergeCell ref="I103:K103"/>
    <mergeCell ref="K137:M137"/>
    <mergeCell ref="C16:E16"/>
    <mergeCell ref="F16:H16"/>
    <mergeCell ref="I16:K16"/>
    <mergeCell ref="I79:K79"/>
    <mergeCell ref="I80:K80"/>
    <mergeCell ref="I81:K81"/>
    <mergeCell ref="I82:K82"/>
    <mergeCell ref="I83:K83"/>
    <mergeCell ref="I84:K84"/>
    <mergeCell ref="I86:K86"/>
    <mergeCell ref="I87:K87"/>
    <mergeCell ref="I88:K88"/>
    <mergeCell ref="I89:K89"/>
    <mergeCell ref="I90:K90"/>
    <mergeCell ref="I91:K91"/>
    <mergeCell ref="C18:E18"/>
    <mergeCell ref="I123:K123"/>
    <mergeCell ref="K132:M132"/>
    <mergeCell ref="B133:M136"/>
    <mergeCell ref="C126:E126"/>
    <mergeCell ref="C127:E127"/>
    <mergeCell ref="C128:E128"/>
    <mergeCell ref="C130:E130"/>
    <mergeCell ref="C131:E131"/>
    <mergeCell ref="F126:H126"/>
    <mergeCell ref="F127:H127"/>
    <mergeCell ref="F128:H128"/>
    <mergeCell ref="F130:H130"/>
    <mergeCell ref="F131:H131"/>
    <mergeCell ref="I131:K131"/>
    <mergeCell ref="C132:E132"/>
    <mergeCell ref="B1:B2"/>
    <mergeCell ref="I124:K124"/>
    <mergeCell ref="I125:K125"/>
    <mergeCell ref="I126:K126"/>
    <mergeCell ref="I127:K127"/>
    <mergeCell ref="I128:K128"/>
    <mergeCell ref="I130:K130"/>
    <mergeCell ref="I104:K104"/>
    <mergeCell ref="I105:K105"/>
    <mergeCell ref="I106:K106"/>
    <mergeCell ref="I108:K108"/>
    <mergeCell ref="I109:K109"/>
    <mergeCell ref="I110:K110"/>
    <mergeCell ref="I111:K111"/>
    <mergeCell ref="I112:K112"/>
    <mergeCell ref="I113:K113"/>
    <mergeCell ref="I94:K94"/>
    <mergeCell ref="I95:K95"/>
    <mergeCell ref="I97:K97"/>
    <mergeCell ref="I98:K98"/>
    <mergeCell ref="I99:K99"/>
    <mergeCell ref="I100:K100"/>
    <mergeCell ref="C40:E40"/>
    <mergeCell ref="I107:K107"/>
    <mergeCell ref="C118:E118"/>
    <mergeCell ref="F118:H118"/>
    <mergeCell ref="I118:K118"/>
    <mergeCell ref="C129:E129"/>
    <mergeCell ref="F129:H129"/>
    <mergeCell ref="I129:K129"/>
    <mergeCell ref="I63:K63"/>
    <mergeCell ref="C74:E74"/>
    <mergeCell ref="F74:H74"/>
    <mergeCell ref="I74:K74"/>
    <mergeCell ref="C85:E85"/>
    <mergeCell ref="F85:H85"/>
    <mergeCell ref="I85:K85"/>
    <mergeCell ref="C96:E96"/>
    <mergeCell ref="F96:H96"/>
    <mergeCell ref="I96:K96"/>
    <mergeCell ref="I114:K114"/>
    <mergeCell ref="I115:K115"/>
    <mergeCell ref="I116:K116"/>
    <mergeCell ref="I117:K117"/>
    <mergeCell ref="I119:K119"/>
    <mergeCell ref="I120:K120"/>
    <mergeCell ref="I121:K121"/>
    <mergeCell ref="I122:K122"/>
    <mergeCell ref="F22:H22"/>
    <mergeCell ref="F23:H23"/>
    <mergeCell ref="F24:H24"/>
    <mergeCell ref="F25:H25"/>
    <mergeCell ref="F26:H26"/>
    <mergeCell ref="F27:H27"/>
    <mergeCell ref="F28:H28"/>
    <mergeCell ref="I20:K20"/>
    <mergeCell ref="I21:K21"/>
    <mergeCell ref="I22:K22"/>
    <mergeCell ref="I23:K23"/>
    <mergeCell ref="I24:K24"/>
    <mergeCell ref="I25:K25"/>
    <mergeCell ref="I26:K26"/>
    <mergeCell ref="I27:K27"/>
    <mergeCell ref="I28:K28"/>
    <mergeCell ref="I29:K29"/>
    <mergeCell ref="I30:K30"/>
    <mergeCell ref="I31:K31"/>
    <mergeCell ref="C42:E42"/>
    <mergeCell ref="C43:E43"/>
    <mergeCell ref="C44:E44"/>
    <mergeCell ref="C45:E45"/>
    <mergeCell ref="C46:E46"/>
    <mergeCell ref="C47:E47"/>
    <mergeCell ref="I42:K42"/>
    <mergeCell ref="I43:K43"/>
    <mergeCell ref="I44:K44"/>
    <mergeCell ref="I45:K45"/>
    <mergeCell ref="I46:K46"/>
    <mergeCell ref="I47:K47"/>
    <mergeCell ref="C29:E29"/>
    <mergeCell ref="C30:E30"/>
    <mergeCell ref="C31:E31"/>
    <mergeCell ref="F29:H29"/>
    <mergeCell ref="F30:H30"/>
    <mergeCell ref="F31:H31"/>
    <mergeCell ref="F42:H42"/>
    <mergeCell ref="F43:H43"/>
    <mergeCell ref="F44:H44"/>
    <mergeCell ref="I48:K48"/>
    <mergeCell ref="I49:K49"/>
    <mergeCell ref="I50:K50"/>
    <mergeCell ref="I51:K51"/>
    <mergeCell ref="I52:K52"/>
    <mergeCell ref="I53:K53"/>
    <mergeCell ref="C48:E48"/>
    <mergeCell ref="C49:E49"/>
    <mergeCell ref="C50:E50"/>
    <mergeCell ref="C51:E51"/>
    <mergeCell ref="C52:E52"/>
    <mergeCell ref="C53:E53"/>
    <mergeCell ref="F51:H51"/>
    <mergeCell ref="F52:H52"/>
    <mergeCell ref="F53:H53"/>
  </mergeCells>
  <phoneticPr fontId="4" type="noConversion"/>
  <printOptions horizontalCentered="1" verticalCentered="1"/>
  <pageMargins left="0.25" right="0.25" top="0.75" bottom="0.75" header="0.3" footer="0.3"/>
  <pageSetup scale="36" fitToHeight="0" pageOrder="overThenDown" orientation="landscape" r:id="rId1"/>
  <headerFooter alignWithMargins="0">
    <oddFooter>&amp;C&amp;A&amp;R&amp;P of &amp;N</oddFooter>
  </headerFooter>
  <ignoredErrors>
    <ignoredError sqref="B8 F8"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ategory xmlns="bc904590-817d-4546-93c9-e39b499093cd">Rural Health Transformation</Category>
    <SharedWithUsers xmlns="32249c65-da49-47e9-984a-f0159a6f027c">
      <UserInfo>
        <DisplayName/>
        <AccountId xsi:nil="true"/>
        <AccountType/>
      </UserInfo>
    </SharedWithUsers>
  </documentManagement>
</p:properties>
</file>

<file path=customXml/item3.xml>��< ? x m l   v e r s i o n = " 1 . 0 "   e n c o d i n g = " u t f - 1 6 " ? > < D a t a M a s h u p   x m l n s = " h t t p : / / s c h e m a s . m i c r o s o f t . c o m / D a t a M a s h u p " > A A A A A B U D A A B Q S w M E F A A C A A g A K 2 c z 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C t n M 1 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r Z z N Z K I p H u A 4 A A A A R A A A A E w A c A E Z v c m 1 1 b G F z L 1 N l Y 3 R p b 2 4 x L m 0 g o h g A K K A U A A A A A A A A A A A A A A A A A A A A A A A A A A A A K 0 5 N L s n M z 1 M I h t C G 1 g B Q S w E C L Q A U A A I A C A A r Z z N Z p e U / k K U A A A D 3 A A A A E g A A A A A A A A A A A A A A A A A A A A A A Q 2 9 u Z m l n L 1 B h Y 2 t h Z 2 U u e G 1 s U E s B A i 0 A F A A C A A g A K 2 c z W Q / K 6 a u k A A A A 6 Q A A A B M A A A A A A A A A A A A A A A A A 8 Q A A A F t D b 2 5 0 Z W 5 0 X 1 R 5 c G V z X S 5 4 b W x Q S w E C L Q A U A A I A C A A r Z z N 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7 I q M o L W q G U i O B V s T Y N 1 + q g A A A A A C A A A A A A A D Z g A A w A A A A B A A A A B w 0 R n o I K 4 n j n B Z K N Y d u B 3 X A A A A A A S A A A C g A A A A E A A A A F J I Q W 8 U Z g N X x 0 z 4 f U Q 9 F i F Q A A A A l V 8 / d E 1 w a 9 A W l v E r H u j c F o J j C 3 O J K v P f C Z q d f z C L S G C N A b 3 L H U 8 h F F 2 f 2 8 F z E x v H T i W 2 f z 7 R t + E P t g P H r L y E j x 3 d y L M 0 n X I J B H 0 V N F a T K X 0 U A A A A T k m I a L E T 1 B U 8 P W H 8 z D r 2 p v v n Q r E = < / D a t a M a s h u p > 
</file>

<file path=customXml/item4.xml><?xml version="1.0" encoding="utf-8"?>
<ct:contentTypeSchema xmlns:ct="http://schemas.microsoft.com/office/2006/metadata/contentType" xmlns:ma="http://schemas.microsoft.com/office/2006/metadata/properties/metaAttributes" ct:_="" ma:_="" ma:contentTypeName="Core Metadata" ma:contentTypeID="0x010100BAD75EA75CD83B45A34259F0B184D0270046BCFC8BEE9F164099E99F62FD0393EA" ma:contentTypeVersion="7" ma:contentTypeDescription="" ma:contentTypeScope="" ma:versionID="2591a198ab07519e4c352c9359bda8e5">
  <xsd:schema xmlns:xsd="http://www.w3.org/2001/XMLSchema" xmlns:xs="http://www.w3.org/2001/XMLSchema" xmlns:p="http://schemas.microsoft.com/office/2006/metadata/properties" xmlns:ns2="bc904590-817d-4546-93c9-e39b499093cd" xmlns:ns3="32249c65-da49-47e9-984a-f0159a6f027c" targetNamespace="http://schemas.microsoft.com/office/2006/metadata/properties" ma:root="true" ma:fieldsID="e39bc41747ae236f425f8dca673471b9" ns2:_="" ns3:_="">
    <xsd:import namespace="bc904590-817d-4546-93c9-e39b499093cd"/>
    <xsd:import namespace="32249c65-da49-47e9-984a-f0159a6f027c"/>
    <xsd:element name="properties">
      <xsd:complexType>
        <xsd:sequence>
          <xsd:element name="documentManagement">
            <xsd:complexType>
              <xsd:all>
                <xsd:element ref="ns3:SharedWithUsers" minOccurs="0"/>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904590-817d-4546-93c9-e39b499093cd" elementFormDefault="qualified">
    <xsd:import namespace="http://schemas.microsoft.com/office/2006/documentManagement/types"/>
    <xsd:import namespace="http://schemas.microsoft.com/office/infopath/2007/PartnerControls"/>
    <xsd:element name="Category" ma:index="10" nillable="true" ma:displayName="Category" ma:default="Rural Health Transformation" ma:format="Dropdown" ma:internalName="Category">
      <xsd:simpleType>
        <xsd:union memberTypes="dms:Text">
          <xsd:simpleType>
            <xsd:restriction base="dms:Choice">
              <xsd:enumeration value="Landing Page"/>
              <xsd:enumeration value="Grants Page"/>
              <xsd:enumeration value="Ongoing Grants"/>
              <xsd:enumeration value="Contracts Page"/>
              <xsd:enumeration value="Ongoing Contracts"/>
              <xsd:enumeration value="RFQ iServe"/>
              <xsd:enumeration value="Other"/>
              <xsd:enumeration value="AccessNe"/>
              <xsd:enumeration value="Serve Nebraska"/>
              <xsd:enumeration value="5965 SNAP E&amp;T"/>
              <xsd:enumeration value="Stem Cell 2024"/>
              <xsd:enumeration value="Refugee Health Promotion FY26"/>
              <xsd:enumeration value="R-3891 Intergenerational Care"/>
              <xsd:enumeration value="R3320 25-26  SOAR RFA"/>
              <xsd:enumeration value="R-4048 2025 Stem Cell Research"/>
              <xsd:enumeration value="R-3891 Intergenerational Care Funding Round 2"/>
              <xsd:enumeration value="R-4533 NHAP Legal Services"/>
              <xsd:enumeration value="R-3891 Intergenerational Care Round 3"/>
              <xsd:enumeration value="R-3891 Intergenerational Care Round 4"/>
              <xsd:enumeration value="R-3891 Intergenerational Care Round 5"/>
              <xsd:enumeration value="R-3891 Intergenerational Care Round 6"/>
              <xsd:enumeration value="RFA 6251 Stem Cell Research"/>
              <xsd:enumeration value="Rural Health Transformation"/>
              <xsd:enumeration value="RFA R-5850 Domestic Violence &amp; Sex Trafficking Survivor Housing Assistance"/>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2249c65-da49-47e9-984a-f0159a6f027c"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BD9578-92FC-4E68-826B-10DA53971098}">
  <ds:schemaRefs>
    <ds:schemaRef ds:uri="http://schemas.microsoft.com/sharepoint/v3/contenttype/forms"/>
  </ds:schemaRefs>
</ds:datastoreItem>
</file>

<file path=customXml/itemProps2.xml><?xml version="1.0" encoding="utf-8"?>
<ds:datastoreItem xmlns:ds="http://schemas.openxmlformats.org/officeDocument/2006/customXml" ds:itemID="{E123065F-F3ED-4860-93F0-470BC3B6567E}">
  <ds:schemaRefs>
    <ds:schemaRef ds:uri="http://purl.org/dc/terms/"/>
    <ds:schemaRef ds:uri="http://schemas.microsoft.com/office/2006/documentManagement/types"/>
    <ds:schemaRef ds:uri="381fb625-ce59-45c8-8862-84ff5d3876bf"/>
    <ds:schemaRef ds:uri="http://purl.org/dc/elements/1.1/"/>
    <ds:schemaRef ds:uri="http://www.w3.org/XML/1998/namespace"/>
    <ds:schemaRef ds:uri="http://purl.org/dc/dcmitype/"/>
    <ds:schemaRef ds:uri="http://schemas.openxmlformats.org/package/2006/metadata/core-properties"/>
    <ds:schemaRef ds:uri="http://schemas.microsoft.com/office/infopath/2007/PartnerControls"/>
    <ds:schemaRef ds:uri="http://schemas.microsoft.com/office/2006/metadata/properties"/>
    <ds:schemaRef ds:uri="bc904590-817d-4546-93c9-e39b499093cd"/>
    <ds:schemaRef ds:uri="32249c65-da49-47e9-984a-f0159a6f027c"/>
  </ds:schemaRefs>
</ds:datastoreItem>
</file>

<file path=customXml/itemProps3.xml><?xml version="1.0" encoding="utf-8"?>
<ds:datastoreItem xmlns:ds="http://schemas.openxmlformats.org/officeDocument/2006/customXml" ds:itemID="{30584FE4-4FB8-4425-A7BF-4ABE681982C2}">
  <ds:schemaRefs>
    <ds:schemaRef ds:uri="http://schemas.microsoft.com/DataMashup"/>
  </ds:schemaRefs>
</ds:datastoreItem>
</file>

<file path=customXml/itemProps4.xml><?xml version="1.0" encoding="utf-8"?>
<ds:datastoreItem xmlns:ds="http://schemas.openxmlformats.org/officeDocument/2006/customXml" ds:itemID="{79779123-0614-4351-B047-89323746E4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46</vt:i4>
      </vt:variant>
    </vt:vector>
  </HeadingPairs>
  <TitlesOfParts>
    <vt:vector size="70" baseType="lpstr">
      <vt:lpstr>0-Instructions</vt:lpstr>
      <vt:lpstr>1-Status Summary</vt:lpstr>
      <vt:lpstr>2-Budget JUSTIFY</vt:lpstr>
      <vt:lpstr>3-Budget + REVISE</vt:lpstr>
      <vt:lpstr>4-EXPENSE 1st Period</vt:lpstr>
      <vt:lpstr> 5-EXPENSE 2nd Period</vt:lpstr>
      <vt:lpstr>6-EXPENSE 3rd Period</vt:lpstr>
      <vt:lpstr> 7-EXPENSE 4th Period</vt:lpstr>
      <vt:lpstr> 8-EXPENSE 5th Period</vt:lpstr>
      <vt:lpstr> 9-EXPENSE 6th Period</vt:lpstr>
      <vt:lpstr> 10-EXPENSE 7th Period</vt:lpstr>
      <vt:lpstr> 11-EXPENSE 8th Period</vt:lpstr>
      <vt:lpstr> 12-EXPENSE 9th Period</vt:lpstr>
      <vt:lpstr> 13-EXPENSE 10th Period</vt:lpstr>
      <vt:lpstr> 14-EXPENSE 11th Period</vt:lpstr>
      <vt:lpstr> 15-EXPENSE 12th Period</vt:lpstr>
      <vt:lpstr>16-Personnel Calc</vt:lpstr>
      <vt:lpstr>17-Travel Calc</vt:lpstr>
      <vt:lpstr>18-Supply Calc</vt:lpstr>
      <vt:lpstr>19-Indirect Calc</vt:lpstr>
      <vt:lpstr>20-Match Calc</vt:lpstr>
      <vt:lpstr>21-Program Income Tracker</vt:lpstr>
      <vt:lpstr>22-Supplemental Support</vt:lpstr>
      <vt:lpstr>Funding Streams</vt:lpstr>
      <vt:lpstr>'17-Travel Calc'!Amount_total</vt:lpstr>
      <vt:lpstr>'17-Travel Calc'!Cost_justification</vt:lpstr>
      <vt:lpstr>'17-Travel Calc'!Days___per_trip</vt:lpstr>
      <vt:lpstr>'17-Travel Calc'!Item_number</vt:lpstr>
      <vt:lpstr>'17-Travel Calc'!Location_and_trip_name</vt:lpstr>
      <vt:lpstr>'17-Travel Calc'!Lodging_rate_w__tax___per_night</vt:lpstr>
      <vt:lpstr>'17-Travel Calc'!Mileage_rate__per_mile</vt:lpstr>
      <vt:lpstr>'17-Travel Calc'!Nights___per_trip</vt:lpstr>
      <vt:lpstr>'17-Travel Calc'!People___per_trip</vt:lpstr>
      <vt:lpstr>'17-Travel Calc'!Per_diem_rate__per_day</vt:lpstr>
      <vt:lpstr>' 10-EXPENSE 7th Period'!Print_Area</vt:lpstr>
      <vt:lpstr>' 11-EXPENSE 8th Period'!Print_Area</vt:lpstr>
      <vt:lpstr>' 12-EXPENSE 9th Period'!Print_Area</vt:lpstr>
      <vt:lpstr>' 13-EXPENSE 10th Period'!Print_Area</vt:lpstr>
      <vt:lpstr>' 14-EXPENSE 11th Period'!Print_Area</vt:lpstr>
      <vt:lpstr>' 15-EXPENSE 12th Period'!Print_Area</vt:lpstr>
      <vt:lpstr>' 5-EXPENSE 2nd Period'!Print_Area</vt:lpstr>
      <vt:lpstr>' 7-EXPENSE 4th Period'!Print_Area</vt:lpstr>
      <vt:lpstr>' 8-EXPENSE 5th Period'!Print_Area</vt:lpstr>
      <vt:lpstr>' 9-EXPENSE 6th Period'!Print_Area</vt:lpstr>
      <vt:lpstr>'16-Personnel Calc'!Print_Area</vt:lpstr>
      <vt:lpstr>'19-Indirect Calc'!Print_Area</vt:lpstr>
      <vt:lpstr>'1-Status Summary'!Print_Area</vt:lpstr>
      <vt:lpstr>'20-Match Calc'!Print_Area</vt:lpstr>
      <vt:lpstr>'2-Budget JUSTIFY'!Print_Area</vt:lpstr>
      <vt:lpstr>'3-Budget + REVISE'!Print_Area</vt:lpstr>
      <vt:lpstr>'4-EXPENSE 1st Period'!Print_Area</vt:lpstr>
      <vt:lpstr>'6-EXPENSE 3rd Period'!Print_Area</vt:lpstr>
      <vt:lpstr>' 10-EXPENSE 7th Period'!Print_Titles</vt:lpstr>
      <vt:lpstr>' 11-EXPENSE 8th Period'!Print_Titles</vt:lpstr>
      <vt:lpstr>' 12-EXPENSE 9th Period'!Print_Titles</vt:lpstr>
      <vt:lpstr>' 13-EXPENSE 10th Period'!Print_Titles</vt:lpstr>
      <vt:lpstr>' 14-EXPENSE 11th Period'!Print_Titles</vt:lpstr>
      <vt:lpstr>' 15-EXPENSE 12th Period'!Print_Titles</vt:lpstr>
      <vt:lpstr>' 5-EXPENSE 2nd Period'!Print_Titles</vt:lpstr>
      <vt:lpstr>' 7-EXPENSE 4th Period'!Print_Titles</vt:lpstr>
      <vt:lpstr>' 8-EXPENSE 5th Period'!Print_Titles</vt:lpstr>
      <vt:lpstr>' 9-EXPENSE 6th Period'!Print_Titles</vt:lpstr>
      <vt:lpstr>'17-Travel Calc'!Print_Titles</vt:lpstr>
      <vt:lpstr>'2-Budget JUSTIFY'!Print_Titles</vt:lpstr>
      <vt:lpstr>'3-Budget + REVISE'!Print_Titles</vt:lpstr>
      <vt:lpstr>'4-EXPENSE 1st Period'!Print_Titles</vt:lpstr>
      <vt:lpstr>'6-EXPENSE 3rd Period'!Print_Titles</vt:lpstr>
      <vt:lpstr>'17-Travel Calc'!Total_airfare__per_person</vt:lpstr>
      <vt:lpstr>'17-Travel Calc'!Total_mileage</vt:lpstr>
      <vt:lpstr>'17-Travel Calc'!Total_other_travel_costs</vt:lpstr>
    </vt:vector>
  </TitlesOfParts>
  <Company>DHHS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2 - RHTP Initiative 1.2 Financial Workbook</dc:title>
  <dc:creator>Ryan.Daly@nebraska.gov</dc:creator>
  <cp:lastModifiedBy>Ron Stewart</cp:lastModifiedBy>
  <cp:lastPrinted>2026-03-10T19:24:10Z</cp:lastPrinted>
  <dcterms:created xsi:type="dcterms:W3CDTF">2008-12-05T20:18:43Z</dcterms:created>
  <dcterms:modified xsi:type="dcterms:W3CDTF">2026-03-16T19:55:21Z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0x010100BAD75EA75CD83B45A34259F0B184D0270046BCFC8BEE9F164099E99F62FD0393EA</vt:lpwstr>
  </property>
  <property fmtid="{D5CDD505-2E9C-101B-9397-08002B2CF9AE}" pid="4" name="Order">
    <vt:r8>109100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ComplianceAssetId">
    <vt:lpwstr/>
  </property>
</Properties>
</file>