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Office of Procurement and Grants\Team - Services\RFPs\112209 O3 MCO RFP 2022\Q&amp;A Round 1\Documents to Post\"/>
    </mc:Choice>
  </mc:AlternateContent>
  <bookViews>
    <workbookView xWindow="-120" yWindow="-120" windowWidth="29040" windowHeight="15840" tabRatio="800"/>
  </bookViews>
  <sheets>
    <sheet name="1a. Rate Summary - HH" sheetId="9" r:id="rId1"/>
    <sheet name="1b. Rate Summary - HHA" sheetId="13" r:id="rId2"/>
    <sheet name="2. Trend" sheetId="2" r:id="rId3"/>
    <sheet name="3. Plan Rates" sheetId="10" r:id="rId4"/>
    <sheet name="4. Risk Score Budget Neutrality" sheetId="4" r:id="rId5"/>
    <sheet name="5. FMAP Breakout" sheetId="5" r:id="rId6"/>
    <sheet name="6. (b)(3) Summary" sheetId="6" r:id="rId7"/>
    <sheet name="7. HIPP Rate Exhibit" sheetId="14" r:id="rId8"/>
    <sheet name="8. High Cost Drug Pool" sheetId="7" r:id="rId9"/>
    <sheet name="9. High Cost Drug Risk Corridor" sheetId="8" r:id="rId10"/>
    <sheet name="10. Historical Admin Experience" sheetId="12" r:id="rId11"/>
  </sheets>
  <definedNames>
    <definedName name="_xlnm.Print_Area" localSheetId="10">'10. Historical Admin Experience'!$B$1:$S$36</definedName>
    <definedName name="_xlnm.Print_Area" localSheetId="0">'1a. Rate Summary - HH'!$B$2:$CC$47</definedName>
    <definedName name="_xlnm.Print_Area" localSheetId="1">'1b. Rate Summary - HHA'!$B$3:$W$84</definedName>
    <definedName name="_xlnm.Print_Area" localSheetId="2">'2. Trend'!$B$2:$L$52</definedName>
    <definedName name="_xlnm.Print_Area" localSheetId="3">'3. Plan Rates'!$A$3:$AJ$66</definedName>
    <definedName name="_xlnm.Print_Area" localSheetId="4">'4. Risk Score Budget Neutrality'!$B$2:$R$36</definedName>
    <definedName name="_xlnm.Print_Area" localSheetId="5">'5. FMAP Breakout'!$B$2:$P$34</definedName>
    <definedName name="_xlnm.Print_Area" localSheetId="6">'6. (b)(3) Summary'!$A$2:$M$47</definedName>
    <definedName name="_xlnm.Print_Area" localSheetId="7">'7. HIPP Rate Exhibit'!$C$3:$I$45</definedName>
    <definedName name="_xlnm.Print_Titles" localSheetId="10">'10. Historical Admin Experience'!$2:$2</definedName>
    <definedName name="_xlnm.Print_Titles" localSheetId="0">'1a. Rate Summary - HH'!$B:$C</definedName>
    <definedName name="_xlnm.Print_Titles" localSheetId="9">'9. High Cost Drug Risk Corridor'!$2:$2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48" i="10" l="1"/>
  <c r="AJ43" i="10"/>
  <c r="AJ42" i="10"/>
  <c r="AJ41" i="10"/>
  <c r="AJ40" i="10"/>
  <c r="AJ39" i="10"/>
  <c r="AJ38" i="10"/>
  <c r="AJ37" i="10"/>
  <c r="AJ36" i="10"/>
  <c r="AJ35" i="10"/>
  <c r="AJ34" i="10"/>
  <c r="AJ33" i="10"/>
  <c r="AJ32" i="10"/>
  <c r="AJ31" i="10"/>
  <c r="AJ30" i="10"/>
  <c r="AJ29" i="10"/>
  <c r="AJ28" i="10"/>
  <c r="AJ27" i="10"/>
  <c r="AJ26" i="10"/>
  <c r="AJ25" i="10"/>
  <c r="AJ24" i="10"/>
  <c r="AJ23" i="10"/>
  <c r="AJ22" i="10"/>
  <c r="AJ21" i="10"/>
  <c r="AJ20" i="10"/>
  <c r="AJ19" i="10"/>
  <c r="AJ18" i="10"/>
  <c r="AJ17" i="10"/>
  <c r="AJ16" i="10"/>
  <c r="AJ15" i="10"/>
  <c r="AJ14" i="10"/>
  <c r="AJ13" i="10"/>
  <c r="AJ12" i="10"/>
  <c r="AJ11" i="10"/>
  <c r="AJ10" i="10"/>
  <c r="AJ9" i="10"/>
  <c r="AJ8" i="10"/>
  <c r="AJ7" i="10"/>
  <c r="AJ6" i="10"/>
  <c r="AJ5" i="10"/>
  <c r="X48" i="10"/>
  <c r="X43" i="10"/>
  <c r="X42" i="10"/>
  <c r="X41" i="10"/>
  <c r="X40" i="10"/>
  <c r="X39" i="10"/>
  <c r="X38" i="10"/>
  <c r="X37" i="10"/>
  <c r="X36" i="10"/>
  <c r="X35" i="10"/>
  <c r="X34" i="10"/>
  <c r="X33" i="10"/>
  <c r="X32" i="10"/>
  <c r="X31" i="10"/>
  <c r="X30" i="10"/>
  <c r="X29" i="10"/>
  <c r="X28" i="10"/>
  <c r="X27" i="10"/>
  <c r="X26" i="10"/>
  <c r="X25" i="10"/>
  <c r="X24" i="10"/>
  <c r="X23" i="10"/>
  <c r="X22" i="10"/>
  <c r="X21" i="10"/>
  <c r="X20" i="10"/>
  <c r="X19" i="10"/>
  <c r="X18" i="10"/>
  <c r="X17" i="10"/>
  <c r="X16" i="10"/>
  <c r="X15" i="10"/>
  <c r="X14" i="10"/>
  <c r="X13" i="10"/>
  <c r="X12" i="10"/>
  <c r="X11" i="10"/>
  <c r="X10" i="10"/>
  <c r="X9" i="10"/>
  <c r="X8" i="10"/>
  <c r="X7" i="10"/>
  <c r="X6" i="10"/>
  <c r="X5" i="10"/>
  <c r="L48"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AJ58" i="10" l="1"/>
  <c r="AJ57" i="10"/>
  <c r="AJ56" i="10"/>
  <c r="AJ55" i="10"/>
  <c r="AJ54" i="10"/>
  <c r="AJ53" i="10"/>
  <c r="X58" i="10"/>
  <c r="X57" i="10"/>
  <c r="X56" i="10"/>
  <c r="X55" i="10"/>
  <c r="X54" i="10"/>
  <c r="X53" i="10"/>
  <c r="AJ66" i="10"/>
  <c r="AJ65" i="10"/>
  <c r="AJ64" i="10"/>
  <c r="AJ63" i="10"/>
  <c r="X66" i="10"/>
  <c r="X65" i="10"/>
  <c r="X64" i="10"/>
  <c r="X63" i="10"/>
  <c r="L66" i="10"/>
  <c r="L65" i="10"/>
  <c r="L64" i="10"/>
  <c r="L63" i="10"/>
  <c r="L58" i="10"/>
  <c r="L57" i="10"/>
  <c r="L56" i="10"/>
  <c r="L55" i="10"/>
  <c r="L54" i="10"/>
  <c r="L53" i="10"/>
  <c r="O71" i="13"/>
  <c r="P71" i="13" s="1"/>
  <c r="O70" i="13"/>
  <c r="P70" i="13" s="1"/>
  <c r="O69" i="13"/>
  <c r="P69" i="13" s="1"/>
  <c r="O68" i="13"/>
  <c r="P68" i="13" s="1"/>
  <c r="O67" i="13"/>
  <c r="P67" i="13" s="1"/>
  <c r="O66" i="13"/>
  <c r="P66" i="13" s="1"/>
  <c r="O65" i="13"/>
  <c r="P65" i="13" s="1"/>
  <c r="O53" i="13" l="1"/>
  <c r="D35" i="14"/>
  <c r="D34" i="14"/>
  <c r="D33" i="14"/>
  <c r="D32" i="14"/>
  <c r="D43" i="14"/>
  <c r="D42" i="14"/>
  <c r="D41" i="14"/>
  <c r="F43" i="14"/>
  <c r="F42" i="14"/>
  <c r="F41" i="14"/>
  <c r="O59" i="13" l="1"/>
  <c r="P59" i="13" s="1"/>
  <c r="O58" i="13"/>
  <c r="P58" i="13" s="1"/>
  <c r="O57" i="13"/>
  <c r="P57" i="13" s="1"/>
  <c r="O56" i="13"/>
  <c r="P56" i="13" s="1"/>
  <c r="O55" i="13"/>
  <c r="P55" i="13" s="1"/>
  <c r="O54" i="13"/>
  <c r="P54" i="13" s="1"/>
  <c r="P53" i="13"/>
</calcChain>
</file>

<file path=xl/comments1.xml><?xml version="1.0" encoding="utf-8"?>
<comments xmlns="http://schemas.openxmlformats.org/spreadsheetml/2006/main">
  <authors>
    <author>Optumas</author>
  </authors>
  <commentList>
    <comment ref="F7" authorId="0" shapeId="0">
      <text>
        <r>
          <rPr>
            <b/>
            <sz val="9"/>
            <color indexed="81"/>
            <rFont val="Tahoma"/>
            <family val="2"/>
          </rPr>
          <t>Optumas:</t>
        </r>
        <r>
          <rPr>
            <sz val="9"/>
            <color indexed="81"/>
            <rFont val="Tahoma"/>
            <family val="2"/>
          </rPr>
          <t xml:space="preserve">
This assumes 0.01% of estimated CY22 enrollment. Purpose is to get a mix to develop blended rate, rather than estimate actual HIPP expansion enrollment. Enrollment could deviate materially from these figures depending on take-up in the contract period.</t>
        </r>
      </text>
    </comment>
    <comment ref="E43" authorId="0" shapeId="0">
      <text>
        <r>
          <rPr>
            <b/>
            <sz val="9"/>
            <color indexed="81"/>
            <rFont val="Tahoma"/>
            <family val="2"/>
          </rPr>
          <t>Optumas:</t>
        </r>
        <r>
          <rPr>
            <sz val="9"/>
            <color indexed="81"/>
            <rFont val="Tahoma"/>
            <family val="2"/>
          </rPr>
          <t xml:space="preserve">
A target of 10.25% is being used for the 'All Other' category, so that a prospective target can be established. The one cohort that drives consistent enrollment in this category is the Foster Care cohort, and this target is consistent with the NML built into the Foster Care capitation rate.</t>
        </r>
      </text>
    </comment>
  </commentList>
</comments>
</file>

<file path=xl/sharedStrings.xml><?xml version="1.0" encoding="utf-8"?>
<sst xmlns="http://schemas.openxmlformats.org/spreadsheetml/2006/main" count="1572" uniqueCount="344">
  <si>
    <t>FQHC and RHC Repricing</t>
  </si>
  <si>
    <t>IHS Repricing</t>
  </si>
  <si>
    <t>DME Reimbursement Change</t>
  </si>
  <si>
    <t>Reinsurance Recoveries</t>
  </si>
  <si>
    <t>Copay Adjustment</t>
  </si>
  <si>
    <t>Benefit Limit</t>
  </si>
  <si>
    <t>Clinical Lab Fee Change</t>
  </si>
  <si>
    <t>PRTF Bedhold</t>
  </si>
  <si>
    <t>Prospective Trend</t>
  </si>
  <si>
    <t>Rating Region</t>
  </si>
  <si>
    <t>COA</t>
  </si>
  <si>
    <t>PMPM</t>
  </si>
  <si>
    <t>Adj %</t>
  </si>
  <si>
    <t>MMs</t>
  </si>
  <si>
    <t>AABD 00-20 M&amp;F</t>
  </si>
  <si>
    <t>AABD 21+ M&amp;F</t>
  </si>
  <si>
    <t>AABD 21+ M&amp;F-WWC</t>
  </si>
  <si>
    <t>CHIP M&amp;F</t>
  </si>
  <si>
    <t>Family Under 1 M&amp;F</t>
  </si>
  <si>
    <t>Family 01-05 M&amp;F</t>
  </si>
  <si>
    <t>Family 06-20 F</t>
  </si>
  <si>
    <t>Family 06-20 M</t>
  </si>
  <si>
    <t>Family 21+ M&amp;F</t>
  </si>
  <si>
    <t>Foster Care M&amp;F</t>
  </si>
  <si>
    <t>Healthy Dual</t>
  </si>
  <si>
    <t>Dual LTC</t>
  </si>
  <si>
    <t>Non-Dual LTC</t>
  </si>
  <si>
    <t>Dual Waiver</t>
  </si>
  <si>
    <t>Non-Dual Waiver</t>
  </si>
  <si>
    <t>Katie Beckett 00-18 M&amp;F</t>
  </si>
  <si>
    <t>599 CHIP - Cohort</t>
  </si>
  <si>
    <t>599 CHIP - Supplemental</t>
  </si>
  <si>
    <t>Maternity</t>
  </si>
  <si>
    <t>Total</t>
  </si>
  <si>
    <t>Util Trend</t>
  </si>
  <si>
    <t>UC Trend</t>
  </si>
  <si>
    <t>PMPM Trend</t>
  </si>
  <si>
    <t>COS</t>
  </si>
  <si>
    <t>Dialysis</t>
  </si>
  <si>
    <t>DME/Supplies</t>
  </si>
  <si>
    <t>Emergency Room</t>
  </si>
  <si>
    <t>Emergency Transportation</t>
  </si>
  <si>
    <t>EPSDT</t>
  </si>
  <si>
    <t>Family Planning</t>
  </si>
  <si>
    <t>FQHC/RHC</t>
  </si>
  <si>
    <t>Home Health</t>
  </si>
  <si>
    <t>Hospice</t>
  </si>
  <si>
    <t>IHS</t>
  </si>
  <si>
    <t>Inpatient Hospital</t>
  </si>
  <si>
    <t>Lab and Radiology</t>
  </si>
  <si>
    <t>Non-Emergency Transportation - Ambulance</t>
  </si>
  <si>
    <t>Other Care</t>
  </si>
  <si>
    <t>Other Professional</t>
  </si>
  <si>
    <t>Outpatient Hospital</t>
  </si>
  <si>
    <t>PCP</t>
  </si>
  <si>
    <t>Specialist</t>
  </si>
  <si>
    <t>Vision</t>
  </si>
  <si>
    <t>Rx</t>
  </si>
  <si>
    <t>Behavioral Health - IP</t>
  </si>
  <si>
    <t>Behavioral Health - OP</t>
  </si>
  <si>
    <t>Behavioral Health - Other</t>
  </si>
  <si>
    <t>Behavioral Health - Residential</t>
  </si>
  <si>
    <t>United</t>
  </si>
  <si>
    <t>NTC</t>
  </si>
  <si>
    <t>UNMC Portion of Rate</t>
  </si>
  <si>
    <t>Rate Net UNMC</t>
  </si>
  <si>
    <t>Risk Factor</t>
  </si>
  <si>
    <t>Final Capitation Rate</t>
  </si>
  <si>
    <t>Capitation Rate Net of Withhold</t>
  </si>
  <si>
    <t>Total - PMPM</t>
  </si>
  <si>
    <t>All MCOs Combined</t>
  </si>
  <si>
    <t>All-MCO Rate</t>
  </si>
  <si>
    <t>Risk Score</t>
  </si>
  <si>
    <t>Rate</t>
  </si>
  <si>
    <t>RAR minus All MCO Rate</t>
  </si>
  <si>
    <t>Portion of Rate at Regular FMAP (non-UNMC)</t>
  </si>
  <si>
    <t>Indian Health Services</t>
  </si>
  <si>
    <t>Family Planning 90% FFP</t>
  </si>
  <si>
    <t>(b)(3) PMPM</t>
  </si>
  <si>
    <t>State Plan PMPM</t>
  </si>
  <si>
    <t>Total PMPM</t>
  </si>
  <si>
    <t>J1300</t>
  </si>
  <si>
    <t>GPI PMPM</t>
  </si>
  <si>
    <t>Trend</t>
  </si>
  <si>
    <t>Benchmark PMPM</t>
  </si>
  <si>
    <t>J7195</t>
  </si>
  <si>
    <t>J7207</t>
  </si>
  <si>
    <t>Total RR1</t>
  </si>
  <si>
    <t>Total RR2</t>
  </si>
  <si>
    <t>Hospice Rate Change</t>
  </si>
  <si>
    <t>General Provider Fee Change</t>
  </si>
  <si>
    <t>PDN LPN Rate Change</t>
  </si>
  <si>
    <t>NML %</t>
  </si>
  <si>
    <t>Non-Emergency Transportation - Non-Ambulance</t>
  </si>
  <si>
    <t>Statewide</t>
  </si>
  <si>
    <t>Refugee Resettlement</t>
  </si>
  <si>
    <t>UNMC Directed Payment at Regular FMAP</t>
  </si>
  <si>
    <t>High Cost Drug Spend by MCO in CY18</t>
  </si>
  <si>
    <t>GPI Codes Qualifying as High Cost Drugs in CY18</t>
  </si>
  <si>
    <t>Injectables Qualifying as High Cost Drugs in CY18</t>
  </si>
  <si>
    <t>Injectable PMPM</t>
  </si>
  <si>
    <t>2145008000</t>
  </si>
  <si>
    <t>J2326</t>
  </si>
  <si>
    <t>2730405000</t>
  </si>
  <si>
    <t>J7201</t>
  </si>
  <si>
    <t>3030001000</t>
  </si>
  <si>
    <t>3090685000</t>
  </si>
  <si>
    <t>3090768020</t>
  </si>
  <si>
    <t>4530203000</t>
  </si>
  <si>
    <t>5253307000</t>
  </si>
  <si>
    <t>5640003010</t>
  </si>
  <si>
    <t>6025007000</t>
  </si>
  <si>
    <t>6646002000</t>
  </si>
  <si>
    <t>7217008500</t>
  </si>
  <si>
    <t>7470105000</t>
  </si>
  <si>
    <t>8510001020</t>
  </si>
  <si>
    <t>8510001025</t>
  </si>
  <si>
    <t>8510001030</t>
  </si>
  <si>
    <t>8510001040</t>
  </si>
  <si>
    <t>8510001510</t>
  </si>
  <si>
    <t>8510002835</t>
  </si>
  <si>
    <t>8510503020</t>
  </si>
  <si>
    <t>8580202200</t>
  </si>
  <si>
    <t>High Cost Rx Pool - Risk Corridor Examples</t>
  </si>
  <si>
    <t>Example 1 - State Pays Due to Risk Corridor</t>
  </si>
  <si>
    <t>Current Approach - Budget Neutral Pool</t>
  </si>
  <si>
    <t>Proposed Approach - Add Risk Corridor</t>
  </si>
  <si>
    <t>MCO</t>
  </si>
  <si>
    <t>High Cost Rx Rate Target Revenue</t>
  </si>
  <si>
    <t>Actual High Cost Rx Experience</t>
  </si>
  <si>
    <t>Gain (Loss) w/ No Mitigation</t>
  </si>
  <si>
    <t>Adj. HC Rx Revenue</t>
  </si>
  <si>
    <t>Gain (Loss) w/ BN Pool</t>
  </si>
  <si>
    <t>Gain (Loss) w/ Risk Corridor Addition</t>
  </si>
  <si>
    <t>MCO #1</t>
  </si>
  <si>
    <t>MCO #2</t>
  </si>
  <si>
    <t>MCO #3</t>
  </si>
  <si>
    <t>Risk Corridor Thresholds</t>
  </si>
  <si>
    <t>Target Pool $$:</t>
  </si>
  <si>
    <t>Experience $$:</t>
  </si>
  <si>
    <t>Experience %:</t>
  </si>
  <si>
    <t>Corridor Bands</t>
  </si>
  <si>
    <t>State/MCO Share</t>
  </si>
  <si>
    <t>Low</t>
  </si>
  <si>
    <t>High</t>
  </si>
  <si>
    <t>State/Fed Share</t>
  </si>
  <si>
    <t>MCO Share</t>
  </si>
  <si>
    <t>State/Fed Dollars Paid</t>
  </si>
  <si>
    <t>&lt;=85%</t>
  </si>
  <si>
    <t>&gt;=115%</t>
  </si>
  <si>
    <t>Example 2 - State Recoups Due to Risk Corridor (MCOs pay back)</t>
  </si>
  <si>
    <t>Example 3 - No Transfer Due to Risk Corridor (MCO Experience Higher than Target)</t>
  </si>
  <si>
    <t>Example 4 - No Transfer Due to Risk Corridor (MCO Experience Lower than Target)</t>
  </si>
  <si>
    <t>CY18 and CY19 Adjusted Blended Base</t>
  </si>
  <si>
    <t>APR-DRG</t>
  </si>
  <si>
    <t>EAPG</t>
  </si>
  <si>
    <t>Chiro Adjustment</t>
  </si>
  <si>
    <t>MAT and MMW</t>
  </si>
  <si>
    <t>Non-Medical Load</t>
  </si>
  <si>
    <t>CY18 and CY19 MMs</t>
  </si>
  <si>
    <t>Annual PMPM Trend %</t>
  </si>
  <si>
    <t>CY19 MMs</t>
  </si>
  <si>
    <t>CY17 MMs</t>
  </si>
  <si>
    <t>GPI Codes Qualifying as High Cost Drugs in CY19</t>
  </si>
  <si>
    <t>2153107050</t>
  </si>
  <si>
    <t>3045406000</t>
  </si>
  <si>
    <t>3090561000</t>
  </si>
  <si>
    <t>4012007000</t>
  </si>
  <si>
    <t>4530990230</t>
  </si>
  <si>
    <t>8510002620</t>
  </si>
  <si>
    <t>Injectables Qualifying as High Cost Drugs in CY19</t>
  </si>
  <si>
    <t>J0180</t>
  </si>
  <si>
    <t>J1743</t>
  </si>
  <si>
    <t>J9042</t>
  </si>
  <si>
    <t>J9303</t>
  </si>
  <si>
    <t>High Cost Drug Spend by MCO in CY19</t>
  </si>
  <si>
    <t>Trended PMPM</t>
  </si>
  <si>
    <t>Historical Non-Medical Expenditures</t>
  </si>
  <si>
    <t>Administrative Expenses</t>
  </si>
  <si>
    <t>UHC</t>
  </si>
  <si>
    <t>Corporate Salaries</t>
  </si>
  <si>
    <t>Management Salaries</t>
  </si>
  <si>
    <t>Other Salaries</t>
  </si>
  <si>
    <t>Operations Expenses</t>
  </si>
  <si>
    <t>Corporate Services</t>
  </si>
  <si>
    <t>Parent Fees</t>
  </si>
  <si>
    <t>General Administration Costs</t>
  </si>
  <si>
    <t>Claims Processing</t>
  </si>
  <si>
    <t>Network Development</t>
  </si>
  <si>
    <t>Member Services</t>
  </si>
  <si>
    <t>Medical Management</t>
  </si>
  <si>
    <t>Case Management</t>
  </si>
  <si>
    <t>Professional Services</t>
  </si>
  <si>
    <t>Reinsurance Premiums</t>
  </si>
  <si>
    <t>Health Insurance Providers Fee</t>
  </si>
  <si>
    <t>Activities that Improve Healthcare Quality</t>
  </si>
  <si>
    <t>Other Admin Costs</t>
  </si>
  <si>
    <t>Adjusted Admin</t>
  </si>
  <si>
    <t>Capitation Revenue Estimate</t>
  </si>
  <si>
    <t>Notes:</t>
  </si>
  <si>
    <t>HIPP Cohort Removal</t>
  </si>
  <si>
    <t>Targeted BH Rates</t>
  </si>
  <si>
    <t>Halfway House Reimbursement</t>
  </si>
  <si>
    <t>Disenrollment Freeze</t>
  </si>
  <si>
    <t>COVID Testing</t>
  </si>
  <si>
    <t>MMs without HIPP Cohort</t>
  </si>
  <si>
    <t>PMPM Adj %</t>
  </si>
  <si>
    <t>CY22 All-MCO PMPM</t>
  </si>
  <si>
    <t>2021 Q1 MMs</t>
  </si>
  <si>
    <t>CY22 Rates - Rating Region 1</t>
  </si>
  <si>
    <t>CY22 Rates - Rating Region 2</t>
  </si>
  <si>
    <t>2153187510</t>
  </si>
  <si>
    <t>J0567</t>
  </si>
  <si>
    <t>2170006070</t>
  </si>
  <si>
    <t>J0584</t>
  </si>
  <si>
    <t>4017008000</t>
  </si>
  <si>
    <t>SFY21 (July 2020 - June 2021)</t>
  </si>
  <si>
    <t>Less Rx-Related Admin (Spread/PBM Fees)</t>
  </si>
  <si>
    <t>Less Reinsurance</t>
  </si>
  <si>
    <t>Admin PMPM</t>
  </si>
  <si>
    <t>Adjusted Admin % of Prem</t>
  </si>
  <si>
    <t>Nebraska Expansion - CY22 Rate Summary</t>
  </si>
  <si>
    <t>MMs (CY18-19 Ann.)</t>
  </si>
  <si>
    <t>AABD</t>
  </si>
  <si>
    <t>Family</t>
  </si>
  <si>
    <t>Trended to CY22</t>
  </si>
  <si>
    <t>Age/Gender Factors</t>
  </si>
  <si>
    <t>NMF Blend</t>
  </si>
  <si>
    <t>MF Blend</t>
  </si>
  <si>
    <t>NMF/MF Aggregation</t>
  </si>
  <si>
    <t>CY22 HHA MMs Est.</t>
  </si>
  <si>
    <t>Factor</t>
  </si>
  <si>
    <t>Aggregate PMPM</t>
  </si>
  <si>
    <t>Implied Acuity Difference</t>
  </si>
  <si>
    <t>NMF %</t>
  </si>
  <si>
    <t>MF %</t>
  </si>
  <si>
    <t>Adj PMPM</t>
  </si>
  <si>
    <t>19-44 M</t>
  </si>
  <si>
    <t>19-44 F</t>
  </si>
  <si>
    <t>45-64 M&amp;F</t>
  </si>
  <si>
    <t>CY22 Rate Additions</t>
  </si>
  <si>
    <t>Rate Comparison - Net UNMC</t>
  </si>
  <si>
    <t>MAT/MMW Adj.</t>
  </si>
  <si>
    <t>Halfway House Adj.</t>
  </si>
  <si>
    <t>Covid Testing</t>
  </si>
  <si>
    <t>NML</t>
  </si>
  <si>
    <t>UNMC Adj.</t>
  </si>
  <si>
    <t>Oct. 21 Rate -&gt; CY22 Rate</t>
  </si>
  <si>
    <t>PMPM Adj.</t>
  </si>
  <si>
    <t>Oct. 21 Rate</t>
  </si>
  <si>
    <t>% Change</t>
  </si>
  <si>
    <t>Relativity Factor Adjustment</t>
  </si>
  <si>
    <t>NTC Relativity</t>
  </si>
  <si>
    <t>UHC Relativity</t>
  </si>
  <si>
    <t>HBN Relativity</t>
  </si>
  <si>
    <t>Program-Wide MF Factor</t>
  </si>
  <si>
    <t>MF % Rel. to SW</t>
  </si>
  <si>
    <t>Adj. Rel.</t>
  </si>
  <si>
    <t>Adj MF Imp.</t>
  </si>
  <si>
    <t>Relative Factor</t>
  </si>
  <si>
    <t>SW Factor</t>
  </si>
  <si>
    <t>SW</t>
  </si>
  <si>
    <t>HBN</t>
  </si>
  <si>
    <t>Normalized Factor</t>
  </si>
  <si>
    <t>Oct 21 Rate</t>
  </si>
  <si>
    <t>CY22 Rate</t>
  </si>
  <si>
    <t>Rate Change</t>
  </si>
  <si>
    <t>Budget Neutrality Check</t>
  </si>
  <si>
    <r>
      <t xml:space="preserve">PMPM Trended to CY22 </t>
    </r>
    <r>
      <rPr>
        <b/>
        <vertAlign val="superscript"/>
        <sz val="11"/>
        <color theme="1"/>
        <rFont val="Calibri"/>
        <family val="2"/>
        <scheme val="minor"/>
      </rPr>
      <t>1</t>
    </r>
  </si>
  <si>
    <r>
      <rPr>
        <b/>
        <i/>
        <vertAlign val="superscript"/>
        <sz val="11"/>
        <color theme="1"/>
        <rFont val="Calibri"/>
        <family val="2"/>
        <scheme val="minor"/>
      </rPr>
      <t>1</t>
    </r>
    <r>
      <rPr>
        <b/>
        <i/>
        <sz val="11"/>
        <color theme="1"/>
        <rFont val="Calibri"/>
        <family val="2"/>
        <scheme val="minor"/>
      </rPr>
      <t xml:space="preserve"> Reflects amounts presented in |1a. Rate Summary - HH| after the application of trend to CY22.</t>
    </r>
  </si>
  <si>
    <t>SW MMs Estimate</t>
  </si>
  <si>
    <t>UHC - HHA Rates</t>
  </si>
  <si>
    <t>HBN - HHA Rates</t>
  </si>
  <si>
    <t>NTC - HHA Rates</t>
  </si>
  <si>
    <t>COA (HHA)</t>
  </si>
  <si>
    <t>HHA CY22 Rates</t>
  </si>
  <si>
    <t>CY22 NE HIPP Rate Development</t>
  </si>
  <si>
    <t>HHA Populations</t>
  </si>
  <si>
    <t>CY22 Rate, Net UNMC</t>
  </si>
  <si>
    <t>Snapshot Mix</t>
  </si>
  <si>
    <t>Scalar</t>
  </si>
  <si>
    <t>COA-Level PMPMs</t>
  </si>
  <si>
    <t>Blended HIPP Rates</t>
  </si>
  <si>
    <t>Non-HHA Populations</t>
  </si>
  <si>
    <t>HIPP MMs Estimate 
(CY18-19 Ann.)</t>
  </si>
  <si>
    <t>Population</t>
  </si>
  <si>
    <t>Underlying NML</t>
  </si>
  <si>
    <t>Disabled/ND Waiver</t>
  </si>
  <si>
    <t>Katie Beckett</t>
  </si>
  <si>
    <t>All Other</t>
  </si>
  <si>
    <t>HHA HIPP</t>
  </si>
  <si>
    <t>Summary of CY22 HIPP Rates</t>
  </si>
  <si>
    <t>Development of Risk Corridor MLR Target</t>
  </si>
  <si>
    <r>
      <rPr>
        <i/>
        <vertAlign val="superscript"/>
        <sz val="10"/>
        <rFont val="Calibri"/>
        <family val="2"/>
        <scheme val="minor"/>
      </rPr>
      <t>1</t>
    </r>
    <r>
      <rPr>
        <i/>
        <sz val="10"/>
        <rFont val="Calibri"/>
        <family val="2"/>
        <scheme val="minor"/>
      </rPr>
      <t xml:space="preserve"> Actual enrollment for each of the three cohorts above, will be used to determine an MCO MLR Target for HIPP risk corridor purposes.</t>
    </r>
  </si>
  <si>
    <r>
      <t xml:space="preserve">MLR Target - RC </t>
    </r>
    <r>
      <rPr>
        <b/>
        <vertAlign val="superscript"/>
        <sz val="10"/>
        <rFont val="Calibri"/>
        <family val="2"/>
        <scheme val="minor"/>
      </rPr>
      <t>1</t>
    </r>
  </si>
  <si>
    <t>Total Administrative Expense (Net HIPF/Taxes)</t>
  </si>
  <si>
    <t>Less Income Taxes Included in Admin</t>
  </si>
  <si>
    <t>2) Reinsurance premiums have been excluded from the comparison above, to better provide an apples-to-apples comparison between MCOs as reinsurance premium amounts vary materially by MCO. The program-wide value of this is ~0.01% of premium based on review of the most recent contract arrangements.</t>
  </si>
  <si>
    <t>3) As a result of emerging experience above, in addition to increased program enrollment from the SFY21 admin baseline noted above resulting from the Medicaid Expansion ramp-in and PHE disenrollment freeze that is expected to result in some degree of economies of scale,</t>
  </si>
  <si>
    <t xml:space="preserve">    the administrative load from CY22 has been reduced from CY21. The overall admin load is approximately 9.5% across all populations.</t>
  </si>
  <si>
    <t>WHP/HBN</t>
  </si>
  <si>
    <t>1) Consistent with the handling of this in the CY21 rates, Rx-related admin has been excluded from this exhibit, as historical MCOs' PBM contracting has changed for 2 MCOs throughout CY2019. Therefore, Rx admin component has separately been estimated as 0.45% of premium based on revised contracting levels.</t>
  </si>
  <si>
    <t>UHC - HIPP Rates</t>
  </si>
  <si>
    <t>N/A</t>
  </si>
  <si>
    <t>HBN - HIPP Rates</t>
  </si>
  <si>
    <t>NTC - HIPP Rates</t>
  </si>
  <si>
    <t>Q2040</t>
  </si>
  <si>
    <t>8510001026</t>
  </si>
  <si>
    <t>1235990240</t>
  </si>
  <si>
    <t>1300004000</t>
  </si>
  <si>
    <t>Acuity Adjustment</t>
  </si>
  <si>
    <t>Development of CY22 Benchmark by MCO</t>
  </si>
  <si>
    <r>
      <rPr>
        <vertAlign val="superscript"/>
        <sz val="10"/>
        <color rgb="FF000000"/>
        <rFont val="Calibri"/>
        <family val="2"/>
      </rPr>
      <t>1</t>
    </r>
    <r>
      <rPr>
        <sz val="10"/>
        <color rgb="FF000000"/>
        <rFont val="Calibri"/>
        <family val="2"/>
      </rPr>
      <t xml:space="preserve"> EAPG-Adjusted Dollars</t>
    </r>
  </si>
  <si>
    <r>
      <t>CY18 and CY19 PMPM</t>
    </r>
    <r>
      <rPr>
        <b/>
        <vertAlign val="superscript"/>
        <sz val="10"/>
        <color rgb="FF000000"/>
        <rFont val="Calibri"/>
        <family val="2"/>
      </rPr>
      <t>1</t>
    </r>
  </si>
  <si>
    <t>WellCare/HBN</t>
  </si>
  <si>
    <t>Program-Wide CY22 Target</t>
  </si>
  <si>
    <t>CY18 - Raw Base Data</t>
  </si>
  <si>
    <t>CY19 - Raw Base Data</t>
  </si>
  <si>
    <t>CY18 - IBNR</t>
  </si>
  <si>
    <t>CY19 - IBNR</t>
  </si>
  <si>
    <t>CY18 - Part D Copay Removal</t>
  </si>
  <si>
    <t>CY19 - Part D Copay Removal</t>
  </si>
  <si>
    <t>CY18 - CAH and HRC/LRC Adjustment</t>
  </si>
  <si>
    <t>CY19 - CAH and HRC/LRC Adjustment</t>
  </si>
  <si>
    <t>CY18 - Other Supplemental</t>
  </si>
  <si>
    <t>CY19 - Other Supplemental</t>
  </si>
  <si>
    <t>CY18 - Completed Base Data</t>
  </si>
  <si>
    <t>CY19 - Completed Base Data</t>
  </si>
  <si>
    <t>CY18 - PBM Contracting Adjustment</t>
  </si>
  <si>
    <t>CY19 - PBM Contracting Adjustment</t>
  </si>
  <si>
    <t>IBNR Factor</t>
  </si>
  <si>
    <t>UNMC Medical</t>
  </si>
  <si>
    <t>UNMC P/R/C</t>
  </si>
  <si>
    <t>Rate Comparison - Gross UNMC</t>
  </si>
  <si>
    <t>MCO Rate Net UNMC</t>
  </si>
  <si>
    <t>MCO Rate Gross UNMC</t>
  </si>
  <si>
    <t>MCO Rate Comparisons - Net UNMC</t>
  </si>
  <si>
    <t>RAR - Net UNMC</t>
  </si>
  <si>
    <t>RAR - UNMC</t>
  </si>
  <si>
    <t>MMs - June 2021</t>
  </si>
  <si>
    <t>P/R/C</t>
  </si>
  <si>
    <t>CY22 PMPM</t>
  </si>
  <si>
    <t>UNMC Medical PMPM</t>
  </si>
  <si>
    <t>UNMC Directed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</si>
</sst>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_(* #,##0_);_(* \(#,##0\);_(* &quot;-&quot;??_);_(@_)"/>
    <numFmt numFmtId="165" formatCode="0.0%"/>
    <numFmt numFmtId="166" formatCode="_(* #,##0.0000_);_(* \(#,##0.0000\);_(* &quot;-&quot;??_);_(@_)"/>
    <numFmt numFmtId="167" formatCode="&quot;$&quot;#,##0.00"/>
    <numFmt numFmtId="168" formatCode="_(* #,##0.000_);_(* \(#,##0.000\);_(* &quot;-&quot;??_);_(@_)"/>
    <numFmt numFmtId="169" formatCode="_(&quot;$&quot;* #,##0_);_(&quot;$&quot;* \(#,##0\);_(&quot;$&quot;* &quot;-&quot;??_);_(@_)"/>
    <numFmt numFmtId="170" formatCode="0.000%"/>
  </numFmts>
  <fonts count="37"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sz val="10"/>
      <color rgb="FFC00000"/>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rgb="FF000000"/>
      <name val="Calibri"/>
      <family val="2"/>
    </font>
    <font>
      <b/>
      <sz val="10"/>
      <color rgb="FF000000"/>
      <name val="Calibri"/>
      <family val="2"/>
    </font>
    <font>
      <sz val="10"/>
      <name val="Calibri"/>
      <family val="2"/>
    </font>
    <font>
      <b/>
      <sz val="10"/>
      <name val="Calibri"/>
      <family val="2"/>
    </font>
    <font>
      <sz val="10"/>
      <color rgb="FFEDEDED"/>
      <name val="Calibri"/>
      <family val="2"/>
    </font>
    <font>
      <sz val="11"/>
      <color theme="1"/>
      <name val="Calibri"/>
      <family val="2"/>
    </font>
    <font>
      <i/>
      <sz val="10"/>
      <color rgb="FF000000"/>
      <name val="Calibri"/>
      <family val="2"/>
    </font>
    <font>
      <b/>
      <u/>
      <sz val="11"/>
      <name val="Calibri"/>
      <family val="2"/>
      <scheme val="minor"/>
    </font>
    <font>
      <b/>
      <sz val="11"/>
      <name val="Calibri"/>
      <family val="2"/>
      <scheme val="minor"/>
    </font>
    <font>
      <b/>
      <i/>
      <sz val="11"/>
      <color theme="1"/>
      <name val="Calibri"/>
      <family val="2"/>
      <scheme val="minor"/>
    </font>
    <font>
      <b/>
      <i/>
      <sz val="10"/>
      <name val="Calibri"/>
      <family val="2"/>
      <scheme val="minor"/>
    </font>
    <font>
      <b/>
      <i/>
      <sz val="10"/>
      <color theme="1"/>
      <name val="Calibri"/>
      <family val="2"/>
      <scheme val="minor"/>
    </font>
    <font>
      <b/>
      <i/>
      <vertAlign val="superscript"/>
      <sz val="11"/>
      <color theme="1"/>
      <name val="Calibri"/>
      <family val="2"/>
      <scheme val="minor"/>
    </font>
    <font>
      <b/>
      <u/>
      <sz val="14"/>
      <color theme="1"/>
      <name val="Calibri"/>
      <family val="2"/>
      <scheme val="minor"/>
    </font>
    <font>
      <b/>
      <u/>
      <sz val="11"/>
      <color theme="1"/>
      <name val="Calibri"/>
      <family val="2"/>
      <scheme val="minor"/>
    </font>
    <font>
      <b/>
      <sz val="9"/>
      <color indexed="81"/>
      <name val="Tahoma"/>
      <family val="2"/>
    </font>
    <font>
      <sz val="9"/>
      <color indexed="81"/>
      <name val="Tahoma"/>
      <family val="2"/>
    </font>
    <font>
      <b/>
      <vertAlign val="superscript"/>
      <sz val="11"/>
      <color theme="1"/>
      <name val="Calibri"/>
      <family val="2"/>
      <scheme val="minor"/>
    </font>
    <font>
      <b/>
      <u/>
      <sz val="12"/>
      <color theme="1"/>
      <name val="Calibri"/>
      <family val="2"/>
      <scheme val="minor"/>
    </font>
    <font>
      <b/>
      <i/>
      <u/>
      <sz val="10"/>
      <color theme="1"/>
      <name val="Calibri"/>
      <family val="2"/>
      <scheme val="minor"/>
    </font>
    <font>
      <b/>
      <sz val="10"/>
      <name val="Calibri"/>
      <family val="2"/>
      <scheme val="minor"/>
    </font>
    <font>
      <b/>
      <u/>
      <sz val="12"/>
      <name val="Calibri"/>
      <family val="2"/>
      <scheme val="minor"/>
    </font>
    <font>
      <i/>
      <sz val="10"/>
      <name val="Calibri"/>
      <family val="2"/>
      <scheme val="minor"/>
    </font>
    <font>
      <i/>
      <vertAlign val="superscript"/>
      <sz val="10"/>
      <name val="Calibri"/>
      <family val="2"/>
      <scheme val="minor"/>
    </font>
    <font>
      <b/>
      <vertAlign val="superscript"/>
      <sz val="10"/>
      <name val="Calibri"/>
      <family val="2"/>
      <scheme val="minor"/>
    </font>
    <font>
      <vertAlign val="superscript"/>
      <sz val="10"/>
      <color rgb="FF000000"/>
      <name val="Calibri"/>
      <family val="2"/>
    </font>
    <font>
      <b/>
      <vertAlign val="superscript"/>
      <sz val="10"/>
      <color rgb="FF000000"/>
      <name val="Calibri"/>
      <family val="2"/>
    </font>
  </fonts>
  <fills count="28">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9BC2E6"/>
        <bgColor rgb="FF000000"/>
      </patternFill>
    </fill>
    <fill>
      <patternFill patternType="solid">
        <fgColor rgb="FFD9D9D9"/>
        <bgColor rgb="FF000000"/>
      </patternFill>
    </fill>
    <fill>
      <patternFill patternType="solid">
        <fgColor rgb="FFDDEBF7"/>
        <bgColor rgb="FF000000"/>
      </patternFill>
    </fill>
    <fill>
      <patternFill patternType="solid">
        <fgColor rgb="FFFFFFFF"/>
        <bgColor rgb="FF000000"/>
      </patternFill>
    </fill>
    <fill>
      <patternFill patternType="solid">
        <fgColor rgb="FFF4B084"/>
        <bgColor rgb="FF000000"/>
      </patternFill>
    </fill>
    <fill>
      <patternFill patternType="solid">
        <fgColor rgb="FFFCE4D6"/>
        <bgColor rgb="FF000000"/>
      </patternFill>
    </fill>
    <fill>
      <patternFill patternType="solid">
        <fgColor rgb="FFC6E0B4"/>
        <bgColor rgb="FF000000"/>
      </patternFill>
    </fill>
    <fill>
      <patternFill patternType="solid">
        <fgColor rgb="FFBDD7EE"/>
        <bgColor rgb="FF000000"/>
      </patternFill>
    </fill>
    <fill>
      <patternFill patternType="solid">
        <fgColor rgb="FFFFE699"/>
        <bgColor rgb="FF000000"/>
      </patternFill>
    </fill>
    <fill>
      <patternFill patternType="solid">
        <fgColor rgb="FFE2EFDA"/>
        <bgColor rgb="FF000000"/>
      </patternFill>
    </fill>
    <fill>
      <patternFill patternType="solid">
        <fgColor rgb="FFFFF2CC"/>
        <bgColor rgb="FF000000"/>
      </patternFill>
    </fill>
    <fill>
      <patternFill patternType="solid">
        <fgColor rgb="FFF8CBAD"/>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9" tint="0.59999389629810485"/>
        <bgColor indexed="64"/>
      </patternFill>
    </fill>
  </fills>
  <borders count="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Dashed">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auto="1"/>
      </top>
      <bottom style="thin">
        <color auto="1"/>
      </bottom>
      <diagonal/>
    </border>
    <border>
      <left style="thin">
        <color auto="1"/>
      </left>
      <right/>
      <top/>
      <bottom/>
      <diagonal/>
    </border>
    <border>
      <left style="thin">
        <color auto="1"/>
      </left>
      <right/>
      <top/>
      <bottom style="double">
        <color auto="1"/>
      </bottom>
      <diagonal/>
    </border>
    <border>
      <left/>
      <right/>
      <top style="thin">
        <color indexed="64"/>
      </top>
      <bottom/>
      <diagonal/>
    </border>
    <border>
      <left/>
      <right/>
      <top/>
      <bottom style="double">
        <color indexed="64"/>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84">
    <xf numFmtId="0" fontId="0" fillId="0" borderId="0" xfId="0"/>
    <xf numFmtId="0" fontId="2" fillId="0" borderId="0" xfId="0" applyFont="1"/>
    <xf numFmtId="0" fontId="3" fillId="3" borderId="2" xfId="0" applyFont="1" applyFill="1" applyBorder="1" applyAlignment="1">
      <alignment horizontal="centerContinuous"/>
    </xf>
    <xf numFmtId="0" fontId="3" fillId="7" borderId="2" xfId="0" applyFont="1" applyFill="1" applyBorder="1" applyAlignment="1">
      <alignment horizontal="centerContinuous"/>
    </xf>
    <xf numFmtId="0" fontId="3" fillId="8" borderId="2" xfId="0" applyFont="1" applyFill="1" applyBorder="1" applyAlignment="1">
      <alignment horizontal="center" vertical="center" wrapText="1"/>
    </xf>
    <xf numFmtId="0" fontId="3" fillId="4" borderId="2" xfId="0" applyFont="1" applyFill="1" applyBorder="1" applyAlignment="1">
      <alignment horizontal="left" vertical="center"/>
    </xf>
    <xf numFmtId="0" fontId="5" fillId="0" borderId="0" xfId="0" applyFont="1"/>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4" borderId="3" xfId="0" applyFont="1" applyFill="1" applyBorder="1" applyAlignment="1">
      <alignment horizontal="left" vertical="center"/>
    </xf>
    <xf numFmtId="0" fontId="3" fillId="2" borderId="2" xfId="0" applyFont="1" applyFill="1" applyBorder="1" applyAlignment="1">
      <alignment horizontal="centerContinuous" vertical="center"/>
    </xf>
    <xf numFmtId="0" fontId="3" fillId="6" borderId="2" xfId="0" applyFont="1" applyFill="1" applyBorder="1" applyAlignment="1">
      <alignment horizontal="centerContinuous" vertical="center"/>
    </xf>
    <xf numFmtId="0" fontId="6" fillId="0" borderId="0" xfId="0" applyFont="1"/>
    <xf numFmtId="0" fontId="8" fillId="0" borderId="0" xfId="0" applyFont="1"/>
    <xf numFmtId="0" fontId="8" fillId="0" borderId="6" xfId="0" applyFont="1" applyBorder="1" applyAlignment="1">
      <alignment horizontal="centerContinuous"/>
    </xf>
    <xf numFmtId="0" fontId="0" fillId="0" borderId="6" xfId="0" applyBorder="1" applyAlignment="1">
      <alignment horizontal="centerContinuous"/>
    </xf>
    <xf numFmtId="169" fontId="0" fillId="0" borderId="6" xfId="0" applyNumberFormat="1" applyBorder="1" applyAlignment="1">
      <alignment horizontal="centerContinuous"/>
    </xf>
    <xf numFmtId="0" fontId="8" fillId="6" borderId="3" xfId="0" applyFont="1" applyFill="1" applyBorder="1" applyAlignment="1">
      <alignment horizontal="centerContinuous"/>
    </xf>
    <xf numFmtId="0" fontId="8" fillId="6" borderId="7" xfId="0" applyFont="1" applyFill="1" applyBorder="1" applyAlignment="1">
      <alignment horizontal="centerContinuous"/>
    </xf>
    <xf numFmtId="0" fontId="8" fillId="7" borderId="2" xfId="0" applyFont="1" applyFill="1" applyBorder="1" applyAlignment="1">
      <alignment horizontal="center" vertical="center" wrapText="1"/>
    </xf>
    <xf numFmtId="0" fontId="0" fillId="0" borderId="2" xfId="0" applyBorder="1"/>
    <xf numFmtId="169" fontId="0" fillId="0" borderId="2" xfId="2" applyNumberFormat="1" applyFont="1" applyBorder="1"/>
    <xf numFmtId="169" fontId="7" fillId="0" borderId="2" xfId="2" applyNumberFormat="1" applyFont="1" applyBorder="1"/>
    <xf numFmtId="169" fontId="0" fillId="9" borderId="2" xfId="2" applyNumberFormat="1" applyFont="1" applyFill="1" applyBorder="1"/>
    <xf numFmtId="0" fontId="0" fillId="0" borderId="4" xfId="0" applyBorder="1"/>
    <xf numFmtId="169" fontId="0" fillId="0" borderId="4" xfId="2" applyNumberFormat="1" applyFont="1" applyBorder="1"/>
    <xf numFmtId="169" fontId="7" fillId="0" borderId="4" xfId="2" applyNumberFormat="1" applyFont="1" applyBorder="1"/>
    <xf numFmtId="169" fontId="0" fillId="9" borderId="4" xfId="2" applyNumberFormat="1" applyFont="1" applyFill="1" applyBorder="1"/>
    <xf numFmtId="0" fontId="8" fillId="0" borderId="1" xfId="0" applyFont="1" applyBorder="1"/>
    <xf numFmtId="169" fontId="8" fillId="0" borderId="1" xfId="0" applyNumberFormat="1" applyFont="1" applyBorder="1"/>
    <xf numFmtId="169" fontId="8" fillId="9" borderId="1" xfId="0" applyNumberFormat="1" applyFont="1" applyFill="1" applyBorder="1"/>
    <xf numFmtId="9" fontId="0" fillId="0" borderId="0" xfId="3" applyFont="1"/>
    <xf numFmtId="0" fontId="8" fillId="10" borderId="3" xfId="0" applyFont="1" applyFill="1" applyBorder="1"/>
    <xf numFmtId="169" fontId="8" fillId="10" borderId="7" xfId="2" applyNumberFormat="1" applyFont="1" applyFill="1" applyBorder="1"/>
    <xf numFmtId="9" fontId="8" fillId="10" borderId="7" xfId="3" applyFont="1" applyFill="1" applyBorder="1"/>
    <xf numFmtId="9" fontId="8" fillId="7" borderId="2" xfId="0" applyNumberFormat="1" applyFont="1" applyFill="1" applyBorder="1" applyAlignment="1">
      <alignment horizontal="center" vertical="center" wrapText="1"/>
    </xf>
    <xf numFmtId="9" fontId="0" fillId="0" borderId="2" xfId="0" applyNumberFormat="1" applyBorder="1" applyAlignment="1">
      <alignment horizontal="center"/>
    </xf>
    <xf numFmtId="9" fontId="9" fillId="0" borderId="2" xfId="0" applyNumberFormat="1" applyFont="1" applyBorder="1" applyAlignment="1">
      <alignment horizontal="center"/>
    </xf>
    <xf numFmtId="9" fontId="7" fillId="0" borderId="2" xfId="0" applyNumberFormat="1" applyFont="1" applyBorder="1"/>
    <xf numFmtId="9" fontId="0" fillId="0" borderId="2" xfId="0" applyNumberFormat="1" applyBorder="1"/>
    <xf numFmtId="9" fontId="7" fillId="0" borderId="2" xfId="0" applyNumberFormat="1" applyFont="1" applyBorder="1" applyAlignment="1">
      <alignment horizontal="center"/>
    </xf>
    <xf numFmtId="9" fontId="7" fillId="0" borderId="8" xfId="0" applyNumberFormat="1" applyFont="1" applyBorder="1" applyAlignment="1">
      <alignment horizontal="center"/>
    </xf>
    <xf numFmtId="9" fontId="9" fillId="0" borderId="8" xfId="0" applyNumberFormat="1" applyFont="1" applyBorder="1" applyAlignment="1">
      <alignment horizontal="center"/>
    </xf>
    <xf numFmtId="9" fontId="7" fillId="0" borderId="8" xfId="0" applyNumberFormat="1" applyFont="1" applyBorder="1"/>
    <xf numFmtId="9" fontId="0" fillId="0" borderId="8" xfId="0" applyNumberFormat="1" applyBorder="1"/>
    <xf numFmtId="169" fontId="0" fillId="0" borderId="8" xfId="2" applyNumberFormat="1" applyFont="1" applyBorder="1"/>
    <xf numFmtId="9" fontId="0" fillId="0" borderId="1" xfId="0" applyNumberFormat="1" applyBorder="1" applyAlignment="1">
      <alignment horizontal="center"/>
    </xf>
    <xf numFmtId="9" fontId="7" fillId="0" borderId="1" xfId="0" applyNumberFormat="1" applyFont="1" applyBorder="1" applyAlignment="1">
      <alignment horizontal="center"/>
    </xf>
    <xf numFmtId="9" fontId="7" fillId="0" borderId="1" xfId="0" applyNumberFormat="1" applyFont="1" applyBorder="1"/>
    <xf numFmtId="9" fontId="0" fillId="0" borderId="1" xfId="0" applyNumberFormat="1" applyBorder="1"/>
    <xf numFmtId="169" fontId="0" fillId="0" borderId="1" xfId="2" applyNumberFormat="1" applyFont="1" applyBorder="1"/>
    <xf numFmtId="0" fontId="10" fillId="0" borderId="0" xfId="0" applyFont="1"/>
    <xf numFmtId="0" fontId="11" fillId="11" borderId="2" xfId="0" applyFont="1" applyFill="1" applyBorder="1" applyAlignment="1">
      <alignment horizontal="centerContinuous"/>
    </xf>
    <xf numFmtId="0" fontId="11" fillId="12" borderId="2" xfId="0" applyFont="1" applyFill="1" applyBorder="1" applyAlignment="1">
      <alignment horizontal="left" vertical="center"/>
    </xf>
    <xf numFmtId="0" fontId="11" fillId="13" borderId="2" xfId="0" applyFont="1" applyFill="1" applyBorder="1" applyAlignment="1">
      <alignment horizontal="centerContinuous"/>
    </xf>
    <xf numFmtId="0" fontId="12" fillId="14" borderId="5" xfId="0" applyFont="1" applyFill="1" applyBorder="1" applyAlignment="1">
      <alignment horizontal="right"/>
    </xf>
    <xf numFmtId="0" fontId="12" fillId="14" borderId="9" xfId="0" applyFont="1" applyFill="1" applyBorder="1"/>
    <xf numFmtId="164" fontId="10" fillId="14" borderId="9" xfId="1" applyNumberFormat="1" applyFont="1" applyFill="1" applyBorder="1"/>
    <xf numFmtId="44" fontId="10" fillId="14" borderId="9" xfId="2" applyFont="1" applyFill="1" applyBorder="1"/>
    <xf numFmtId="10" fontId="10" fillId="14" borderId="9" xfId="3" applyNumberFormat="1" applyFont="1" applyFill="1" applyBorder="1"/>
    <xf numFmtId="164" fontId="10" fillId="0" borderId="0" xfId="0" applyNumberFormat="1" applyFont="1"/>
    <xf numFmtId="166" fontId="10" fillId="0" borderId="0" xfId="1" applyNumberFormat="1" applyFont="1" applyFill="1" applyBorder="1"/>
    <xf numFmtId="0" fontId="12" fillId="14" borderId="10" xfId="0" applyFont="1" applyFill="1" applyBorder="1" applyAlignment="1">
      <alignment horizontal="right"/>
    </xf>
    <xf numFmtId="0" fontId="12" fillId="14" borderId="11" xfId="0" applyFont="1" applyFill="1" applyBorder="1"/>
    <xf numFmtId="164" fontId="10" fillId="14" borderId="11" xfId="1" applyNumberFormat="1" applyFont="1" applyFill="1" applyBorder="1"/>
    <xf numFmtId="44" fontId="10" fillId="14" borderId="11" xfId="2" applyFont="1" applyFill="1" applyBorder="1"/>
    <xf numFmtId="10" fontId="10" fillId="14" borderId="11" xfId="3" applyNumberFormat="1" applyFont="1" applyFill="1" applyBorder="1"/>
    <xf numFmtId="0" fontId="10" fillId="14" borderId="10" xfId="0" applyFont="1" applyFill="1" applyBorder="1" applyAlignment="1">
      <alignment horizontal="right"/>
    </xf>
    <xf numFmtId="0" fontId="10" fillId="14" borderId="11" xfId="0" applyFont="1" applyFill="1" applyBorder="1"/>
    <xf numFmtId="0" fontId="10" fillId="14" borderId="11" xfId="0" applyFont="1" applyFill="1" applyBorder="1" applyAlignment="1">
      <alignment horizontal="left"/>
    </xf>
    <xf numFmtId="0" fontId="10" fillId="14" borderId="12" xfId="0" applyFont="1" applyFill="1" applyBorder="1" applyAlignment="1">
      <alignment horizontal="right"/>
    </xf>
    <xf numFmtId="0" fontId="10" fillId="14" borderId="13" xfId="0" applyFont="1" applyFill="1" applyBorder="1" applyAlignment="1">
      <alignment horizontal="left"/>
    </xf>
    <xf numFmtId="164" fontId="10" fillId="14" borderId="13" xfId="1" applyNumberFormat="1" applyFont="1" applyFill="1" applyBorder="1"/>
    <xf numFmtId="44" fontId="10" fillId="14" borderId="13" xfId="2" applyFont="1" applyFill="1" applyBorder="1"/>
    <xf numFmtId="0" fontId="11" fillId="14" borderId="1" xfId="0" applyFont="1" applyFill="1" applyBorder="1" applyAlignment="1">
      <alignment horizontal="left"/>
    </xf>
    <xf numFmtId="0" fontId="11" fillId="14" borderId="14" xfId="0" applyFont="1" applyFill="1" applyBorder="1" applyAlignment="1">
      <alignment horizontal="left"/>
    </xf>
    <xf numFmtId="164" fontId="11" fillId="14" borderId="14" xfId="1" applyNumberFormat="1" applyFont="1" applyFill="1" applyBorder="1"/>
    <xf numFmtId="44" fontId="11" fillId="14" borderId="14" xfId="2" applyFont="1" applyFill="1" applyBorder="1"/>
    <xf numFmtId="10" fontId="10" fillId="0" borderId="0" xfId="3" applyNumberFormat="1" applyFont="1" applyFill="1" applyBorder="1"/>
    <xf numFmtId="0" fontId="11" fillId="15" borderId="2" xfId="0" applyFont="1" applyFill="1" applyBorder="1" applyAlignment="1">
      <alignment horizontal="centerContinuous"/>
    </xf>
    <xf numFmtId="0" fontId="11" fillId="16" borderId="2" xfId="0" applyFont="1" applyFill="1" applyBorder="1" applyAlignment="1">
      <alignment horizontal="centerContinuous"/>
    </xf>
    <xf numFmtId="168" fontId="10" fillId="14" borderId="9" xfId="1" applyNumberFormat="1" applyFont="1" applyFill="1" applyBorder="1"/>
    <xf numFmtId="168" fontId="10" fillId="14" borderId="11" xfId="1" applyNumberFormat="1" applyFont="1" applyFill="1" applyBorder="1"/>
    <xf numFmtId="0" fontId="3" fillId="4" borderId="5" xfId="0" applyFont="1" applyFill="1" applyBorder="1" applyAlignment="1">
      <alignment horizontal="left" vertical="center"/>
    </xf>
    <xf numFmtId="0" fontId="3" fillId="4" borderId="15" xfId="0" applyFont="1" applyFill="1" applyBorder="1" applyAlignment="1">
      <alignment horizontal="left" vertical="center"/>
    </xf>
    <xf numFmtId="0" fontId="3" fillId="5" borderId="5" xfId="0" applyFont="1" applyFill="1" applyBorder="1" applyAlignment="1">
      <alignment horizontal="center" vertical="center"/>
    </xf>
    <xf numFmtId="165" fontId="2" fillId="10" borderId="9" xfId="3" applyNumberFormat="1" applyFont="1" applyFill="1" applyBorder="1"/>
    <xf numFmtId="165" fontId="2" fillId="10" borderId="11" xfId="3" applyNumberFormat="1" applyFont="1" applyFill="1" applyBorder="1"/>
    <xf numFmtId="0" fontId="4" fillId="10" borderId="5" xfId="0" applyFont="1" applyFill="1" applyBorder="1" applyAlignment="1">
      <alignment horizontal="right"/>
    </xf>
    <xf numFmtId="0" fontId="4" fillId="10" borderId="10" xfId="0" applyFont="1" applyFill="1" applyBorder="1" applyAlignment="1">
      <alignment horizontal="right"/>
    </xf>
    <xf numFmtId="0" fontId="2" fillId="10" borderId="10" xfId="0" applyFont="1" applyFill="1" applyBorder="1" applyAlignment="1">
      <alignment horizontal="right"/>
    </xf>
    <xf numFmtId="0" fontId="3" fillId="10" borderId="1" xfId="0" applyFont="1" applyFill="1" applyBorder="1" applyAlignment="1">
      <alignment horizontal="left"/>
    </xf>
    <xf numFmtId="0" fontId="4" fillId="10" borderId="9" xfId="0" applyFont="1" applyFill="1" applyBorder="1"/>
    <xf numFmtId="0" fontId="4" fillId="10" borderId="11" xfId="0" applyFont="1" applyFill="1" applyBorder="1"/>
    <xf numFmtId="0" fontId="2" fillId="10" borderId="11" xfId="0" applyFont="1" applyFill="1" applyBorder="1"/>
    <xf numFmtId="0" fontId="2" fillId="10" borderId="11" xfId="0" applyFont="1" applyFill="1" applyBorder="1" applyAlignment="1">
      <alignment horizontal="left"/>
    </xf>
    <xf numFmtId="0" fontId="3" fillId="10" borderId="14" xfId="0" applyFont="1" applyFill="1" applyBorder="1" applyAlignment="1">
      <alignment horizontal="left"/>
    </xf>
    <xf numFmtId="0" fontId="2" fillId="10" borderId="12" xfId="0" applyFont="1" applyFill="1" applyBorder="1" applyAlignment="1">
      <alignment horizontal="right"/>
    </xf>
    <xf numFmtId="0" fontId="2" fillId="10" borderId="13" xfId="0" applyFont="1" applyFill="1" applyBorder="1" applyAlignment="1">
      <alignment horizontal="left"/>
    </xf>
    <xf numFmtId="165" fontId="2" fillId="10" borderId="13" xfId="3" applyNumberFormat="1" applyFont="1" applyFill="1" applyBorder="1"/>
    <xf numFmtId="165" fontId="3" fillId="10" borderId="14" xfId="3" applyNumberFormat="1" applyFont="1" applyFill="1" applyBorder="1"/>
    <xf numFmtId="167" fontId="12" fillId="14" borderId="9" xfId="2" applyNumberFormat="1" applyFont="1" applyFill="1" applyBorder="1"/>
    <xf numFmtId="167" fontId="12" fillId="14" borderId="7" xfId="2" applyNumberFormat="1" applyFont="1" applyFill="1" applyBorder="1"/>
    <xf numFmtId="0" fontId="12" fillId="0" borderId="0" xfId="0" applyFont="1"/>
    <xf numFmtId="4" fontId="12" fillId="0" borderId="0" xfId="0" applyNumberFormat="1" applyFont="1"/>
    <xf numFmtId="0" fontId="13" fillId="17" borderId="2" xfId="0" applyFont="1" applyFill="1" applyBorder="1" applyAlignment="1">
      <alignment horizontal="centerContinuous"/>
    </xf>
    <xf numFmtId="0" fontId="13" fillId="18" borderId="2" xfId="0" applyFont="1" applyFill="1" applyBorder="1" applyAlignment="1">
      <alignment horizontal="centerContinuous"/>
    </xf>
    <xf numFmtId="0" fontId="13" fillId="19" borderId="2" xfId="0" applyFont="1" applyFill="1" applyBorder="1" applyAlignment="1">
      <alignment horizontal="centerContinuous"/>
    </xf>
    <xf numFmtId="0" fontId="13" fillId="20" borderId="5" xfId="0" applyFont="1" applyFill="1" applyBorder="1" applyAlignment="1">
      <alignment vertical="center"/>
    </xf>
    <xf numFmtId="0" fontId="13" fillId="13" borderId="2" xfId="0" applyFont="1" applyFill="1" applyBorder="1" applyAlignment="1">
      <alignment vertical="center"/>
    </xf>
    <xf numFmtId="0" fontId="13" fillId="21" borderId="2" xfId="0" applyFont="1" applyFill="1" applyBorder="1" applyAlignment="1">
      <alignment vertical="center"/>
    </xf>
    <xf numFmtId="44" fontId="12" fillId="0" borderId="0" xfId="0" applyNumberFormat="1" applyFont="1"/>
    <xf numFmtId="0" fontId="12" fillId="14" borderId="5" xfId="0" applyFont="1" applyFill="1" applyBorder="1"/>
    <xf numFmtId="164" fontId="12" fillId="14" borderId="9" xfId="1" applyNumberFormat="1" applyFont="1" applyFill="1" applyBorder="1"/>
    <xf numFmtId="167" fontId="12" fillId="14" borderId="9" xfId="0" applyNumberFormat="1" applyFont="1" applyFill="1" applyBorder="1"/>
    <xf numFmtId="168" fontId="12" fillId="14" borderId="9" xfId="1" applyNumberFormat="1" applyFont="1" applyFill="1" applyBorder="1"/>
    <xf numFmtId="43" fontId="12" fillId="0" borderId="0" xfId="0" applyNumberFormat="1" applyFont="1"/>
    <xf numFmtId="0" fontId="12" fillId="14" borderId="10" xfId="0" applyFont="1" applyFill="1" applyBorder="1"/>
    <xf numFmtId="164" fontId="12" fillId="14" borderId="11" xfId="1" applyNumberFormat="1" applyFont="1" applyFill="1" applyBorder="1"/>
    <xf numFmtId="167" fontId="12" fillId="14" borderId="11" xfId="0" applyNumberFormat="1" applyFont="1" applyFill="1" applyBorder="1"/>
    <xf numFmtId="168" fontId="12" fillId="14" borderId="11" xfId="1" applyNumberFormat="1" applyFont="1" applyFill="1" applyBorder="1"/>
    <xf numFmtId="167" fontId="12" fillId="14" borderId="11" xfId="2" applyNumberFormat="1" applyFont="1" applyFill="1" applyBorder="1"/>
    <xf numFmtId="0" fontId="12" fillId="14" borderId="12" xfId="0" applyFont="1" applyFill="1" applyBorder="1"/>
    <xf numFmtId="0" fontId="12" fillId="14" borderId="13" xfId="0" applyFont="1" applyFill="1" applyBorder="1"/>
    <xf numFmtId="164" fontId="12" fillId="14" borderId="13" xfId="1" applyNumberFormat="1" applyFont="1" applyFill="1" applyBorder="1"/>
    <xf numFmtId="167" fontId="12" fillId="14" borderId="13" xfId="0" applyNumberFormat="1" applyFont="1" applyFill="1" applyBorder="1"/>
    <xf numFmtId="168" fontId="12" fillId="14" borderId="13" xfId="1" applyNumberFormat="1" applyFont="1" applyFill="1" applyBorder="1"/>
    <xf numFmtId="167" fontId="12" fillId="14" borderId="13" xfId="2" applyNumberFormat="1" applyFont="1" applyFill="1" applyBorder="1"/>
    <xf numFmtId="0" fontId="13" fillId="14" borderId="1" xfId="0" applyFont="1" applyFill="1" applyBorder="1" applyAlignment="1">
      <alignment horizontal="centerContinuous"/>
    </xf>
    <xf numFmtId="0" fontId="13" fillId="14" borderId="14" xfId="0" applyFont="1" applyFill="1" applyBorder="1" applyAlignment="1">
      <alignment horizontal="centerContinuous"/>
    </xf>
    <xf numFmtId="169" fontId="12" fillId="0" borderId="0" xfId="0" applyNumberFormat="1" applyFont="1"/>
    <xf numFmtId="169" fontId="12" fillId="0" borderId="0" xfId="2" applyNumberFormat="1" applyFont="1" applyFill="1" applyBorder="1"/>
    <xf numFmtId="0" fontId="13" fillId="20" borderId="5" xfId="0" applyFont="1" applyFill="1" applyBorder="1" applyAlignment="1">
      <alignment vertical="center" wrapText="1"/>
    </xf>
    <xf numFmtId="0" fontId="13" fillId="20" borderId="5" xfId="0" applyFont="1" applyFill="1" applyBorder="1" applyAlignment="1">
      <alignment horizontal="center" vertical="center" wrapText="1"/>
    </xf>
    <xf numFmtId="0" fontId="13" fillId="13" borderId="2" xfId="0" applyFont="1" applyFill="1" applyBorder="1" applyAlignment="1">
      <alignment vertical="center" wrapText="1"/>
    </xf>
    <xf numFmtId="0" fontId="13" fillId="13" borderId="2" xfId="0" applyFont="1" applyFill="1" applyBorder="1" applyAlignment="1">
      <alignment horizontal="center" vertical="center" wrapText="1"/>
    </xf>
    <xf numFmtId="0" fontId="13" fillId="21" borderId="2" xfId="0" applyFont="1" applyFill="1" applyBorder="1" applyAlignment="1">
      <alignment vertical="center" wrapText="1"/>
    </xf>
    <xf numFmtId="0" fontId="13" fillId="21" borderId="2" xfId="0" applyFont="1" applyFill="1" applyBorder="1" applyAlignment="1">
      <alignment horizontal="center" vertical="center" wrapText="1"/>
    </xf>
    <xf numFmtId="0" fontId="12" fillId="14" borderId="2" xfId="0" applyFont="1" applyFill="1" applyBorder="1"/>
    <xf numFmtId="0" fontId="12" fillId="14" borderId="7" xfId="0" applyFont="1" applyFill="1" applyBorder="1"/>
    <xf numFmtId="164" fontId="12" fillId="14" borderId="7" xfId="1" applyNumberFormat="1" applyFont="1" applyFill="1" applyBorder="1"/>
    <xf numFmtId="167" fontId="12" fillId="14" borderId="7" xfId="0" applyNumberFormat="1" applyFont="1" applyFill="1" applyBorder="1"/>
    <xf numFmtId="168" fontId="12" fillId="14" borderId="7" xfId="1" applyNumberFormat="1" applyFont="1" applyFill="1" applyBorder="1"/>
    <xf numFmtId="0" fontId="12" fillId="0" borderId="0" xfId="0" applyFont="1" applyAlignment="1">
      <alignment wrapText="1"/>
    </xf>
    <xf numFmtId="164" fontId="13" fillId="14" borderId="14" xfId="0" applyNumberFormat="1" applyFont="1" applyFill="1" applyBorder="1"/>
    <xf numFmtId="167" fontId="13" fillId="14" borderId="14" xfId="2" applyNumberFormat="1" applyFont="1" applyFill="1" applyBorder="1"/>
    <xf numFmtId="168" fontId="13" fillId="14" borderId="14" xfId="1" applyNumberFormat="1" applyFont="1" applyFill="1" applyBorder="1"/>
    <xf numFmtId="167" fontId="12" fillId="0" borderId="0" xfId="0" applyNumberFormat="1" applyFont="1"/>
    <xf numFmtId="0" fontId="3" fillId="5" borderId="5" xfId="0" applyFont="1" applyFill="1" applyBorder="1" applyAlignment="1">
      <alignment horizontal="center" vertical="center" wrapText="1"/>
    </xf>
    <xf numFmtId="0" fontId="3" fillId="5" borderId="15" xfId="0" applyFont="1" applyFill="1" applyBorder="1" applyAlignment="1">
      <alignment horizontal="center" vertical="center"/>
    </xf>
    <xf numFmtId="43" fontId="2" fillId="10" borderId="9" xfId="1" applyFont="1" applyFill="1" applyBorder="1"/>
    <xf numFmtId="43" fontId="2" fillId="10" borderId="11" xfId="1" applyFont="1" applyFill="1" applyBorder="1"/>
    <xf numFmtId="167" fontId="2" fillId="10" borderId="9" xfId="0" applyNumberFormat="1" applyFont="1" applyFill="1" applyBorder="1"/>
    <xf numFmtId="167" fontId="2" fillId="10" borderId="11" xfId="0" applyNumberFormat="1" applyFont="1" applyFill="1" applyBorder="1"/>
    <xf numFmtId="168" fontId="2" fillId="10" borderId="9" xfId="1" applyNumberFormat="1" applyFont="1" applyFill="1" applyBorder="1"/>
    <xf numFmtId="168" fontId="2" fillId="10" borderId="11" xfId="1" applyNumberFormat="1" applyFont="1" applyFill="1" applyBorder="1"/>
    <xf numFmtId="164" fontId="2" fillId="10" borderId="9" xfId="1" applyNumberFormat="1" applyFont="1" applyFill="1" applyBorder="1"/>
    <xf numFmtId="164" fontId="2" fillId="10" borderId="11" xfId="1" applyNumberFormat="1" applyFont="1" applyFill="1" applyBorder="1"/>
    <xf numFmtId="167" fontId="2" fillId="10" borderId="9" xfId="2" applyNumberFormat="1" applyFont="1" applyFill="1" applyBorder="1"/>
    <xf numFmtId="164" fontId="2" fillId="10" borderId="13" xfId="1" applyNumberFormat="1" applyFont="1" applyFill="1" applyBorder="1"/>
    <xf numFmtId="167" fontId="2" fillId="10" borderId="13" xfId="0" applyNumberFormat="1" applyFont="1" applyFill="1" applyBorder="1"/>
    <xf numFmtId="168" fontId="2" fillId="10" borderId="13" xfId="1" applyNumberFormat="1" applyFont="1" applyFill="1" applyBorder="1"/>
    <xf numFmtId="43" fontId="2" fillId="10" borderId="13" xfId="1" applyFont="1" applyFill="1" applyBorder="1"/>
    <xf numFmtId="164" fontId="3" fillId="10" borderId="14" xfId="1" applyNumberFormat="1" applyFont="1" applyFill="1" applyBorder="1"/>
    <xf numFmtId="167" fontId="3" fillId="10" borderId="14" xfId="0" applyNumberFormat="1" applyFont="1" applyFill="1" applyBorder="1"/>
    <xf numFmtId="168" fontId="3" fillId="10" borderId="14" xfId="1" applyNumberFormat="1" applyFont="1" applyFill="1" applyBorder="1"/>
    <xf numFmtId="43" fontId="3" fillId="10" borderId="14" xfId="1" applyFont="1" applyFill="1" applyBorder="1"/>
    <xf numFmtId="44" fontId="2" fillId="10" borderId="9" xfId="2" applyFont="1" applyFill="1" applyBorder="1"/>
    <xf numFmtId="44" fontId="2" fillId="10" borderId="11" xfId="2" applyFont="1" applyFill="1" applyBorder="1"/>
    <xf numFmtId="44" fontId="3" fillId="10" borderId="14" xfId="2" applyFont="1" applyFill="1" applyBorder="1"/>
    <xf numFmtId="44" fontId="2" fillId="10" borderId="13" xfId="2" applyFont="1" applyFill="1" applyBorder="1"/>
    <xf numFmtId="0" fontId="3" fillId="10" borderId="1" xfId="0" applyFont="1" applyFill="1" applyBorder="1" applyAlignment="1">
      <alignment horizontal="right"/>
    </xf>
    <xf numFmtId="44" fontId="2" fillId="10" borderId="9" xfId="0" applyNumberFormat="1" applyFont="1" applyFill="1" applyBorder="1"/>
    <xf numFmtId="44" fontId="2" fillId="10" borderId="11" xfId="0" applyNumberFormat="1" applyFont="1" applyFill="1" applyBorder="1"/>
    <xf numFmtId="164" fontId="4" fillId="10" borderId="9" xfId="1" applyNumberFormat="1" applyFont="1" applyFill="1" applyBorder="1"/>
    <xf numFmtId="164" fontId="4" fillId="10" borderId="11" xfId="1" applyNumberFormat="1" applyFont="1" applyFill="1" applyBorder="1"/>
    <xf numFmtId="164" fontId="3" fillId="10" borderId="14" xfId="1" applyNumberFormat="1" applyFont="1" applyFill="1" applyBorder="1" applyAlignment="1">
      <alignment horizontal="left"/>
    </xf>
    <xf numFmtId="164" fontId="4" fillId="10" borderId="13" xfId="1" applyNumberFormat="1" applyFont="1" applyFill="1" applyBorder="1"/>
    <xf numFmtId="44" fontId="2" fillId="10" borderId="13" xfId="0" applyNumberFormat="1" applyFont="1" applyFill="1" applyBorder="1"/>
    <xf numFmtId="0" fontId="14" fillId="0" borderId="0" xfId="0" applyFont="1"/>
    <xf numFmtId="0" fontId="11" fillId="18" borderId="2" xfId="0" applyFont="1" applyFill="1" applyBorder="1" applyAlignment="1">
      <alignment horizontal="centerContinuous"/>
    </xf>
    <xf numFmtId="0" fontId="11" fillId="13" borderId="5" xfId="0" applyFont="1" applyFill="1" applyBorder="1" applyAlignment="1">
      <alignment vertical="center"/>
    </xf>
    <xf numFmtId="0" fontId="11" fillId="13" borderId="5" xfId="0" applyFont="1" applyFill="1" applyBorder="1" applyAlignment="1">
      <alignment horizontal="centerContinuous" vertical="center"/>
    </xf>
    <xf numFmtId="0" fontId="11" fillId="13" borderId="5" xfId="0" applyFont="1" applyFill="1" applyBorder="1" applyAlignment="1">
      <alignment horizontal="center" vertical="center" wrapText="1"/>
    </xf>
    <xf numFmtId="0" fontId="10" fillId="14" borderId="5" xfId="0" applyFont="1" applyFill="1" applyBorder="1"/>
    <xf numFmtId="0" fontId="10" fillId="14" borderId="10" xfId="0" applyFont="1" applyFill="1" applyBorder="1"/>
    <xf numFmtId="0" fontId="10" fillId="14" borderId="12" xfId="0" applyFont="1" applyFill="1" applyBorder="1"/>
    <xf numFmtId="0" fontId="11" fillId="14" borderId="1" xfId="0" applyFont="1" applyFill="1" applyBorder="1"/>
    <xf numFmtId="0" fontId="11" fillId="22" borderId="2" xfId="0" applyFont="1" applyFill="1" applyBorder="1" applyAlignment="1">
      <alignment horizontal="centerContinuous"/>
    </xf>
    <xf numFmtId="0" fontId="11" fillId="16" borderId="5" xfId="0" applyFont="1" applyFill="1" applyBorder="1" applyAlignment="1">
      <alignment vertical="center"/>
    </xf>
    <xf numFmtId="0" fontId="11" fillId="16" borderId="5" xfId="0" applyFont="1" applyFill="1" applyBorder="1" applyAlignment="1">
      <alignment horizontal="centerContinuous" vertical="center"/>
    </xf>
    <xf numFmtId="0" fontId="11" fillId="16" borderId="5" xfId="0" applyFont="1" applyFill="1" applyBorder="1" applyAlignment="1">
      <alignment horizontal="center" vertical="center" wrapText="1"/>
    </xf>
    <xf numFmtId="0" fontId="15" fillId="0" borderId="0" xfId="0" applyFont="1"/>
    <xf numFmtId="0" fontId="16" fillId="0" borderId="0" xfId="0" applyFont="1"/>
    <xf numFmtId="0" fontId="11" fillId="17" borderId="2" xfId="0" applyFont="1" applyFill="1" applyBorder="1" applyAlignment="1">
      <alignment horizontal="centerContinuous" vertical="center"/>
    </xf>
    <xf numFmtId="0" fontId="11" fillId="18" borderId="2" xfId="0" applyFont="1" applyFill="1" applyBorder="1" applyAlignment="1">
      <alignment horizontal="centerContinuous" vertical="center"/>
    </xf>
    <xf numFmtId="0" fontId="11" fillId="19" borderId="2" xfId="0" applyFont="1" applyFill="1" applyBorder="1" applyAlignment="1">
      <alignment horizontal="centerContinuous" vertical="center"/>
    </xf>
    <xf numFmtId="0" fontId="11" fillId="22" borderId="2" xfId="0" applyFont="1" applyFill="1" applyBorder="1" applyAlignment="1">
      <alignment horizontal="centerContinuous" vertical="center"/>
    </xf>
    <xf numFmtId="0" fontId="11" fillId="17" borderId="5" xfId="0" applyFont="1" applyFill="1" applyBorder="1" applyAlignment="1">
      <alignment horizontal="centerContinuous" vertical="center"/>
    </xf>
    <xf numFmtId="0" fontId="11" fillId="18" borderId="5" xfId="0" applyFont="1" applyFill="1" applyBorder="1" applyAlignment="1">
      <alignment horizontal="centerContinuous" vertical="center"/>
    </xf>
    <xf numFmtId="0" fontId="11" fillId="19" borderId="5" xfId="0" applyFont="1" applyFill="1" applyBorder="1" applyAlignment="1">
      <alignment horizontal="centerContinuous" vertical="center"/>
    </xf>
    <xf numFmtId="0" fontId="11" fillId="12" borderId="5" xfId="0" applyFont="1" applyFill="1" applyBorder="1" applyAlignment="1">
      <alignment horizontal="left" vertical="center"/>
    </xf>
    <xf numFmtId="0" fontId="11" fillId="20" borderId="5" xfId="0" applyFont="1" applyFill="1" applyBorder="1" applyAlignment="1">
      <alignment horizontal="center"/>
    </xf>
    <xf numFmtId="0" fontId="11" fillId="13" borderId="5" xfId="0" applyFont="1" applyFill="1" applyBorder="1" applyAlignment="1">
      <alignment horizontal="center"/>
    </xf>
    <xf numFmtId="0" fontId="11" fillId="21" borderId="5" xfId="0" applyFont="1" applyFill="1" applyBorder="1" applyAlignment="1">
      <alignment horizontal="center"/>
    </xf>
    <xf numFmtId="0" fontId="11" fillId="16" borderId="5" xfId="0" applyFont="1" applyFill="1" applyBorder="1" applyAlignment="1">
      <alignment horizontal="center"/>
    </xf>
    <xf numFmtId="0" fontId="11" fillId="16" borderId="5" xfId="0" applyFont="1" applyFill="1" applyBorder="1" applyAlignment="1">
      <alignment horizontal="center" vertical="center"/>
    </xf>
    <xf numFmtId="0" fontId="10" fillId="14" borderId="1" xfId="0" applyFont="1" applyFill="1" applyBorder="1" applyAlignment="1">
      <alignment horizontal="right"/>
    </xf>
    <xf numFmtId="0" fontId="10" fillId="14" borderId="14" xfId="0" applyFont="1" applyFill="1" applyBorder="1" applyAlignment="1">
      <alignment horizontal="left"/>
    </xf>
    <xf numFmtId="44" fontId="10" fillId="14" borderId="14" xfId="2" applyFont="1" applyFill="1" applyBorder="1"/>
    <xf numFmtId="10" fontId="10" fillId="14" borderId="14" xfId="3" applyNumberFormat="1" applyFont="1" applyFill="1" applyBorder="1"/>
    <xf numFmtId="168" fontId="10" fillId="14" borderId="14" xfId="1" applyNumberFormat="1" applyFont="1" applyFill="1" applyBorder="1"/>
    <xf numFmtId="0" fontId="11" fillId="14" borderId="10" xfId="0" applyFont="1" applyFill="1" applyBorder="1" applyAlignment="1">
      <alignment horizontal="left"/>
    </xf>
    <xf numFmtId="0" fontId="11" fillId="14" borderId="11" xfId="0" applyFont="1" applyFill="1" applyBorder="1" applyAlignment="1">
      <alignment horizontal="left"/>
    </xf>
    <xf numFmtId="10" fontId="12" fillId="0" borderId="0" xfId="3" applyNumberFormat="1" applyFont="1"/>
    <xf numFmtId="0" fontId="17" fillId="0" borderId="0" xfId="0" applyFont="1"/>
    <xf numFmtId="0" fontId="8" fillId="6" borderId="16" xfId="0" applyFont="1" applyFill="1" applyBorder="1" applyAlignment="1">
      <alignment horizontal="centerContinuous"/>
    </xf>
    <xf numFmtId="0" fontId="18" fillId="23" borderId="2" xfId="0" applyFont="1" applyFill="1" applyBorder="1" applyAlignment="1">
      <alignment horizontal="center"/>
    </xf>
    <xf numFmtId="0" fontId="8" fillId="7" borderId="2" xfId="0" applyFont="1" applyFill="1" applyBorder="1" applyAlignment="1">
      <alignment horizontal="center"/>
    </xf>
    <xf numFmtId="0" fontId="9" fillId="10" borderId="15" xfId="0" applyFont="1" applyFill="1" applyBorder="1"/>
    <xf numFmtId="169" fontId="0" fillId="10" borderId="5" xfId="2" applyNumberFormat="1" applyFont="1" applyFill="1" applyBorder="1"/>
    <xf numFmtId="169" fontId="0" fillId="24" borderId="5" xfId="2" applyNumberFormat="1" applyFont="1" applyFill="1" applyBorder="1"/>
    <xf numFmtId="0" fontId="9" fillId="10" borderId="17" xfId="0" applyFont="1" applyFill="1" applyBorder="1"/>
    <xf numFmtId="169" fontId="0" fillId="10" borderId="10" xfId="2" applyNumberFormat="1" applyFont="1" applyFill="1" applyBorder="1"/>
    <xf numFmtId="169" fontId="0" fillId="24" borderId="10" xfId="2" applyNumberFormat="1" applyFont="1" applyFill="1" applyBorder="1"/>
    <xf numFmtId="0" fontId="9" fillId="10" borderId="18" xfId="0" applyFont="1" applyFill="1" applyBorder="1"/>
    <xf numFmtId="169" fontId="0" fillId="10" borderId="12" xfId="2" applyNumberFormat="1" applyFont="1" applyFill="1" applyBorder="1"/>
    <xf numFmtId="169" fontId="0" fillId="24" borderId="12" xfId="2" applyNumberFormat="1" applyFont="1" applyFill="1" applyBorder="1"/>
    <xf numFmtId="0" fontId="18" fillId="0" borderId="1" xfId="0" applyFont="1" applyBorder="1"/>
    <xf numFmtId="169" fontId="8" fillId="24" borderId="1" xfId="0" applyNumberFormat="1" applyFont="1" applyFill="1" applyBorder="1"/>
    <xf numFmtId="0" fontId="18" fillId="0" borderId="1" xfId="0" applyFont="1" applyBorder="1" applyAlignment="1">
      <alignment horizontal="left" indent="1"/>
    </xf>
    <xf numFmtId="169" fontId="8" fillId="0" borderId="2" xfId="0" applyNumberFormat="1" applyFont="1" applyBorder="1"/>
    <xf numFmtId="169" fontId="8" fillId="24" borderId="2" xfId="0" applyNumberFormat="1" applyFont="1" applyFill="1" applyBorder="1"/>
    <xf numFmtId="0" fontId="18" fillId="0" borderId="1" xfId="0" applyFont="1" applyBorder="1" applyAlignment="1">
      <alignment horizontal="left"/>
    </xf>
    <xf numFmtId="0" fontId="18" fillId="0" borderId="2" xfId="0" applyFont="1" applyBorder="1"/>
    <xf numFmtId="164" fontId="8" fillId="0" borderId="2" xfId="1" applyNumberFormat="1" applyFont="1" applyBorder="1"/>
    <xf numFmtId="164" fontId="8" fillId="24" borderId="2" xfId="1" applyNumberFormat="1" applyFont="1" applyFill="1" applyBorder="1"/>
    <xf numFmtId="44" fontId="8" fillId="0" borderId="2" xfId="2" applyFont="1" applyBorder="1"/>
    <xf numFmtId="44" fontId="8" fillId="24" borderId="2" xfId="2" applyFont="1" applyFill="1" applyBorder="1"/>
    <xf numFmtId="10" fontId="8" fillId="0" borderId="2" xfId="3" applyNumberFormat="1" applyFont="1" applyBorder="1"/>
    <xf numFmtId="10" fontId="8" fillId="24" borderId="2" xfId="3" applyNumberFormat="1" applyFont="1" applyFill="1" applyBorder="1"/>
    <xf numFmtId="10" fontId="0" fillId="0" borderId="0" xfId="3" applyNumberFormat="1" applyFont="1"/>
    <xf numFmtId="0" fontId="20" fillId="0" borderId="0" xfId="0" applyFont="1"/>
    <xf numFmtId="0" fontId="21" fillId="0" borderId="0" xfId="0" applyFont="1"/>
    <xf numFmtId="0" fontId="12" fillId="10" borderId="5" xfId="0" applyFont="1" applyFill="1" applyBorder="1" applyAlignment="1">
      <alignment horizontal="right"/>
    </xf>
    <xf numFmtId="0" fontId="12" fillId="10" borderId="9" xfId="0" applyFont="1" applyFill="1" applyBorder="1"/>
    <xf numFmtId="164" fontId="10" fillId="10" borderId="9" xfId="1" applyNumberFormat="1" applyFont="1" applyFill="1" applyBorder="1"/>
    <xf numFmtId="44" fontId="10" fillId="10" borderId="9" xfId="2" applyFont="1" applyFill="1" applyBorder="1"/>
    <xf numFmtId="10" fontId="10" fillId="10" borderId="9" xfId="3" applyNumberFormat="1" applyFont="1" applyFill="1" applyBorder="1"/>
    <xf numFmtId="0" fontId="12" fillId="10" borderId="10" xfId="0" applyFont="1" applyFill="1" applyBorder="1" applyAlignment="1">
      <alignment horizontal="right"/>
    </xf>
    <xf numFmtId="0" fontId="12" fillId="10" borderId="11" xfId="0" applyFont="1" applyFill="1" applyBorder="1"/>
    <xf numFmtId="164" fontId="10" fillId="10" borderId="11" xfId="1" applyNumberFormat="1" applyFont="1" applyFill="1" applyBorder="1"/>
    <xf numFmtId="44" fontId="10" fillId="10" borderId="11" xfId="2" applyFont="1" applyFill="1" applyBorder="1"/>
    <xf numFmtId="10" fontId="10" fillId="10" borderId="11" xfId="3" applyNumberFormat="1" applyFont="1" applyFill="1" applyBorder="1"/>
    <xf numFmtId="0" fontId="10" fillId="10" borderId="10" xfId="0" applyFont="1" applyFill="1" applyBorder="1" applyAlignment="1">
      <alignment horizontal="right"/>
    </xf>
    <xf numFmtId="0" fontId="10" fillId="10" borderId="11" xfId="0" applyFont="1" applyFill="1" applyBorder="1"/>
    <xf numFmtId="0" fontId="10" fillId="10" borderId="11" xfId="0" applyFont="1" applyFill="1" applyBorder="1" applyAlignment="1">
      <alignment horizontal="left"/>
    </xf>
    <xf numFmtId="0" fontId="10" fillId="10" borderId="12" xfId="0" applyFont="1" applyFill="1" applyBorder="1" applyAlignment="1">
      <alignment horizontal="right"/>
    </xf>
    <xf numFmtId="0" fontId="10" fillId="10" borderId="13" xfId="0" applyFont="1" applyFill="1" applyBorder="1" applyAlignment="1">
      <alignment horizontal="left"/>
    </xf>
    <xf numFmtId="164" fontId="10" fillId="10" borderId="13" xfId="1" applyNumberFormat="1" applyFont="1" applyFill="1" applyBorder="1"/>
    <xf numFmtId="44" fontId="10" fillId="10" borderId="13" xfId="2" applyFont="1" applyFill="1" applyBorder="1"/>
    <xf numFmtId="10" fontId="10" fillId="10" borderId="13" xfId="3" applyNumberFormat="1" applyFont="1" applyFill="1" applyBorder="1"/>
    <xf numFmtId="0" fontId="11" fillId="10" borderId="1" xfId="0" applyFont="1" applyFill="1" applyBorder="1" applyAlignment="1">
      <alignment horizontal="left"/>
    </xf>
    <xf numFmtId="0" fontId="11" fillId="10" borderId="14" xfId="0" applyFont="1" applyFill="1" applyBorder="1" applyAlignment="1">
      <alignment horizontal="left"/>
    </xf>
    <xf numFmtId="164" fontId="11" fillId="10" borderId="14" xfId="1" applyNumberFormat="1" applyFont="1" applyFill="1" applyBorder="1"/>
    <xf numFmtId="44" fontId="11" fillId="10" borderId="14" xfId="2" applyFont="1" applyFill="1" applyBorder="1"/>
    <xf numFmtId="10" fontId="11" fillId="10" borderId="14" xfId="3" applyNumberFormat="1" applyFont="1" applyFill="1" applyBorder="1"/>
    <xf numFmtId="170" fontId="10" fillId="0" borderId="0" xfId="3" applyNumberFormat="1" applyFont="1"/>
    <xf numFmtId="44" fontId="11" fillId="0" borderId="0" xfId="2" applyFont="1"/>
    <xf numFmtId="0" fontId="3" fillId="4" borderId="5" xfId="0" applyFont="1" applyFill="1" applyBorder="1" applyAlignment="1">
      <alignment horizontal="left" vertical="center" wrapText="1"/>
    </xf>
    <xf numFmtId="0" fontId="2" fillId="10" borderId="5" xfId="0" applyFont="1" applyFill="1" applyBorder="1"/>
    <xf numFmtId="0" fontId="2" fillId="10" borderId="10" xfId="0" quotePrefix="1" applyFont="1" applyFill="1" applyBorder="1"/>
    <xf numFmtId="0" fontId="2" fillId="10" borderId="10" xfId="0" applyFont="1" applyFill="1" applyBorder="1"/>
    <xf numFmtId="0" fontId="2" fillId="10" borderId="1" xfId="0" applyFont="1" applyFill="1" applyBorder="1"/>
    <xf numFmtId="0" fontId="23" fillId="0" borderId="0" xfId="0" applyFont="1"/>
    <xf numFmtId="0" fontId="8" fillId="24" borderId="3" xfId="0" applyFont="1" applyFill="1" applyBorder="1" applyAlignment="1">
      <alignment horizontal="centerContinuous"/>
    </xf>
    <xf numFmtId="0" fontId="8" fillId="24" borderId="7" xfId="0" applyFont="1" applyFill="1" applyBorder="1" applyAlignment="1">
      <alignment horizontal="centerContinuous"/>
    </xf>
    <xf numFmtId="0" fontId="8" fillId="24" borderId="2" xfId="0" applyFont="1" applyFill="1" applyBorder="1" applyAlignment="1">
      <alignment horizontal="left" vertical="center"/>
    </xf>
    <xf numFmtId="0" fontId="8" fillId="24" borderId="2" xfId="0" applyFont="1" applyFill="1" applyBorder="1" applyAlignment="1">
      <alignment horizontal="center" vertical="center" wrapText="1"/>
    </xf>
    <xf numFmtId="0" fontId="8" fillId="24" borderId="2" xfId="0" applyFont="1" applyFill="1" applyBorder="1" applyAlignment="1">
      <alignment horizontal="center" vertical="center"/>
    </xf>
    <xf numFmtId="0" fontId="0" fillId="10" borderId="15" xfId="0" applyFill="1" applyBorder="1"/>
    <xf numFmtId="164" fontId="0" fillId="10" borderId="15" xfId="1" applyNumberFormat="1" applyFont="1" applyFill="1" applyBorder="1"/>
    <xf numFmtId="44" fontId="0" fillId="10" borderId="5" xfId="1" applyNumberFormat="1" applyFont="1" applyFill="1" applyBorder="1"/>
    <xf numFmtId="0" fontId="0" fillId="10" borderId="17" xfId="0" applyFill="1" applyBorder="1"/>
    <xf numFmtId="164" fontId="0" fillId="10" borderId="17" xfId="1" applyNumberFormat="1" applyFont="1" applyFill="1" applyBorder="1"/>
    <xf numFmtId="44" fontId="0" fillId="10" borderId="10" xfId="1" applyNumberFormat="1" applyFont="1" applyFill="1" applyBorder="1"/>
    <xf numFmtId="0" fontId="0" fillId="10" borderId="18" xfId="0" applyFill="1" applyBorder="1"/>
    <xf numFmtId="164" fontId="0" fillId="10" borderId="18" xfId="1" applyNumberFormat="1" applyFont="1" applyFill="1" applyBorder="1"/>
    <xf numFmtId="44" fontId="0" fillId="10" borderId="12" xfId="1" applyNumberFormat="1" applyFont="1" applyFill="1" applyBorder="1"/>
    <xf numFmtId="0" fontId="8" fillId="0" borderId="1" xfId="0" applyFont="1" applyBorder="1" applyAlignment="1">
      <alignment horizontal="centerContinuous"/>
    </xf>
    <xf numFmtId="0" fontId="8" fillId="10" borderId="1" xfId="0" applyFont="1" applyFill="1" applyBorder="1" applyAlignment="1">
      <alignment horizontal="centerContinuous"/>
    </xf>
    <xf numFmtId="164" fontId="8" fillId="0" borderId="1" xfId="0" applyNumberFormat="1" applyFont="1" applyBorder="1"/>
    <xf numFmtId="44" fontId="8" fillId="0" borderId="1" xfId="2" applyFont="1" applyBorder="1"/>
    <xf numFmtId="164" fontId="8" fillId="0" borderId="0" xfId="0" applyNumberFormat="1" applyFont="1"/>
    <xf numFmtId="44" fontId="8" fillId="0" borderId="0" xfId="2" applyFont="1" applyBorder="1"/>
    <xf numFmtId="165" fontId="8" fillId="0" borderId="0" xfId="3" applyNumberFormat="1" applyFont="1" applyBorder="1"/>
    <xf numFmtId="0" fontId="9" fillId="0" borderId="0" xfId="0" applyFont="1"/>
    <xf numFmtId="0" fontId="18" fillId="7" borderId="2" xfId="0" applyFont="1" applyFill="1" applyBorder="1" applyAlignment="1">
      <alignment horizontal="centerContinuous"/>
    </xf>
    <xf numFmtId="0" fontId="18" fillId="7" borderId="3" xfId="0" applyFont="1" applyFill="1" applyBorder="1" applyAlignment="1">
      <alignment horizontal="centerContinuous"/>
    </xf>
    <xf numFmtId="0" fontId="18" fillId="7" borderId="7" xfId="0" applyFont="1" applyFill="1" applyBorder="1" applyAlignment="1">
      <alignment horizontal="centerContinuous"/>
    </xf>
    <xf numFmtId="0" fontId="18" fillId="7" borderId="16" xfId="0" applyFont="1" applyFill="1" applyBorder="1" applyAlignment="1">
      <alignment horizontal="centerContinuous"/>
    </xf>
    <xf numFmtId="0" fontId="8" fillId="7" borderId="2" xfId="0" applyFont="1" applyFill="1" applyBorder="1" applyAlignment="1">
      <alignment horizontal="centerContinuous"/>
    </xf>
    <xf numFmtId="0" fontId="8" fillId="4" borderId="5" xfId="0" applyFont="1" applyFill="1" applyBorder="1" applyAlignment="1">
      <alignment horizontal="left" vertical="center"/>
    </xf>
    <xf numFmtId="0" fontId="18" fillId="4" borderId="5" xfId="0" applyFont="1" applyFill="1" applyBorder="1" applyAlignment="1">
      <alignment horizontal="left" vertical="center"/>
    </xf>
    <xf numFmtId="0" fontId="18" fillId="4" borderId="5" xfId="0" applyFont="1" applyFill="1" applyBorder="1" applyAlignment="1">
      <alignment horizontal="center" vertical="center" wrapText="1"/>
    </xf>
    <xf numFmtId="0" fontId="18" fillId="8" borderId="5" xfId="0" applyFont="1" applyFill="1" applyBorder="1" applyAlignment="1">
      <alignment horizontal="center" vertical="center"/>
    </xf>
    <xf numFmtId="0" fontId="18" fillId="8" borderId="2" xfId="0" applyFont="1" applyFill="1" applyBorder="1" applyAlignment="1">
      <alignment horizontal="center" vertical="center"/>
    </xf>
    <xf numFmtId="0" fontId="18" fillId="8"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0" fillId="10" borderId="5" xfId="0" applyFill="1" applyBorder="1"/>
    <xf numFmtId="0" fontId="9" fillId="10" borderId="9" xfId="0" applyFont="1" applyFill="1" applyBorder="1"/>
    <xf numFmtId="164" fontId="9" fillId="10" borderId="5" xfId="1" applyNumberFormat="1" applyFont="1" applyFill="1" applyBorder="1"/>
    <xf numFmtId="44" fontId="9" fillId="10" borderId="19" xfId="2" applyFont="1" applyFill="1" applyBorder="1"/>
    <xf numFmtId="43" fontId="9" fillId="10" borderId="15" xfId="1" applyFont="1" applyFill="1" applyBorder="1"/>
    <xf numFmtId="44" fontId="9" fillId="10" borderId="5" xfId="2" applyFont="1" applyFill="1" applyBorder="1"/>
    <xf numFmtId="9" fontId="9" fillId="10" borderId="5" xfId="3" applyFont="1" applyFill="1" applyBorder="1"/>
    <xf numFmtId="165" fontId="9" fillId="10" borderId="5" xfId="3" applyNumberFormat="1" applyFont="1" applyFill="1" applyBorder="1"/>
    <xf numFmtId="165" fontId="0" fillId="10" borderId="5" xfId="3" applyNumberFormat="1" applyFont="1" applyFill="1" applyBorder="1"/>
    <xf numFmtId="0" fontId="0" fillId="10" borderId="10" xfId="0" applyFill="1" applyBorder="1"/>
    <xf numFmtId="0" fontId="9" fillId="10" borderId="11" xfId="0" applyFont="1" applyFill="1" applyBorder="1"/>
    <xf numFmtId="164" fontId="9" fillId="10" borderId="10" xfId="1" applyNumberFormat="1" applyFont="1" applyFill="1" applyBorder="1"/>
    <xf numFmtId="44" fontId="9" fillId="10" borderId="0" xfId="2" applyFont="1" applyFill="1" applyBorder="1"/>
    <xf numFmtId="43" fontId="9" fillId="10" borderId="17" xfId="1" applyFont="1" applyFill="1" applyBorder="1"/>
    <xf numFmtId="44" fontId="9" fillId="10" borderId="10" xfId="2" applyFont="1" applyFill="1" applyBorder="1"/>
    <xf numFmtId="9" fontId="9" fillId="10" borderId="10" xfId="3" applyFont="1" applyFill="1" applyBorder="1"/>
    <xf numFmtId="165" fontId="9" fillId="10" borderId="10" xfId="3" applyNumberFormat="1" applyFont="1" applyFill="1" applyBorder="1"/>
    <xf numFmtId="165" fontId="0" fillId="10" borderId="10" xfId="3" applyNumberFormat="1" applyFont="1" applyFill="1" applyBorder="1"/>
    <xf numFmtId="0" fontId="0" fillId="10" borderId="12" xfId="0" applyFill="1" applyBorder="1"/>
    <xf numFmtId="0" fontId="9" fillId="10" borderId="13" xfId="0" applyFont="1" applyFill="1" applyBorder="1"/>
    <xf numFmtId="164" fontId="9" fillId="10" borderId="12" xfId="1" applyNumberFormat="1" applyFont="1" applyFill="1" applyBorder="1"/>
    <xf numFmtId="44" fontId="9" fillId="10" borderId="20" xfId="2" applyFont="1" applyFill="1" applyBorder="1"/>
    <xf numFmtId="43" fontId="9" fillId="10" borderId="18" xfId="1" applyFont="1" applyFill="1" applyBorder="1"/>
    <xf numFmtId="44" fontId="9" fillId="10" borderId="12" xfId="2" applyFont="1" applyFill="1" applyBorder="1"/>
    <xf numFmtId="9" fontId="9" fillId="10" borderId="12" xfId="3" applyFont="1" applyFill="1" applyBorder="1"/>
    <xf numFmtId="165" fontId="9" fillId="10" borderId="12" xfId="3" applyNumberFormat="1" applyFont="1" applyFill="1" applyBorder="1"/>
    <xf numFmtId="165" fontId="0" fillId="10" borderId="12" xfId="3" applyNumberFormat="1" applyFont="1" applyFill="1" applyBorder="1"/>
    <xf numFmtId="0" fontId="18" fillId="10" borderId="1" xfId="0" applyFont="1" applyFill="1" applyBorder="1" applyAlignment="1">
      <alignment horizontal="centerContinuous"/>
    </xf>
    <xf numFmtId="164" fontId="18" fillId="10" borderId="1" xfId="1" applyNumberFormat="1" applyFont="1" applyFill="1" applyBorder="1" applyAlignment="1">
      <alignment horizontal="centerContinuous"/>
    </xf>
    <xf numFmtId="44" fontId="18" fillId="0" borderId="14" xfId="2" applyFont="1" applyBorder="1"/>
    <xf numFmtId="43" fontId="18" fillId="0" borderId="1" xfId="1" applyFont="1" applyBorder="1"/>
    <xf numFmtId="164" fontId="18" fillId="25" borderId="1" xfId="0" applyNumberFormat="1" applyFont="1" applyFill="1" applyBorder="1"/>
    <xf numFmtId="165" fontId="18" fillId="10" borderId="1" xfId="3" applyNumberFormat="1" applyFont="1" applyFill="1" applyBorder="1"/>
    <xf numFmtId="165" fontId="18" fillId="0" borderId="1" xfId="3" applyNumberFormat="1" applyFont="1" applyFill="1" applyBorder="1"/>
    <xf numFmtId="165" fontId="8" fillId="10" borderId="1" xfId="3" applyNumberFormat="1" applyFont="1" applyFill="1" applyBorder="1"/>
    <xf numFmtId="164" fontId="9" fillId="0" borderId="0" xfId="0" applyNumberFormat="1" applyFont="1"/>
    <xf numFmtId="164" fontId="0" fillId="0" borderId="0" xfId="0" applyNumberFormat="1"/>
    <xf numFmtId="0" fontId="18" fillId="6" borderId="3" xfId="0" applyFont="1" applyFill="1" applyBorder="1" applyAlignment="1">
      <alignment horizontal="centerContinuous" vertical="center"/>
    </xf>
    <xf numFmtId="0" fontId="18" fillId="6" borderId="16" xfId="0" applyFont="1" applyFill="1" applyBorder="1" applyAlignment="1">
      <alignment horizontal="centerContinuous"/>
    </xf>
    <xf numFmtId="0" fontId="18" fillId="6" borderId="7" xfId="0" applyFont="1" applyFill="1" applyBorder="1" applyAlignment="1">
      <alignment horizontal="centerContinuous"/>
    </xf>
    <xf numFmtId="164" fontId="9" fillId="10" borderId="15" xfId="1" applyNumberFormat="1" applyFont="1" applyFill="1" applyBorder="1"/>
    <xf numFmtId="44" fontId="9" fillId="10" borderId="15" xfId="2" applyFont="1" applyFill="1" applyBorder="1"/>
    <xf numFmtId="10" fontId="9" fillId="10" borderId="15" xfId="3" applyNumberFormat="1" applyFont="1" applyFill="1" applyBorder="1"/>
    <xf numFmtId="164" fontId="9" fillId="10" borderId="17" xfId="1" applyNumberFormat="1" applyFont="1" applyFill="1" applyBorder="1"/>
    <xf numFmtId="44" fontId="9" fillId="10" borderId="17" xfId="2" applyFont="1" applyFill="1" applyBorder="1"/>
    <xf numFmtId="10" fontId="9" fillId="10" borderId="17" xfId="3" applyNumberFormat="1" applyFont="1" applyFill="1" applyBorder="1"/>
    <xf numFmtId="164" fontId="9" fillId="10" borderId="18" xfId="1" applyNumberFormat="1" applyFont="1" applyFill="1" applyBorder="1"/>
    <xf numFmtId="44" fontId="9" fillId="10" borderId="18" xfId="2" applyFont="1" applyFill="1" applyBorder="1"/>
    <xf numFmtId="10" fontId="9" fillId="10" borderId="18" xfId="3" applyNumberFormat="1" applyFont="1" applyFill="1" applyBorder="1"/>
    <xf numFmtId="164" fontId="18" fillId="0" borderId="1" xfId="0" applyNumberFormat="1" applyFont="1" applyBorder="1"/>
    <xf numFmtId="44" fontId="18" fillId="0" borderId="1" xfId="2" applyFont="1" applyBorder="1"/>
    <xf numFmtId="10" fontId="18" fillId="0" borderId="1" xfId="3" applyNumberFormat="1" applyFont="1" applyBorder="1"/>
    <xf numFmtId="10" fontId="9" fillId="0" borderId="0" xfId="0" applyNumberFormat="1" applyFont="1"/>
    <xf numFmtId="44" fontId="9" fillId="0" borderId="0" xfId="0" applyNumberFormat="1" applyFont="1"/>
    <xf numFmtId="0" fontId="24" fillId="0" borderId="0" xfId="0" applyFont="1"/>
    <xf numFmtId="0" fontId="8" fillId="4" borderId="5" xfId="0" applyFont="1" applyFill="1" applyBorder="1" applyAlignment="1">
      <alignment horizontal="center" vertical="center" wrapText="1"/>
    </xf>
    <xf numFmtId="0" fontId="18" fillId="8" borderId="5" xfId="0" applyFont="1" applyFill="1" applyBorder="1" applyAlignment="1">
      <alignment horizontal="center" vertical="center" wrapText="1"/>
    </xf>
    <xf numFmtId="168" fontId="9" fillId="10" borderId="5" xfId="1" applyNumberFormat="1" applyFont="1" applyFill="1" applyBorder="1"/>
    <xf numFmtId="168" fontId="9" fillId="10" borderId="10" xfId="1" applyNumberFormat="1" applyFont="1" applyFill="1" applyBorder="1"/>
    <xf numFmtId="0" fontId="0" fillId="10" borderId="21" xfId="0" applyFill="1" applyBorder="1"/>
    <xf numFmtId="0" fontId="9" fillId="10" borderId="21" xfId="0" applyFont="1" applyFill="1" applyBorder="1"/>
    <xf numFmtId="168" fontId="9" fillId="10" borderId="1" xfId="1" applyNumberFormat="1" applyFont="1" applyFill="1" applyBorder="1"/>
    <xf numFmtId="165" fontId="9" fillId="10" borderId="1" xfId="3" applyNumberFormat="1" applyFont="1" applyFill="1" applyBorder="1"/>
    <xf numFmtId="0" fontId="8" fillId="7" borderId="3" xfId="0" applyFont="1" applyFill="1" applyBorder="1" applyAlignment="1">
      <alignment horizontal="centerContinuous"/>
    </xf>
    <xf numFmtId="0" fontId="8" fillId="7" borderId="7" xfId="0" applyFont="1" applyFill="1" applyBorder="1" applyAlignment="1">
      <alignment horizontal="centerContinuous"/>
    </xf>
    <xf numFmtId="0" fontId="8" fillId="7" borderId="16" xfId="0" applyFont="1" applyFill="1" applyBorder="1" applyAlignment="1">
      <alignment horizontal="centerContinuous"/>
    </xf>
    <xf numFmtId="0" fontId="8" fillId="8" borderId="5" xfId="0" applyFont="1" applyFill="1" applyBorder="1" applyAlignment="1">
      <alignment horizontal="center" vertical="center"/>
    </xf>
    <xf numFmtId="0" fontId="8" fillId="8" borderId="5" xfId="0" applyFont="1" applyFill="1" applyBorder="1" applyAlignment="1">
      <alignment horizontal="center" vertical="center" wrapText="1"/>
    </xf>
    <xf numFmtId="44" fontId="0" fillId="10" borderId="5" xfId="2" applyFont="1" applyFill="1" applyBorder="1"/>
    <xf numFmtId="168" fontId="0" fillId="10" borderId="5" xfId="1" applyNumberFormat="1" applyFont="1" applyFill="1" applyBorder="1"/>
    <xf numFmtId="44" fontId="0" fillId="10" borderId="10" xfId="2" applyFont="1" applyFill="1" applyBorder="1"/>
    <xf numFmtId="168" fontId="0" fillId="10" borderId="10" xfId="1" applyNumberFormat="1" applyFont="1" applyFill="1" applyBorder="1"/>
    <xf numFmtId="44" fontId="0" fillId="10" borderId="12" xfId="2" applyFont="1" applyFill="1" applyBorder="1"/>
    <xf numFmtId="168" fontId="0" fillId="10" borderId="12" xfId="1" applyNumberFormat="1" applyFont="1" applyFill="1" applyBorder="1"/>
    <xf numFmtId="168" fontId="8" fillId="0" borderId="1" xfId="0" applyNumberFormat="1" applyFont="1" applyBorder="1"/>
    <xf numFmtId="44" fontId="0" fillId="0" borderId="0" xfId="0" applyNumberFormat="1"/>
    <xf numFmtId="165" fontId="0" fillId="10" borderId="15" xfId="3" applyNumberFormat="1" applyFont="1" applyFill="1" applyBorder="1"/>
    <xf numFmtId="165" fontId="0" fillId="10" borderId="17" xfId="3" applyNumberFormat="1" applyFont="1" applyFill="1" applyBorder="1"/>
    <xf numFmtId="44" fontId="0" fillId="10" borderId="18" xfId="2" applyFont="1" applyFill="1" applyBorder="1"/>
    <xf numFmtId="165" fontId="0" fillId="10" borderId="18" xfId="3" applyNumberFormat="1" applyFont="1" applyFill="1" applyBorder="1"/>
    <xf numFmtId="165" fontId="8" fillId="0" borderId="1" xfId="3" applyNumberFormat="1" applyFont="1" applyBorder="1"/>
    <xf numFmtId="43" fontId="0" fillId="0" borderId="0" xfId="0" applyNumberFormat="1"/>
    <xf numFmtId="43" fontId="0" fillId="10" borderId="5" xfId="1" applyFont="1" applyFill="1" applyBorder="1"/>
    <xf numFmtId="43" fontId="0" fillId="10" borderId="10" xfId="1" applyFont="1" applyFill="1" applyBorder="1"/>
    <xf numFmtId="43" fontId="0" fillId="10" borderId="12" xfId="1" applyFont="1" applyFill="1" applyBorder="1"/>
    <xf numFmtId="43" fontId="8" fillId="0" borderId="1" xfId="1" applyFont="1" applyBorder="1"/>
    <xf numFmtId="0" fontId="19" fillId="0" borderId="0" xfId="0" applyFont="1" applyAlignment="1">
      <alignment horizontal="left"/>
    </xf>
    <xf numFmtId="0" fontId="12" fillId="14" borderId="1" xfId="0" applyFont="1" applyFill="1" applyBorder="1"/>
    <xf numFmtId="0" fontId="12" fillId="14" borderId="14" xfId="0" applyFont="1" applyFill="1" applyBorder="1"/>
    <xf numFmtId="164" fontId="12" fillId="14" borderId="14" xfId="1" applyNumberFormat="1" applyFont="1" applyFill="1" applyBorder="1"/>
    <xf numFmtId="167" fontId="12" fillId="14" borderId="14" xfId="0" applyNumberFormat="1" applyFont="1" applyFill="1" applyBorder="1"/>
    <xf numFmtId="168" fontId="12" fillId="14" borderId="14" xfId="1" applyNumberFormat="1" applyFont="1" applyFill="1" applyBorder="1"/>
    <xf numFmtId="167" fontId="12" fillId="14" borderId="14" xfId="2" applyNumberFormat="1" applyFont="1" applyFill="1" applyBorder="1"/>
    <xf numFmtId="0" fontId="3" fillId="8" borderId="2" xfId="0" applyFont="1" applyFill="1" applyBorder="1" applyAlignment="1">
      <alignment vertical="center"/>
    </xf>
    <xf numFmtId="0" fontId="3" fillId="8" borderId="5" xfId="0" applyFont="1" applyFill="1" applyBorder="1" applyAlignment="1">
      <alignment horizontal="center" vertical="center" wrapText="1"/>
    </xf>
    <xf numFmtId="0" fontId="12" fillId="14" borderId="19" xfId="0" applyFont="1" applyFill="1" applyBorder="1"/>
    <xf numFmtId="44" fontId="2" fillId="10" borderId="5" xfId="2" applyFont="1" applyFill="1" applyBorder="1"/>
    <xf numFmtId="0" fontId="12" fillId="14" borderId="0" xfId="0" applyFont="1" applyFill="1"/>
    <xf numFmtId="44" fontId="2" fillId="10" borderId="10" xfId="2" applyFont="1" applyFill="1" applyBorder="1"/>
    <xf numFmtId="0" fontId="12" fillId="14" borderId="6" xfId="0" applyFont="1" applyFill="1" applyBorder="1"/>
    <xf numFmtId="44" fontId="2" fillId="10" borderId="1" xfId="2" applyFont="1" applyFill="1" applyBorder="1"/>
    <xf numFmtId="0" fontId="3" fillId="26" borderId="2" xfId="0" applyFont="1" applyFill="1" applyBorder="1" applyAlignment="1">
      <alignment vertical="center"/>
    </xf>
    <xf numFmtId="0" fontId="3" fillId="26" borderId="5" xfId="0" applyFont="1" applyFill="1" applyBorder="1" applyAlignment="1">
      <alignment horizontal="center" vertical="center" wrapText="1"/>
    </xf>
    <xf numFmtId="0" fontId="3" fillId="26" borderId="2" xfId="0" applyFont="1" applyFill="1" applyBorder="1" applyAlignment="1">
      <alignment horizontal="center" vertical="center" wrapText="1"/>
    </xf>
    <xf numFmtId="0" fontId="3" fillId="27" borderId="2" xfId="0" applyFont="1" applyFill="1" applyBorder="1" applyAlignment="1">
      <alignment horizontal="centerContinuous"/>
    </xf>
    <xf numFmtId="0" fontId="28" fillId="0" borderId="0" xfId="0" applyFont="1"/>
    <xf numFmtId="0" fontId="29" fillId="0" borderId="0" xfId="0" applyFont="1"/>
    <xf numFmtId="0" fontId="30" fillId="8" borderId="2" xfId="0" applyFont="1" applyFill="1" applyBorder="1" applyAlignment="1">
      <alignment horizontal="center" vertical="center" wrapText="1"/>
    </xf>
    <xf numFmtId="0" fontId="30" fillId="8" borderId="5" xfId="0" applyFont="1" applyFill="1" applyBorder="1" applyAlignment="1">
      <alignment horizontal="center" vertical="center"/>
    </xf>
    <xf numFmtId="0" fontId="4" fillId="10" borderId="5" xfId="0" applyFont="1" applyFill="1" applyBorder="1"/>
    <xf numFmtId="44" fontId="4" fillId="10" borderId="15" xfId="2" applyFont="1" applyFill="1" applyBorder="1"/>
    <xf numFmtId="164" fontId="4" fillId="10" borderId="5" xfId="1" applyNumberFormat="1" applyFont="1" applyFill="1" applyBorder="1"/>
    <xf numFmtId="165" fontId="4" fillId="10" borderId="5" xfId="3" applyNumberFormat="1" applyFont="1" applyFill="1" applyBorder="1"/>
    <xf numFmtId="44" fontId="4" fillId="9" borderId="5" xfId="2" applyFont="1" applyFill="1" applyBorder="1"/>
    <xf numFmtId="0" fontId="4" fillId="10" borderId="10" xfId="0" applyFont="1" applyFill="1" applyBorder="1"/>
    <xf numFmtId="44" fontId="4" fillId="10" borderId="17" xfId="2" applyFont="1" applyFill="1" applyBorder="1"/>
    <xf numFmtId="164" fontId="4" fillId="10" borderId="10" xfId="1" applyNumberFormat="1" applyFont="1" applyFill="1" applyBorder="1"/>
    <xf numFmtId="165" fontId="4" fillId="10" borderId="10" xfId="3" applyNumberFormat="1" applyFont="1" applyFill="1" applyBorder="1"/>
    <xf numFmtId="44" fontId="4" fillId="9" borderId="10" xfId="2" applyFont="1" applyFill="1" applyBorder="1"/>
    <xf numFmtId="0" fontId="4" fillId="10" borderId="1" xfId="0" applyFont="1" applyFill="1" applyBorder="1"/>
    <xf numFmtId="44" fontId="4" fillId="10" borderId="21" xfId="2" applyFont="1" applyFill="1" applyBorder="1"/>
    <xf numFmtId="164" fontId="4" fillId="10" borderId="1" xfId="1" applyNumberFormat="1" applyFont="1" applyFill="1" applyBorder="1"/>
    <xf numFmtId="165" fontId="4" fillId="10" borderId="1" xfId="3" applyNumberFormat="1" applyFont="1" applyFill="1" applyBorder="1"/>
    <xf numFmtId="44" fontId="4" fillId="9" borderId="1" xfId="2" applyFont="1" applyFill="1" applyBorder="1"/>
    <xf numFmtId="164" fontId="2" fillId="0" borderId="0" xfId="0" applyNumberFormat="1" applyFont="1"/>
    <xf numFmtId="43" fontId="2" fillId="0" borderId="0" xfId="0" applyNumberFormat="1" applyFont="1"/>
    <xf numFmtId="0" fontId="12" fillId="10" borderId="5" xfId="0" applyFont="1" applyFill="1" applyBorder="1"/>
    <xf numFmtId="0" fontId="12" fillId="10" borderId="10" xfId="0" applyFont="1" applyFill="1" applyBorder="1"/>
    <xf numFmtId="0" fontId="4" fillId="10" borderId="2" xfId="0" applyFont="1" applyFill="1" applyBorder="1"/>
    <xf numFmtId="0" fontId="12" fillId="10" borderId="2" xfId="0" applyFont="1" applyFill="1" applyBorder="1"/>
    <xf numFmtId="44" fontId="4" fillId="10" borderId="3" xfId="2" applyFont="1" applyFill="1" applyBorder="1"/>
    <xf numFmtId="164" fontId="4" fillId="10" borderId="2" xfId="1" applyNumberFormat="1" applyFont="1" applyFill="1" applyBorder="1"/>
    <xf numFmtId="165" fontId="4" fillId="10" borderId="2" xfId="3" applyNumberFormat="1" applyFont="1" applyFill="1" applyBorder="1"/>
    <xf numFmtId="44" fontId="4" fillId="9" borderId="2" xfId="2" applyFont="1" applyFill="1" applyBorder="1"/>
    <xf numFmtId="0" fontId="12" fillId="10" borderId="5" xfId="0" applyFont="1" applyFill="1" applyBorder="1" applyAlignment="1">
      <alignment horizontal="left"/>
    </xf>
    <xf numFmtId="0" fontId="12" fillId="10" borderId="10" xfId="0" applyFont="1" applyFill="1" applyBorder="1" applyAlignment="1">
      <alignment horizontal="left"/>
    </xf>
    <xf numFmtId="0" fontId="12" fillId="10" borderId="1" xfId="0" applyFont="1" applyFill="1" applyBorder="1"/>
    <xf numFmtId="0" fontId="31" fillId="0" borderId="0" xfId="0" applyFont="1"/>
    <xf numFmtId="0" fontId="4" fillId="0" borderId="0" xfId="0" applyFont="1"/>
    <xf numFmtId="44" fontId="4" fillId="10" borderId="10" xfId="0" applyNumberFormat="1" applyFont="1" applyFill="1" applyBorder="1"/>
    <xf numFmtId="10" fontId="4" fillId="10" borderId="10" xfId="3" applyNumberFormat="1" applyFont="1" applyFill="1" applyBorder="1"/>
    <xf numFmtId="44" fontId="4" fillId="10" borderId="1" xfId="0" applyNumberFormat="1" applyFont="1" applyFill="1" applyBorder="1"/>
    <xf numFmtId="10" fontId="4" fillId="10" borderId="1" xfId="3" applyNumberFormat="1" applyFont="1" applyFill="1" applyBorder="1"/>
    <xf numFmtId="0" fontId="32" fillId="0" borderId="0" xfId="0" applyFont="1" applyFill="1" applyBorder="1"/>
    <xf numFmtId="164" fontId="12" fillId="14" borderId="9" xfId="1" applyNumberFormat="1" applyFont="1" applyFill="1" applyBorder="1" applyAlignment="1">
      <alignment horizontal="right"/>
    </xf>
    <xf numFmtId="167" fontId="12" fillId="14" borderId="5" xfId="0" applyNumberFormat="1" applyFont="1" applyFill="1" applyBorder="1"/>
    <xf numFmtId="167" fontId="12" fillId="14" borderId="10" xfId="0" applyNumberFormat="1" applyFont="1" applyFill="1" applyBorder="1"/>
    <xf numFmtId="167" fontId="12" fillId="14" borderId="1" xfId="0" applyNumberFormat="1" applyFont="1" applyFill="1" applyBorder="1"/>
    <xf numFmtId="165" fontId="10" fillId="14" borderId="9" xfId="3" applyNumberFormat="1" applyFont="1" applyFill="1" applyBorder="1"/>
    <xf numFmtId="165" fontId="10" fillId="14" borderId="11" xfId="3" applyNumberFormat="1" applyFont="1" applyFill="1" applyBorder="1"/>
    <xf numFmtId="165" fontId="10" fillId="14" borderId="14" xfId="3" applyNumberFormat="1" applyFont="1" applyFill="1" applyBorder="1"/>
    <xf numFmtId="0" fontId="11" fillId="12" borderId="5" xfId="0" applyFont="1" applyFill="1" applyBorder="1" applyAlignment="1">
      <alignment horizontal="left" vertical="center" wrapText="1"/>
    </xf>
    <xf numFmtId="0" fontId="15" fillId="0" borderId="0" xfId="0" applyFont="1" applyAlignment="1">
      <alignment wrapText="1"/>
    </xf>
    <xf numFmtId="0" fontId="11" fillId="20" borderId="5" xfId="0" applyFont="1" applyFill="1" applyBorder="1" applyAlignment="1">
      <alignment horizontal="center" vertical="center" wrapText="1"/>
    </xf>
    <xf numFmtId="0" fontId="11" fillId="21" borderId="5" xfId="0" applyFont="1" applyFill="1" applyBorder="1" applyAlignment="1">
      <alignment horizontal="center" vertical="center" wrapText="1"/>
    </xf>
    <xf numFmtId="0" fontId="11" fillId="20" borderId="5" xfId="0" applyFont="1" applyFill="1" applyBorder="1" applyAlignment="1">
      <alignment horizontal="center" vertical="center"/>
    </xf>
    <xf numFmtId="0" fontId="11" fillId="13" borderId="5" xfId="0" applyFont="1" applyFill="1" applyBorder="1" applyAlignment="1">
      <alignment horizontal="center" vertical="center"/>
    </xf>
    <xf numFmtId="0" fontId="11" fillId="21" borderId="5" xfId="0" applyFont="1" applyFill="1" applyBorder="1" applyAlignment="1">
      <alignment horizontal="center" vertical="center"/>
    </xf>
    <xf numFmtId="164" fontId="10" fillId="14" borderId="5" xfId="1" applyNumberFormat="1" applyFont="1" applyFill="1" applyBorder="1"/>
    <xf numFmtId="164" fontId="10" fillId="14" borderId="10" xfId="1" applyNumberFormat="1" applyFont="1" applyFill="1" applyBorder="1"/>
    <xf numFmtId="44" fontId="10" fillId="14" borderId="11" xfId="2" quotePrefix="1" applyFont="1" applyFill="1" applyBorder="1"/>
    <xf numFmtId="164" fontId="10" fillId="14" borderId="12" xfId="1" applyNumberFormat="1" applyFont="1" applyFill="1" applyBorder="1"/>
    <xf numFmtId="168" fontId="10" fillId="14" borderId="13" xfId="1" applyNumberFormat="1" applyFont="1" applyFill="1" applyBorder="1"/>
    <xf numFmtId="165" fontId="10" fillId="14" borderId="13" xfId="3" applyNumberFormat="1" applyFont="1" applyFill="1" applyBorder="1"/>
    <xf numFmtId="10" fontId="10" fillId="14" borderId="13" xfId="3" applyNumberFormat="1" applyFont="1" applyFill="1" applyBorder="1"/>
    <xf numFmtId="164" fontId="11" fillId="14" borderId="1" xfId="1" applyNumberFormat="1" applyFont="1" applyFill="1" applyBorder="1"/>
    <xf numFmtId="168" fontId="11" fillId="14" borderId="14" xfId="1" applyNumberFormat="1" applyFont="1" applyFill="1" applyBorder="1"/>
    <xf numFmtId="165" fontId="11" fillId="14" borderId="14" xfId="3" applyNumberFormat="1" applyFont="1" applyFill="1" applyBorder="1"/>
    <xf numFmtId="10" fontId="11" fillId="14" borderId="14" xfId="3" applyNumberFormat="1" applyFont="1" applyFill="1" applyBorder="1"/>
    <xf numFmtId="44" fontId="0" fillId="10" borderId="15" xfId="2" applyFont="1" applyFill="1" applyBorder="1"/>
    <xf numFmtId="44" fontId="0" fillId="10" borderId="17" xfId="2" applyFont="1" applyFill="1" applyBorder="1"/>
    <xf numFmtId="0" fontId="8" fillId="6" borderId="2" xfId="0" applyFont="1" applyFill="1" applyBorder="1" applyAlignment="1">
      <alignment horizontal="centerContinuous" vertical="center"/>
    </xf>
    <xf numFmtId="0" fontId="8" fillId="7" borderId="11" xfId="0" applyFont="1" applyFill="1" applyBorder="1" applyAlignment="1">
      <alignment horizontal="centerContinuous"/>
    </xf>
    <xf numFmtId="168" fontId="8" fillId="0" borderId="0" xfId="0" applyNumberFormat="1" applyFont="1"/>
    <xf numFmtId="44" fontId="10" fillId="0" borderId="0" xfId="0" applyNumberFormat="1" applyFont="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V47"/>
  <sheetViews>
    <sheetView tabSelected="1" zoomScaleNormal="100" workbookViewId="0">
      <pane xSplit="3" ySplit="3" topLeftCell="D18" activePane="bottomRight" state="frozen"/>
      <selection pane="topRight" activeCell="D1" sqref="D1"/>
      <selection pane="bottomLeft" activeCell="A4" sqref="A4"/>
      <selection pane="bottomRight"/>
    </sheetView>
  </sheetViews>
  <sheetFormatPr defaultRowHeight="15" x14ac:dyDescent="0.25"/>
  <cols>
    <col min="2" max="2" width="11.5703125" bestFit="1" customWidth="1"/>
    <col min="3" max="3" width="20.5703125" bestFit="1" customWidth="1"/>
    <col min="4" max="31" width="18.5703125" customWidth="1"/>
    <col min="32" max="32" width="17.7109375" customWidth="1"/>
    <col min="33" max="33" width="15.28515625" customWidth="1"/>
    <col min="34" max="34" width="21.85546875" customWidth="1"/>
    <col min="35" max="35" width="13.140625" customWidth="1"/>
    <col min="36" max="78" width="17.28515625" customWidth="1"/>
    <col min="79" max="79" width="19.28515625" bestFit="1" customWidth="1"/>
    <col min="80" max="80" width="17.28515625" customWidth="1"/>
    <col min="81" max="81" width="11.28515625" bestFit="1" customWidth="1"/>
  </cols>
  <sheetData>
    <row r="2" spans="2:152" s="51" customFormat="1" ht="12.75" x14ac:dyDescent="0.2">
      <c r="D2" s="52" t="s">
        <v>316</v>
      </c>
      <c r="E2" s="52"/>
      <c r="F2" s="52" t="s">
        <v>317</v>
      </c>
      <c r="G2" s="52"/>
      <c r="H2" s="52" t="s">
        <v>318</v>
      </c>
      <c r="I2" s="52"/>
      <c r="J2" s="52" t="s">
        <v>319</v>
      </c>
      <c r="K2" s="52"/>
      <c r="L2" s="52" t="s">
        <v>320</v>
      </c>
      <c r="M2" s="52"/>
      <c r="N2" s="52" t="s">
        <v>321</v>
      </c>
      <c r="O2" s="52"/>
      <c r="P2" s="52" t="s">
        <v>322</v>
      </c>
      <c r="Q2" s="52"/>
      <c r="R2" s="52" t="s">
        <v>323</v>
      </c>
      <c r="S2" s="52"/>
      <c r="T2" s="52" t="s">
        <v>324</v>
      </c>
      <c r="U2" s="52"/>
      <c r="V2" s="52" t="s">
        <v>325</v>
      </c>
      <c r="W2" s="52"/>
      <c r="X2" s="52" t="s">
        <v>326</v>
      </c>
      <c r="Y2" s="52"/>
      <c r="Z2" s="52" t="s">
        <v>327</v>
      </c>
      <c r="AA2" s="52"/>
      <c r="AB2" s="52" t="s">
        <v>328</v>
      </c>
      <c r="AC2" s="52"/>
      <c r="AD2" s="52" t="s">
        <v>329</v>
      </c>
      <c r="AE2" s="52"/>
      <c r="AF2" s="52" t="s">
        <v>153</v>
      </c>
      <c r="AG2" s="52"/>
      <c r="AH2" s="52" t="s">
        <v>200</v>
      </c>
      <c r="AI2" s="52"/>
      <c r="AJ2" s="52"/>
      <c r="AK2" s="52" t="s">
        <v>3</v>
      </c>
      <c r="AL2" s="52"/>
      <c r="AM2" s="52" t="s">
        <v>0</v>
      </c>
      <c r="AN2" s="52"/>
      <c r="AO2" s="52" t="s">
        <v>1</v>
      </c>
      <c r="AP2" s="52"/>
      <c r="AQ2" s="52" t="s">
        <v>89</v>
      </c>
      <c r="AR2" s="52"/>
      <c r="AS2" s="52" t="s">
        <v>154</v>
      </c>
      <c r="AT2" s="52"/>
      <c r="AU2" s="52" t="s">
        <v>2</v>
      </c>
      <c r="AV2" s="52"/>
      <c r="AW2" s="52" t="s">
        <v>155</v>
      </c>
      <c r="AX2" s="52"/>
      <c r="AY2" s="52" t="s">
        <v>4</v>
      </c>
      <c r="AZ2" s="52"/>
      <c r="BA2" s="52" t="s">
        <v>5</v>
      </c>
      <c r="BB2" s="52"/>
      <c r="BC2" s="52" t="s">
        <v>156</v>
      </c>
      <c r="BD2" s="52"/>
      <c r="BE2" s="52" t="s">
        <v>6</v>
      </c>
      <c r="BF2" s="52"/>
      <c r="BG2" s="52" t="s">
        <v>91</v>
      </c>
      <c r="BH2" s="52"/>
      <c r="BI2" s="52" t="s">
        <v>90</v>
      </c>
      <c r="BJ2" s="52"/>
      <c r="BK2" s="52" t="s">
        <v>201</v>
      </c>
      <c r="BL2" s="52"/>
      <c r="BM2" s="52" t="s">
        <v>7</v>
      </c>
      <c r="BN2" s="52"/>
      <c r="BO2" s="52" t="s">
        <v>83</v>
      </c>
      <c r="BP2" s="52"/>
      <c r="BQ2" s="52" t="s">
        <v>157</v>
      </c>
      <c r="BR2" s="52"/>
      <c r="BS2" s="52" t="s">
        <v>202</v>
      </c>
      <c r="BT2" s="52"/>
      <c r="BU2" s="52" t="s">
        <v>203</v>
      </c>
      <c r="BV2" s="52"/>
      <c r="BW2" s="52" t="s">
        <v>204</v>
      </c>
      <c r="BX2" s="52"/>
      <c r="BY2" s="52" t="s">
        <v>158</v>
      </c>
      <c r="BZ2" s="52"/>
      <c r="CA2" s="52" t="s">
        <v>343</v>
      </c>
      <c r="CB2" s="52"/>
      <c r="CC2" s="52"/>
    </row>
    <row r="3" spans="2:152" s="51" customFormat="1" ht="12.75" x14ac:dyDescent="0.2">
      <c r="B3" s="53" t="s">
        <v>9</v>
      </c>
      <c r="C3" s="53" t="s">
        <v>10</v>
      </c>
      <c r="D3" s="54" t="s">
        <v>13</v>
      </c>
      <c r="E3" s="54" t="s">
        <v>11</v>
      </c>
      <c r="F3" s="54" t="s">
        <v>13</v>
      </c>
      <c r="G3" s="54" t="s">
        <v>11</v>
      </c>
      <c r="H3" s="54" t="s">
        <v>330</v>
      </c>
      <c r="I3" s="54" t="s">
        <v>11</v>
      </c>
      <c r="J3" s="54" t="s">
        <v>330</v>
      </c>
      <c r="K3" s="54" t="s">
        <v>11</v>
      </c>
      <c r="L3" s="54" t="s">
        <v>12</v>
      </c>
      <c r="M3" s="54" t="s">
        <v>11</v>
      </c>
      <c r="N3" s="54" t="s">
        <v>12</v>
      </c>
      <c r="O3" s="54" t="s">
        <v>11</v>
      </c>
      <c r="P3" s="54" t="s">
        <v>12</v>
      </c>
      <c r="Q3" s="54" t="s">
        <v>11</v>
      </c>
      <c r="R3" s="54" t="s">
        <v>12</v>
      </c>
      <c r="S3" s="54" t="s">
        <v>11</v>
      </c>
      <c r="T3" s="54" t="s">
        <v>12</v>
      </c>
      <c r="U3" s="54" t="s">
        <v>11</v>
      </c>
      <c r="V3" s="54" t="s">
        <v>12</v>
      </c>
      <c r="W3" s="54" t="s">
        <v>11</v>
      </c>
      <c r="X3" s="54" t="s">
        <v>13</v>
      </c>
      <c r="Y3" s="54" t="s">
        <v>11</v>
      </c>
      <c r="Z3" s="54" t="s">
        <v>13</v>
      </c>
      <c r="AA3" s="54" t="s">
        <v>11</v>
      </c>
      <c r="AB3" s="54" t="s">
        <v>12</v>
      </c>
      <c r="AC3" s="54" t="s">
        <v>11</v>
      </c>
      <c r="AD3" s="54" t="s">
        <v>12</v>
      </c>
      <c r="AE3" s="54" t="s">
        <v>11</v>
      </c>
      <c r="AF3" s="54" t="s">
        <v>159</v>
      </c>
      <c r="AG3" s="54" t="s">
        <v>11</v>
      </c>
      <c r="AH3" s="54" t="s">
        <v>205</v>
      </c>
      <c r="AI3" s="54" t="s">
        <v>206</v>
      </c>
      <c r="AJ3" s="54" t="s">
        <v>11</v>
      </c>
      <c r="AK3" s="54" t="s">
        <v>12</v>
      </c>
      <c r="AL3" s="54" t="s">
        <v>11</v>
      </c>
      <c r="AM3" s="54" t="s">
        <v>12</v>
      </c>
      <c r="AN3" s="54" t="s">
        <v>11</v>
      </c>
      <c r="AO3" s="54" t="s">
        <v>12</v>
      </c>
      <c r="AP3" s="54" t="s">
        <v>11</v>
      </c>
      <c r="AQ3" s="54" t="s">
        <v>12</v>
      </c>
      <c r="AR3" s="54" t="s">
        <v>11</v>
      </c>
      <c r="AS3" s="54" t="s">
        <v>12</v>
      </c>
      <c r="AT3" s="54" t="s">
        <v>11</v>
      </c>
      <c r="AU3" s="54" t="s">
        <v>12</v>
      </c>
      <c r="AV3" s="54" t="s">
        <v>11</v>
      </c>
      <c r="AW3" s="54" t="s">
        <v>12</v>
      </c>
      <c r="AX3" s="54" t="s">
        <v>11</v>
      </c>
      <c r="AY3" s="54" t="s">
        <v>12</v>
      </c>
      <c r="AZ3" s="54" t="s">
        <v>11</v>
      </c>
      <c r="BA3" s="54" t="s">
        <v>12</v>
      </c>
      <c r="BB3" s="54" t="s">
        <v>11</v>
      </c>
      <c r="BC3" s="54" t="s">
        <v>12</v>
      </c>
      <c r="BD3" s="54" t="s">
        <v>11</v>
      </c>
      <c r="BE3" s="54" t="s">
        <v>12</v>
      </c>
      <c r="BF3" s="54" t="s">
        <v>11</v>
      </c>
      <c r="BG3" s="54" t="s">
        <v>12</v>
      </c>
      <c r="BH3" s="54" t="s">
        <v>11</v>
      </c>
      <c r="BI3" s="54" t="s">
        <v>12</v>
      </c>
      <c r="BJ3" s="54" t="s">
        <v>11</v>
      </c>
      <c r="BK3" s="54" t="s">
        <v>12</v>
      </c>
      <c r="BL3" s="54" t="s">
        <v>11</v>
      </c>
      <c r="BM3" s="54" t="s">
        <v>12</v>
      </c>
      <c r="BN3" s="54" t="s">
        <v>11</v>
      </c>
      <c r="BO3" s="54" t="s">
        <v>160</v>
      </c>
      <c r="BP3" s="54" t="s">
        <v>11</v>
      </c>
      <c r="BQ3" s="54" t="s">
        <v>12</v>
      </c>
      <c r="BR3" s="54" t="s">
        <v>11</v>
      </c>
      <c r="BS3" s="54" t="s">
        <v>12</v>
      </c>
      <c r="BT3" s="54" t="s">
        <v>11</v>
      </c>
      <c r="BU3" s="54" t="s">
        <v>12</v>
      </c>
      <c r="BV3" s="54" t="s">
        <v>11</v>
      </c>
      <c r="BW3" s="54" t="s">
        <v>12</v>
      </c>
      <c r="BX3" s="54" t="s">
        <v>11</v>
      </c>
      <c r="BY3" s="54" t="s">
        <v>92</v>
      </c>
      <c r="BZ3" s="54" t="s">
        <v>11</v>
      </c>
      <c r="CA3" s="54" t="s">
        <v>342</v>
      </c>
      <c r="CB3" s="54" t="s">
        <v>340</v>
      </c>
      <c r="CC3" s="54" t="s">
        <v>341</v>
      </c>
    </row>
    <row r="4" spans="2:152" s="51" customFormat="1" ht="12.75" x14ac:dyDescent="0.2">
      <c r="B4" s="244">
        <v>1</v>
      </c>
      <c r="C4" s="245" t="s">
        <v>14</v>
      </c>
      <c r="D4" s="467">
        <v>32123</v>
      </c>
      <c r="E4" s="58">
        <v>1161.5716558229308</v>
      </c>
      <c r="F4" s="57">
        <v>31659</v>
      </c>
      <c r="G4" s="58">
        <v>1090.2035635996085</v>
      </c>
      <c r="H4" s="81">
        <v>1</v>
      </c>
      <c r="I4" s="58">
        <v>1161.5716558229308</v>
      </c>
      <c r="J4" s="81">
        <v>1</v>
      </c>
      <c r="K4" s="58">
        <v>1090.2035635996085</v>
      </c>
      <c r="L4" s="457">
        <v>0</v>
      </c>
      <c r="M4" s="58">
        <v>1161.5716558229308</v>
      </c>
      <c r="N4" s="457">
        <v>0</v>
      </c>
      <c r="O4" s="58">
        <v>1090.2035635996085</v>
      </c>
      <c r="P4" s="457">
        <v>1.4854566706792305E-3</v>
      </c>
      <c r="Q4" s="58">
        <v>1163.2971201875448</v>
      </c>
      <c r="R4" s="457">
        <v>1.438413692412821E-3</v>
      </c>
      <c r="S4" s="58">
        <v>1091.7717273330074</v>
      </c>
      <c r="T4" s="457">
        <v>-2.1409734186594864E-4</v>
      </c>
      <c r="U4" s="58">
        <v>1163.0480613663124</v>
      </c>
      <c r="V4" s="457">
        <v>-5.7097483951018546E-4</v>
      </c>
      <c r="W4" s="58">
        <v>1091.1483531462118</v>
      </c>
      <c r="X4" s="57">
        <v>32123</v>
      </c>
      <c r="Y4" s="58">
        <v>1163.0480613663124</v>
      </c>
      <c r="Z4" s="57">
        <v>31659</v>
      </c>
      <c r="AA4" s="58">
        <v>1091.1483531462118</v>
      </c>
      <c r="AB4" s="457">
        <v>-1.4340878207763641E-2</v>
      </c>
      <c r="AC4" s="58">
        <v>1146.3689307684824</v>
      </c>
      <c r="AD4" s="59">
        <v>-5.0973806053151716E-3</v>
      </c>
      <c r="AE4" s="58">
        <v>1082.9344472000871</v>
      </c>
      <c r="AF4" s="57">
        <v>63782</v>
      </c>
      <c r="AG4" s="58">
        <v>1114.8824249315398</v>
      </c>
      <c r="AH4" s="246">
        <v>63609</v>
      </c>
      <c r="AI4" s="248">
        <v>-2.9869499636747676E-4</v>
      </c>
      <c r="AJ4" s="247">
        <v>1114.5494151296748</v>
      </c>
      <c r="AK4" s="248">
        <v>0</v>
      </c>
      <c r="AL4" s="247">
        <v>1114.5494151296748</v>
      </c>
      <c r="AM4" s="248">
        <v>5.4660027822461821E-4</v>
      </c>
      <c r="AN4" s="247">
        <v>1115.1586281500797</v>
      </c>
      <c r="AO4" s="248">
        <v>1.125451126840149E-3</v>
      </c>
      <c r="AP4" s="247">
        <v>1116.4136846847368</v>
      </c>
      <c r="AQ4" s="248">
        <v>3.9104448391169555E-5</v>
      </c>
      <c r="AR4" s="247">
        <v>1116.4573414260528</v>
      </c>
      <c r="AS4" s="248">
        <v>3.506264947601645E-3</v>
      </c>
      <c r="AT4" s="247">
        <v>1120.3719366677876</v>
      </c>
      <c r="AU4" s="248">
        <v>-9.3875886154426436E-4</v>
      </c>
      <c r="AV4" s="247">
        <v>1119.3201775840153</v>
      </c>
      <c r="AW4" s="248">
        <v>3.0439046399459713E-3</v>
      </c>
      <c r="AX4" s="247">
        <v>1122.7272814661485</v>
      </c>
      <c r="AY4" s="248">
        <v>-5.1942462095733166E-4</v>
      </c>
      <c r="AZ4" s="247">
        <v>1122.1441092735345</v>
      </c>
      <c r="BA4" s="248">
        <v>0</v>
      </c>
      <c r="BB4" s="247">
        <v>1122.1441092735345</v>
      </c>
      <c r="BC4" s="248">
        <v>1.7633009106488018E-4</v>
      </c>
      <c r="BD4" s="247">
        <v>1122.3419770465105</v>
      </c>
      <c r="BE4" s="248">
        <v>-6.7845130758081851E-5</v>
      </c>
      <c r="BF4" s="247">
        <v>1122.2658316083225</v>
      </c>
      <c r="BG4" s="248">
        <v>4.0566074985626255E-3</v>
      </c>
      <c r="BH4" s="247">
        <v>1126.8184235962055</v>
      </c>
      <c r="BI4" s="248">
        <v>2.8007057695647486E-2</v>
      </c>
      <c r="BJ4" s="247">
        <v>1158.377292198383</v>
      </c>
      <c r="BK4" s="248">
        <v>3.9271700931859943E-3</v>
      </c>
      <c r="BL4" s="247">
        <v>1162.9264368569302</v>
      </c>
      <c r="BM4" s="248">
        <v>-1.087042686173878E-3</v>
      </c>
      <c r="BN4" s="247">
        <v>1161.6622861791866</v>
      </c>
      <c r="BO4" s="248">
        <v>4.0834132553657199E-2</v>
      </c>
      <c r="BP4" s="247">
        <v>1336.4811907059855</v>
      </c>
      <c r="BQ4" s="248">
        <v>2.4571833112929653E-4</v>
      </c>
      <c r="BR4" s="247">
        <v>1336.8095886337514</v>
      </c>
      <c r="BS4" s="248">
        <v>0</v>
      </c>
      <c r="BT4" s="247">
        <v>1336.8095886337514</v>
      </c>
      <c r="BU4" s="248">
        <v>0</v>
      </c>
      <c r="BV4" s="247">
        <v>1336.8095886337514</v>
      </c>
      <c r="BW4" s="248">
        <v>1.343591009309586E-3</v>
      </c>
      <c r="BX4" s="247">
        <v>1338.6057139781985</v>
      </c>
      <c r="BY4" s="248">
        <v>0.10250000000000006</v>
      </c>
      <c r="BZ4" s="247">
        <v>1491.4826896693021</v>
      </c>
      <c r="CA4" s="247">
        <v>28.287775433623754</v>
      </c>
      <c r="CB4" s="248">
        <v>1.9999999999999997E-2</v>
      </c>
      <c r="CC4" s="247">
        <v>1520.3477666423876</v>
      </c>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1"/>
      <c r="ED4" s="61"/>
      <c r="EE4" s="61"/>
      <c r="EF4" s="61"/>
      <c r="EG4" s="61"/>
      <c r="EH4" s="61"/>
      <c r="EI4" s="61"/>
      <c r="EJ4" s="61"/>
      <c r="EK4" s="61"/>
      <c r="EL4" s="61"/>
      <c r="EM4" s="61"/>
      <c r="EN4" s="61"/>
      <c r="EO4" s="61"/>
      <c r="EP4" s="61"/>
      <c r="EQ4" s="61"/>
      <c r="ER4" s="61"/>
      <c r="ES4" s="61"/>
      <c r="ET4" s="61"/>
      <c r="EU4" s="61"/>
      <c r="EV4" s="61"/>
    </row>
    <row r="5" spans="2:152" s="51" customFormat="1" ht="12.75" x14ac:dyDescent="0.2">
      <c r="B5" s="249">
        <v>1</v>
      </c>
      <c r="C5" s="250" t="s">
        <v>15</v>
      </c>
      <c r="D5" s="468">
        <v>116645</v>
      </c>
      <c r="E5" s="65">
        <v>1506.682250503665</v>
      </c>
      <c r="F5" s="64">
        <v>115539</v>
      </c>
      <c r="G5" s="65">
        <v>1542.2532016029218</v>
      </c>
      <c r="H5" s="82">
        <v>1</v>
      </c>
      <c r="I5" s="65">
        <v>1506.682250503665</v>
      </c>
      <c r="J5" s="82">
        <v>1</v>
      </c>
      <c r="K5" s="65">
        <v>1542.2532016029218</v>
      </c>
      <c r="L5" s="458">
        <v>0</v>
      </c>
      <c r="M5" s="65">
        <v>1506.682250503665</v>
      </c>
      <c r="N5" s="458">
        <v>0</v>
      </c>
      <c r="O5" s="65">
        <v>1542.2532016029218</v>
      </c>
      <c r="P5" s="458">
        <v>5.9754427940603705E-3</v>
      </c>
      <c r="Q5" s="65">
        <v>1515.6853441003759</v>
      </c>
      <c r="R5" s="458">
        <v>6.1509926372314006E-3</v>
      </c>
      <c r="S5" s="65">
        <v>1551.7395896907278</v>
      </c>
      <c r="T5" s="458">
        <v>-1.0504397116750663E-4</v>
      </c>
      <c r="U5" s="65">
        <v>1515.5261304927913</v>
      </c>
      <c r="V5" s="458">
        <v>-3.3112695403492154E-4</v>
      </c>
      <c r="W5" s="65">
        <v>1551.2257668869381</v>
      </c>
      <c r="X5" s="64">
        <v>116645</v>
      </c>
      <c r="Y5" s="65">
        <v>1515.5261304927913</v>
      </c>
      <c r="Z5" s="64">
        <v>115539</v>
      </c>
      <c r="AA5" s="65">
        <v>1551.2257668869381</v>
      </c>
      <c r="AB5" s="458">
        <v>-1.6825569039084054E-2</v>
      </c>
      <c r="AC5" s="65">
        <v>1490.0265409536489</v>
      </c>
      <c r="AD5" s="66">
        <v>-7.6516245962157114E-3</v>
      </c>
      <c r="AE5" s="65">
        <v>1545.5085623816046</v>
      </c>
      <c r="AF5" s="64">
        <v>232184</v>
      </c>
      <c r="AG5" s="469">
        <v>1517.6354083767469</v>
      </c>
      <c r="AH5" s="251">
        <v>232118</v>
      </c>
      <c r="AI5" s="253">
        <v>-5.6055887576589303E-4</v>
      </c>
      <c r="AJ5" s="252">
        <v>1516.7846843784048</v>
      </c>
      <c r="AK5" s="253">
        <v>0</v>
      </c>
      <c r="AL5" s="252">
        <v>1516.7846843784048</v>
      </c>
      <c r="AM5" s="253">
        <v>1.0795385553665771E-3</v>
      </c>
      <c r="AN5" s="252">
        <v>1518.4221119253807</v>
      </c>
      <c r="AO5" s="253">
        <v>1.4360569026166115E-3</v>
      </c>
      <c r="AP5" s="252">
        <v>1520.6026524802967</v>
      </c>
      <c r="AQ5" s="253">
        <v>1.8557270772845413E-4</v>
      </c>
      <c r="AR5" s="252">
        <v>1520.8848348318966</v>
      </c>
      <c r="AS5" s="253">
        <v>-4.5123995189557675E-3</v>
      </c>
      <c r="AT5" s="252">
        <v>1514.021994834814</v>
      </c>
      <c r="AU5" s="253">
        <v>-9.4075948540095489E-4</v>
      </c>
      <c r="AV5" s="252">
        <v>1512.5976642820674</v>
      </c>
      <c r="AW5" s="253">
        <v>3.7719435801832901E-3</v>
      </c>
      <c r="AX5" s="252">
        <v>1518.3030973312564</v>
      </c>
      <c r="AY5" s="253">
        <v>-7.8737440125511426E-3</v>
      </c>
      <c r="AZ5" s="252">
        <v>1506.3483674094066</v>
      </c>
      <c r="BA5" s="253">
        <v>-1.0355479693835434E-4</v>
      </c>
      <c r="BB5" s="252">
        <v>1506.1923778101011</v>
      </c>
      <c r="BC5" s="253">
        <v>3.2820372125552666E-4</v>
      </c>
      <c r="BD5" s="252">
        <v>1506.686715753425</v>
      </c>
      <c r="BE5" s="253">
        <v>-1.8402973126097066E-4</v>
      </c>
      <c r="BF5" s="252">
        <v>1506.4094406020304</v>
      </c>
      <c r="BG5" s="253">
        <v>4.1794903500980141E-5</v>
      </c>
      <c r="BH5" s="252">
        <v>1506.4724008392332</v>
      </c>
      <c r="BI5" s="253">
        <v>2.575007909757776E-2</v>
      </c>
      <c r="BJ5" s="252">
        <v>1545.2641843191611</v>
      </c>
      <c r="BK5" s="253">
        <v>4.0738137226650206E-3</v>
      </c>
      <c r="BL5" s="252">
        <v>1551.5593027583832</v>
      </c>
      <c r="BM5" s="253">
        <v>0</v>
      </c>
      <c r="BN5" s="252">
        <v>1551.5593027583832</v>
      </c>
      <c r="BO5" s="253">
        <v>4.4874819872362748E-2</v>
      </c>
      <c r="BP5" s="252">
        <v>1809.4456059163558</v>
      </c>
      <c r="BQ5" s="253">
        <v>5.599341636468802E-3</v>
      </c>
      <c r="BR5" s="252">
        <v>1819.5773100364886</v>
      </c>
      <c r="BS5" s="253">
        <v>8.834482539188393E-5</v>
      </c>
      <c r="BT5" s="252">
        <v>1819.7380602762307</v>
      </c>
      <c r="BU5" s="253">
        <v>0</v>
      </c>
      <c r="BV5" s="252">
        <v>1819.7380602762307</v>
      </c>
      <c r="BW5" s="253">
        <v>1.6045514561631169E-3</v>
      </c>
      <c r="BX5" s="252">
        <v>1822.6579236306825</v>
      </c>
      <c r="BY5" s="253">
        <v>0.10249999999999987</v>
      </c>
      <c r="BZ5" s="252">
        <v>2030.8166280007601</v>
      </c>
      <c r="CA5" s="252">
        <v>18.162790796667387</v>
      </c>
      <c r="CB5" s="253">
        <v>1.9999999999999997E-2</v>
      </c>
      <c r="CC5" s="252">
        <v>2049.3500879973594</v>
      </c>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1"/>
      <c r="ED5" s="61"/>
      <c r="EE5" s="61"/>
      <c r="EF5" s="61"/>
      <c r="EG5" s="61"/>
      <c r="EH5" s="61"/>
      <c r="EI5" s="61"/>
      <c r="EJ5" s="61"/>
      <c r="EK5" s="61"/>
      <c r="EL5" s="61"/>
      <c r="EM5" s="61"/>
      <c r="EN5" s="61"/>
      <c r="EO5" s="61"/>
      <c r="EP5" s="61"/>
      <c r="EQ5" s="61"/>
      <c r="ER5" s="61"/>
      <c r="ES5" s="61"/>
      <c r="ET5" s="61"/>
      <c r="EU5" s="61"/>
      <c r="EV5" s="61"/>
    </row>
    <row r="6" spans="2:152" s="51" customFormat="1" ht="12.75" x14ac:dyDescent="0.2">
      <c r="B6" s="249">
        <v>1</v>
      </c>
      <c r="C6" s="250" t="s">
        <v>16</v>
      </c>
      <c r="D6" s="468">
        <v>1160</v>
      </c>
      <c r="E6" s="65">
        <v>3892.5888534482747</v>
      </c>
      <c r="F6" s="64">
        <v>1141</v>
      </c>
      <c r="G6" s="65">
        <v>3459.5652673093778</v>
      </c>
      <c r="H6" s="82">
        <v>1</v>
      </c>
      <c r="I6" s="65">
        <v>3892.5888534482747</v>
      </c>
      <c r="J6" s="82">
        <v>1</v>
      </c>
      <c r="K6" s="65">
        <v>3459.5652673093778</v>
      </c>
      <c r="L6" s="458">
        <v>0</v>
      </c>
      <c r="M6" s="65">
        <v>3892.5888534482747</v>
      </c>
      <c r="N6" s="458">
        <v>0</v>
      </c>
      <c r="O6" s="65">
        <v>3459.5652673093778</v>
      </c>
      <c r="P6" s="458">
        <v>1.9209111096945453E-2</v>
      </c>
      <c r="Q6" s="65">
        <v>3967.3620251888938</v>
      </c>
      <c r="R6" s="458">
        <v>5.6064916714351209E-3</v>
      </c>
      <c r="S6" s="65">
        <v>3478.9612911673344</v>
      </c>
      <c r="T6" s="458">
        <v>1.2722162106038049E-4</v>
      </c>
      <c r="U6" s="65">
        <v>3967.8667594170715</v>
      </c>
      <c r="V6" s="458">
        <v>-4.2668583582472497E-4</v>
      </c>
      <c r="W6" s="65">
        <v>3477.4768676610106</v>
      </c>
      <c r="X6" s="64">
        <v>1160</v>
      </c>
      <c r="Y6" s="65">
        <v>3967.8667594170715</v>
      </c>
      <c r="Z6" s="64">
        <v>1141</v>
      </c>
      <c r="AA6" s="65">
        <v>3477.4768676610106</v>
      </c>
      <c r="AB6" s="458">
        <v>5.332625443513761E-3</v>
      </c>
      <c r="AC6" s="65">
        <v>3989.0259066548119</v>
      </c>
      <c r="AD6" s="66">
        <v>9.0136704188492622E-4</v>
      </c>
      <c r="AE6" s="65">
        <v>3490.2169761449882</v>
      </c>
      <c r="AF6" s="64">
        <v>2301</v>
      </c>
      <c r="AG6" s="65">
        <v>3741.680843764022</v>
      </c>
      <c r="AH6" s="251">
        <v>2301</v>
      </c>
      <c r="AI6" s="253">
        <v>4.4408920985006262E-16</v>
      </c>
      <c r="AJ6" s="252">
        <v>3741.6808437640234</v>
      </c>
      <c r="AK6" s="253">
        <v>0</v>
      </c>
      <c r="AL6" s="252">
        <v>3741.6808437640234</v>
      </c>
      <c r="AM6" s="253">
        <v>4.7555702240154041E-4</v>
      </c>
      <c r="AN6" s="252">
        <v>3743.4602263648608</v>
      </c>
      <c r="AO6" s="253">
        <v>2.6489398077367277E-4</v>
      </c>
      <c r="AP6" s="252">
        <v>3744.4518464460907</v>
      </c>
      <c r="AQ6" s="253">
        <v>1.3349809395135637E-4</v>
      </c>
      <c r="AR6" s="252">
        <v>3744.9517236304837</v>
      </c>
      <c r="AS6" s="253">
        <v>2.6833045724194982E-3</v>
      </c>
      <c r="AT6" s="252">
        <v>3755.0005697139914</v>
      </c>
      <c r="AU6" s="253">
        <v>-2.5736264813858156E-4</v>
      </c>
      <c r="AV6" s="252">
        <v>3754.0341728236081</v>
      </c>
      <c r="AW6" s="253">
        <v>-1.8761292515830807E-2</v>
      </c>
      <c r="AX6" s="252">
        <v>3683.6036395928395</v>
      </c>
      <c r="AY6" s="253">
        <v>-3.535405743369191E-3</v>
      </c>
      <c r="AZ6" s="252">
        <v>3670.5806061291273</v>
      </c>
      <c r="BA6" s="253">
        <v>-1.5313883773182546E-5</v>
      </c>
      <c r="BB6" s="252">
        <v>3670.5243952843448</v>
      </c>
      <c r="BC6" s="253">
        <v>2.6853897549439232E-4</v>
      </c>
      <c r="BD6" s="252">
        <v>3671.5100741449819</v>
      </c>
      <c r="BE6" s="253">
        <v>-2.9157685151648405E-4</v>
      </c>
      <c r="BF6" s="252">
        <v>3670.4395467972518</v>
      </c>
      <c r="BG6" s="253">
        <v>0</v>
      </c>
      <c r="BH6" s="252">
        <v>3670.4395467972518</v>
      </c>
      <c r="BI6" s="253">
        <v>2.7873258333843021E-2</v>
      </c>
      <c r="BJ6" s="252">
        <v>3772.7466564838855</v>
      </c>
      <c r="BK6" s="253">
        <v>1.1013955275418486E-3</v>
      </c>
      <c r="BL6" s="252">
        <v>3776.9019427778853</v>
      </c>
      <c r="BM6" s="253">
        <v>0</v>
      </c>
      <c r="BN6" s="252">
        <v>3776.9019427778853</v>
      </c>
      <c r="BO6" s="253">
        <v>4.1616311503704928E-2</v>
      </c>
      <c r="BP6" s="252">
        <v>4356.7378324270812</v>
      </c>
      <c r="BQ6" s="253">
        <v>1.608920051922702E-3</v>
      </c>
      <c r="BR6" s="252">
        <v>4363.7474752866437</v>
      </c>
      <c r="BS6" s="253">
        <v>0</v>
      </c>
      <c r="BT6" s="252">
        <v>4363.7474752866437</v>
      </c>
      <c r="BU6" s="253">
        <v>0</v>
      </c>
      <c r="BV6" s="252">
        <v>4363.7474752866437</v>
      </c>
      <c r="BW6" s="253">
        <v>1.1813082804488229E-3</v>
      </c>
      <c r="BX6" s="252">
        <v>4368.9024063129873</v>
      </c>
      <c r="BY6" s="253">
        <v>0.1024999999999999</v>
      </c>
      <c r="BZ6" s="252">
        <v>4867.8578343320187</v>
      </c>
      <c r="CA6" s="252">
        <v>36.576435241714854</v>
      </c>
      <c r="CB6" s="253">
        <v>2.0000000000000004E-2</v>
      </c>
      <c r="CC6" s="252">
        <v>4905.1807274358098</v>
      </c>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1"/>
      <c r="ED6" s="61"/>
      <c r="EE6" s="61"/>
      <c r="EF6" s="61"/>
      <c r="EG6" s="61"/>
      <c r="EH6" s="61"/>
      <c r="EI6" s="61"/>
      <c r="EJ6" s="61"/>
      <c r="EK6" s="61"/>
      <c r="EL6" s="61"/>
      <c r="EM6" s="61"/>
      <c r="EN6" s="61"/>
      <c r="EO6" s="61"/>
      <c r="EP6" s="61"/>
      <c r="EQ6" s="61"/>
      <c r="ER6" s="61"/>
      <c r="ES6" s="61"/>
      <c r="ET6" s="61"/>
      <c r="EU6" s="61"/>
      <c r="EV6" s="61"/>
    </row>
    <row r="7" spans="2:152" s="51" customFormat="1" ht="12.75" x14ac:dyDescent="0.2">
      <c r="B7" s="249">
        <v>1</v>
      </c>
      <c r="C7" s="250" t="s">
        <v>17</v>
      </c>
      <c r="D7" s="468">
        <v>317188</v>
      </c>
      <c r="E7" s="65">
        <v>147.97505495163753</v>
      </c>
      <c r="F7" s="64">
        <v>320255</v>
      </c>
      <c r="G7" s="65">
        <v>150.68938555213813</v>
      </c>
      <c r="H7" s="82">
        <v>1</v>
      </c>
      <c r="I7" s="65">
        <v>147.97505495163753</v>
      </c>
      <c r="J7" s="82">
        <v>1</v>
      </c>
      <c r="K7" s="65">
        <v>150.68938555213813</v>
      </c>
      <c r="L7" s="458">
        <v>0</v>
      </c>
      <c r="M7" s="65">
        <v>147.97505495163753</v>
      </c>
      <c r="N7" s="458">
        <v>0</v>
      </c>
      <c r="O7" s="65">
        <v>150.68938555213813</v>
      </c>
      <c r="P7" s="458">
        <v>8.3476686647927512E-3</v>
      </c>
      <c r="Q7" s="65">
        <v>149.21030168102831</v>
      </c>
      <c r="R7" s="458">
        <v>5.9747840817552245E-3</v>
      </c>
      <c r="S7" s="65">
        <v>151.58972209422453</v>
      </c>
      <c r="T7" s="458">
        <v>2.8406782538394904E-3</v>
      </c>
      <c r="U7" s="65">
        <v>149.63416014026242</v>
      </c>
      <c r="V7" s="458">
        <v>1.1124233957366947E-3</v>
      </c>
      <c r="W7" s="65">
        <v>151.75835404763535</v>
      </c>
      <c r="X7" s="64">
        <v>317188</v>
      </c>
      <c r="Y7" s="65">
        <v>149.63416014026242</v>
      </c>
      <c r="Z7" s="64">
        <v>320255</v>
      </c>
      <c r="AA7" s="65">
        <v>151.75835404763535</v>
      </c>
      <c r="AB7" s="458">
        <v>-2.2791819202882757E-2</v>
      </c>
      <c r="AC7" s="65">
        <v>146.22372541577036</v>
      </c>
      <c r="AD7" s="66">
        <v>-5.6197924262649801E-3</v>
      </c>
      <c r="AE7" s="65">
        <v>150.01670426064385</v>
      </c>
      <c r="AF7" s="64">
        <v>637443</v>
      </c>
      <c r="AG7" s="65">
        <v>148.12933962749588</v>
      </c>
      <c r="AH7" s="251">
        <v>637443</v>
      </c>
      <c r="AI7" s="253">
        <v>0</v>
      </c>
      <c r="AJ7" s="252">
        <v>148.12933962749588</v>
      </c>
      <c r="AK7" s="253">
        <v>0</v>
      </c>
      <c r="AL7" s="252">
        <v>148.12933962749588</v>
      </c>
      <c r="AM7" s="253">
        <v>4.1559880620096745E-3</v>
      </c>
      <c r="AN7" s="252">
        <v>148.74496339462112</v>
      </c>
      <c r="AO7" s="253">
        <v>2.0837915827691678E-3</v>
      </c>
      <c r="AP7" s="252">
        <v>149.05491689732213</v>
      </c>
      <c r="AQ7" s="253">
        <v>4.3072948474609518E-6</v>
      </c>
      <c r="AR7" s="252">
        <v>149.05555892079767</v>
      </c>
      <c r="AS7" s="253">
        <v>4.7328877340093722E-3</v>
      </c>
      <c r="AT7" s="252">
        <v>149.76102214729983</v>
      </c>
      <c r="AU7" s="253">
        <v>-1.6613907405260697E-4</v>
      </c>
      <c r="AV7" s="252">
        <v>149.73614098975111</v>
      </c>
      <c r="AW7" s="253">
        <v>1.9531379681836603E-2</v>
      </c>
      <c r="AX7" s="252">
        <v>152.66069441151495</v>
      </c>
      <c r="AY7" s="253">
        <v>0</v>
      </c>
      <c r="AZ7" s="252">
        <v>152.66069441151495</v>
      </c>
      <c r="BA7" s="253">
        <v>0</v>
      </c>
      <c r="BB7" s="252">
        <v>152.66069441151495</v>
      </c>
      <c r="BC7" s="253">
        <v>1.8483049299635734E-3</v>
      </c>
      <c r="BD7" s="252">
        <v>152.94285792560743</v>
      </c>
      <c r="BE7" s="253">
        <v>-4.1834136167973046E-4</v>
      </c>
      <c r="BF7" s="252">
        <v>152.87887560216365</v>
      </c>
      <c r="BG7" s="253">
        <v>1.0227274624097227E-4</v>
      </c>
      <c r="BH7" s="252">
        <v>152.8945109446137</v>
      </c>
      <c r="BI7" s="253">
        <v>2.6844839357517802E-2</v>
      </c>
      <c r="BJ7" s="252">
        <v>156.9989395295681</v>
      </c>
      <c r="BK7" s="253">
        <v>1.1298802986842382E-2</v>
      </c>
      <c r="BL7" s="252">
        <v>158.77283961645588</v>
      </c>
      <c r="BM7" s="253">
        <v>-7.5183613809681749E-4</v>
      </c>
      <c r="BN7" s="252">
        <v>158.65346845788397</v>
      </c>
      <c r="BO7" s="253">
        <v>4.4889087759415691E-2</v>
      </c>
      <c r="BP7" s="252">
        <v>185.03227815315208</v>
      </c>
      <c r="BQ7" s="253">
        <v>5.0637721451285422E-4</v>
      </c>
      <c r="BR7" s="252">
        <v>185.12597428275822</v>
      </c>
      <c r="BS7" s="253">
        <v>0</v>
      </c>
      <c r="BT7" s="252">
        <v>185.12597428275822</v>
      </c>
      <c r="BU7" s="253">
        <v>-4.1153423511440468E-2</v>
      </c>
      <c r="BV7" s="252">
        <v>177.50740666013183</v>
      </c>
      <c r="BW7" s="253">
        <v>6.9246477589208766E-3</v>
      </c>
      <c r="BX7" s="252">
        <v>178.73658292585279</v>
      </c>
      <c r="BY7" s="253">
        <v>0.12749999999999975</v>
      </c>
      <c r="BZ7" s="252">
        <v>204.85568243650744</v>
      </c>
      <c r="CA7" s="252">
        <v>4.0076408710183857</v>
      </c>
      <c r="CB7" s="253">
        <v>2.0000000000000004E-2</v>
      </c>
      <c r="CC7" s="252">
        <v>208.94511189673028</v>
      </c>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1"/>
      <c r="ED7" s="61"/>
      <c r="EE7" s="61"/>
      <c r="EF7" s="61"/>
      <c r="EG7" s="61"/>
      <c r="EH7" s="61"/>
      <c r="EI7" s="61"/>
      <c r="EJ7" s="61"/>
      <c r="EK7" s="61"/>
      <c r="EL7" s="61"/>
      <c r="EM7" s="61"/>
      <c r="EN7" s="61"/>
      <c r="EO7" s="61"/>
      <c r="EP7" s="61"/>
      <c r="EQ7" s="61"/>
      <c r="ER7" s="61"/>
      <c r="ES7" s="61"/>
      <c r="ET7" s="61"/>
      <c r="EU7" s="61"/>
      <c r="EV7" s="61"/>
    </row>
    <row r="8" spans="2:152" s="51" customFormat="1" ht="12.75" x14ac:dyDescent="0.2">
      <c r="B8" s="249">
        <v>1</v>
      </c>
      <c r="C8" s="250" t="s">
        <v>18</v>
      </c>
      <c r="D8" s="468">
        <v>111778</v>
      </c>
      <c r="E8" s="65">
        <v>584.18670266063089</v>
      </c>
      <c r="F8" s="64">
        <v>107725</v>
      </c>
      <c r="G8" s="65">
        <v>672.72606479461581</v>
      </c>
      <c r="H8" s="82">
        <v>1</v>
      </c>
      <c r="I8" s="65">
        <v>584.18670266063089</v>
      </c>
      <c r="J8" s="82">
        <v>1</v>
      </c>
      <c r="K8" s="65">
        <v>672.72606479461581</v>
      </c>
      <c r="L8" s="458">
        <v>0</v>
      </c>
      <c r="M8" s="65">
        <v>584.18670266063089</v>
      </c>
      <c r="N8" s="458">
        <v>0</v>
      </c>
      <c r="O8" s="65">
        <v>672.72606479461581</v>
      </c>
      <c r="P8" s="458">
        <v>2.1265775630276984E-3</v>
      </c>
      <c r="Q8" s="65">
        <v>585.4290209951281</v>
      </c>
      <c r="R8" s="458">
        <v>1.5942229201002522E-3</v>
      </c>
      <c r="S8" s="65">
        <v>673.79854010606027</v>
      </c>
      <c r="T8" s="458">
        <v>3.7883522590338448E-3</v>
      </c>
      <c r="U8" s="65">
        <v>587.64683234931897</v>
      </c>
      <c r="V8" s="458">
        <v>2.1329367048807946E-3</v>
      </c>
      <c r="W8" s="65">
        <v>675.23570974394761</v>
      </c>
      <c r="X8" s="64">
        <v>111778</v>
      </c>
      <c r="Y8" s="65">
        <v>587.64683234931897</v>
      </c>
      <c r="Z8" s="64">
        <v>107725</v>
      </c>
      <c r="AA8" s="65">
        <v>675.23570974394761</v>
      </c>
      <c r="AB8" s="458">
        <v>-4.0079032481167287E-3</v>
      </c>
      <c r="AC8" s="65">
        <v>585.29160070120065</v>
      </c>
      <c r="AD8" s="66">
        <v>-1.3853301338628832E-3</v>
      </c>
      <c r="AE8" s="65">
        <v>673.56201910447146</v>
      </c>
      <c r="AF8" s="64">
        <v>219503</v>
      </c>
      <c r="AG8" s="65">
        <v>628.61187797528032</v>
      </c>
      <c r="AH8" s="251">
        <v>219486</v>
      </c>
      <c r="AI8" s="253">
        <v>7.6605468638302199E-5</v>
      </c>
      <c r="AJ8" s="252">
        <v>628.66003308278425</v>
      </c>
      <c r="AK8" s="253">
        <v>0</v>
      </c>
      <c r="AL8" s="252">
        <v>628.66003308278425</v>
      </c>
      <c r="AM8" s="253">
        <v>2.300574889677609E-3</v>
      </c>
      <c r="AN8" s="252">
        <v>630.10631256903844</v>
      </c>
      <c r="AO8" s="253">
        <v>1.8640423174163256E-3</v>
      </c>
      <c r="AP8" s="252">
        <v>631.2808574001383</v>
      </c>
      <c r="AQ8" s="253">
        <v>6.8655822744734252E-6</v>
      </c>
      <c r="AR8" s="252">
        <v>631.28519151080309</v>
      </c>
      <c r="AS8" s="253">
        <v>6.5537512351087956E-2</v>
      </c>
      <c r="AT8" s="252">
        <v>672.65805254650127</v>
      </c>
      <c r="AU8" s="253">
        <v>-3.0272388565732999E-4</v>
      </c>
      <c r="AV8" s="252">
        <v>672.4544228871157</v>
      </c>
      <c r="AW8" s="253">
        <v>1.9361576154951265E-2</v>
      </c>
      <c r="AX8" s="252">
        <v>685.47420040657835</v>
      </c>
      <c r="AY8" s="253">
        <v>0</v>
      </c>
      <c r="AZ8" s="252">
        <v>685.47420040657835</v>
      </c>
      <c r="BA8" s="253">
        <v>0</v>
      </c>
      <c r="BB8" s="252">
        <v>685.47420040657835</v>
      </c>
      <c r="BC8" s="253">
        <v>4.6963974599623093E-4</v>
      </c>
      <c r="BD8" s="252">
        <v>685.79612633594434</v>
      </c>
      <c r="BE8" s="253">
        <v>-1.215254109721009E-4</v>
      </c>
      <c r="BF8" s="252">
        <v>685.71278467984826</v>
      </c>
      <c r="BG8" s="253">
        <v>5.5707177937680541E-5</v>
      </c>
      <c r="BH8" s="252">
        <v>685.75098380395855</v>
      </c>
      <c r="BI8" s="253">
        <v>2.3277792710905132E-2</v>
      </c>
      <c r="BJ8" s="252">
        <v>701.71375305624633</v>
      </c>
      <c r="BK8" s="253">
        <v>0</v>
      </c>
      <c r="BL8" s="252">
        <v>701.71375305624633</v>
      </c>
      <c r="BM8" s="253">
        <v>0</v>
      </c>
      <c r="BN8" s="252">
        <v>701.71375305624633</v>
      </c>
      <c r="BO8" s="253">
        <v>3.9777394674211708E-2</v>
      </c>
      <c r="BP8" s="252">
        <v>804.44748885615434</v>
      </c>
      <c r="BQ8" s="253">
        <v>1.121101778998046E-4</v>
      </c>
      <c r="BR8" s="252">
        <v>804.53767560724111</v>
      </c>
      <c r="BS8" s="253">
        <v>0</v>
      </c>
      <c r="BT8" s="252">
        <v>804.53767560724111</v>
      </c>
      <c r="BU8" s="253">
        <v>0</v>
      </c>
      <c r="BV8" s="252">
        <v>804.53767560724111</v>
      </c>
      <c r="BW8" s="253">
        <v>1.7739590215886114E-3</v>
      </c>
      <c r="BX8" s="252">
        <v>805.96489247509248</v>
      </c>
      <c r="BY8" s="253">
        <v>0.10250000000000009</v>
      </c>
      <c r="BZ8" s="252">
        <v>898.01102225637055</v>
      </c>
      <c r="CA8" s="252">
        <v>21.747317725735975</v>
      </c>
      <c r="CB8" s="253">
        <v>0.02</v>
      </c>
      <c r="CC8" s="252">
        <v>920.20216279283579</v>
      </c>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1"/>
      <c r="ED8" s="61"/>
      <c r="EE8" s="61"/>
      <c r="EF8" s="61"/>
      <c r="EG8" s="61"/>
      <c r="EH8" s="61"/>
      <c r="EI8" s="61"/>
      <c r="EJ8" s="61"/>
      <c r="EK8" s="61"/>
      <c r="EL8" s="61"/>
      <c r="EM8" s="61"/>
      <c r="EN8" s="61"/>
      <c r="EO8" s="61"/>
      <c r="EP8" s="61"/>
      <c r="EQ8" s="61"/>
      <c r="ER8" s="61"/>
      <c r="ES8" s="61"/>
      <c r="ET8" s="61"/>
      <c r="EU8" s="61"/>
      <c r="EV8" s="61"/>
    </row>
    <row r="9" spans="2:152" s="51" customFormat="1" ht="12.75" x14ac:dyDescent="0.2">
      <c r="B9" s="249">
        <v>1</v>
      </c>
      <c r="C9" s="250" t="s">
        <v>19</v>
      </c>
      <c r="D9" s="468">
        <v>346994</v>
      </c>
      <c r="E9" s="65">
        <v>128.61362210873963</v>
      </c>
      <c r="F9" s="64">
        <v>339397</v>
      </c>
      <c r="G9" s="65">
        <v>140.27790369390422</v>
      </c>
      <c r="H9" s="82">
        <v>1</v>
      </c>
      <c r="I9" s="65">
        <v>128.61362210873963</v>
      </c>
      <c r="J9" s="82">
        <v>1</v>
      </c>
      <c r="K9" s="65">
        <v>140.27790369390422</v>
      </c>
      <c r="L9" s="458">
        <v>0</v>
      </c>
      <c r="M9" s="65">
        <v>128.61362210873963</v>
      </c>
      <c r="N9" s="458">
        <v>0</v>
      </c>
      <c r="O9" s="65">
        <v>140.27790369390422</v>
      </c>
      <c r="P9" s="458">
        <v>7.47651505341973E-3</v>
      </c>
      <c r="Q9" s="65">
        <v>129.57520379051047</v>
      </c>
      <c r="R9" s="458">
        <v>6.3028586965090394E-3</v>
      </c>
      <c r="S9" s="65">
        <v>141.16205549912939</v>
      </c>
      <c r="T9" s="458">
        <v>4.9825356420367672E-3</v>
      </c>
      <c r="U9" s="65">
        <v>130.22081686172086</v>
      </c>
      <c r="V9" s="458">
        <v>2.9686109600914889E-3</v>
      </c>
      <c r="W9" s="65">
        <v>141.58111072423316</v>
      </c>
      <c r="X9" s="64">
        <v>346994</v>
      </c>
      <c r="Y9" s="65">
        <v>130.22081686172086</v>
      </c>
      <c r="Z9" s="64">
        <v>339397</v>
      </c>
      <c r="AA9" s="65">
        <v>141.58111072423316</v>
      </c>
      <c r="AB9" s="458">
        <v>-2.5589579348009317E-2</v>
      </c>
      <c r="AC9" s="65">
        <v>126.88852093587526</v>
      </c>
      <c r="AD9" s="66">
        <v>-4.9306708997033377E-3</v>
      </c>
      <c r="AE9" s="65">
        <v>139.93144994869604</v>
      </c>
      <c r="AF9" s="64">
        <v>686391</v>
      </c>
      <c r="AG9" s="65">
        <v>133.33780564118806</v>
      </c>
      <c r="AH9" s="251">
        <v>686386</v>
      </c>
      <c r="AI9" s="253">
        <v>7.1680551199104769E-6</v>
      </c>
      <c r="AJ9" s="252">
        <v>133.33876141392847</v>
      </c>
      <c r="AK9" s="253">
        <v>0</v>
      </c>
      <c r="AL9" s="252">
        <v>133.33876141392847</v>
      </c>
      <c r="AM9" s="253">
        <v>5.1480086197870367E-3</v>
      </c>
      <c r="AN9" s="252">
        <v>134.0251905070391</v>
      </c>
      <c r="AO9" s="253">
        <v>6.7815549715153356E-3</v>
      </c>
      <c r="AP9" s="252">
        <v>134.93408970403041</v>
      </c>
      <c r="AQ9" s="253">
        <v>2.5163651342641202E-6</v>
      </c>
      <c r="AR9" s="252">
        <v>134.93442924746918</v>
      </c>
      <c r="AS9" s="253">
        <v>7.527898261738164E-3</v>
      </c>
      <c r="AT9" s="252">
        <v>135.95020190284984</v>
      </c>
      <c r="AU9" s="253">
        <v>-3.4232477804541084E-4</v>
      </c>
      <c r="AV9" s="252">
        <v>135.90366278015821</v>
      </c>
      <c r="AW9" s="253">
        <v>5.9096726447176229E-2</v>
      </c>
      <c r="AX9" s="252">
        <v>143.93512436264652</v>
      </c>
      <c r="AY9" s="253">
        <v>0</v>
      </c>
      <c r="AZ9" s="252">
        <v>143.93512436264652</v>
      </c>
      <c r="BA9" s="253">
        <v>0</v>
      </c>
      <c r="BB9" s="252">
        <v>143.93512436264652</v>
      </c>
      <c r="BC9" s="253">
        <v>1.1507567138471231E-3</v>
      </c>
      <c r="BD9" s="252">
        <v>144.10075867336525</v>
      </c>
      <c r="BE9" s="253">
        <v>-5.0468882052612241E-4</v>
      </c>
      <c r="BF9" s="252">
        <v>144.02803263143346</v>
      </c>
      <c r="BG9" s="253">
        <v>4.8177562210693914E-4</v>
      </c>
      <c r="BH9" s="252">
        <v>144.0974218264553</v>
      </c>
      <c r="BI9" s="253">
        <v>2.2665228550302396E-2</v>
      </c>
      <c r="BJ9" s="252">
        <v>147.36342282566125</v>
      </c>
      <c r="BK9" s="253">
        <v>3.0471875498585543E-3</v>
      </c>
      <c r="BL9" s="252">
        <v>147.81246681300013</v>
      </c>
      <c r="BM9" s="253">
        <v>0</v>
      </c>
      <c r="BN9" s="252">
        <v>147.81246681300013</v>
      </c>
      <c r="BO9" s="253">
        <v>4.1029666339794879E-2</v>
      </c>
      <c r="BP9" s="252">
        <v>170.16873853157293</v>
      </c>
      <c r="BQ9" s="253">
        <v>6.5220592219583651E-5</v>
      </c>
      <c r="BR9" s="252">
        <v>170.17983703747723</v>
      </c>
      <c r="BS9" s="253">
        <v>0</v>
      </c>
      <c r="BT9" s="252">
        <v>170.17983703747723</v>
      </c>
      <c r="BU9" s="253">
        <v>-4.1153423511440579E-2</v>
      </c>
      <c r="BV9" s="252">
        <v>163.17635413076599</v>
      </c>
      <c r="BW9" s="253">
        <v>7.4693901031093191E-3</v>
      </c>
      <c r="BX9" s="252">
        <v>164.3951819753718</v>
      </c>
      <c r="BY9" s="253">
        <v>0.12750000000000003</v>
      </c>
      <c r="BZ9" s="252">
        <v>188.4185466766439</v>
      </c>
      <c r="CA9" s="252">
        <v>4.6385992781502114</v>
      </c>
      <c r="CB9" s="253">
        <v>2.0000000000000004E-2</v>
      </c>
      <c r="CC9" s="252">
        <v>193.15181124618493</v>
      </c>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1"/>
      <c r="ED9" s="61"/>
      <c r="EE9" s="61"/>
      <c r="EF9" s="61"/>
      <c r="EG9" s="61"/>
      <c r="EH9" s="61"/>
      <c r="EI9" s="61"/>
      <c r="EJ9" s="61"/>
      <c r="EK9" s="61"/>
      <c r="EL9" s="61"/>
      <c r="EM9" s="61"/>
      <c r="EN9" s="61"/>
      <c r="EO9" s="61"/>
      <c r="EP9" s="61"/>
      <c r="EQ9" s="61"/>
      <c r="ER9" s="61"/>
      <c r="ES9" s="61"/>
      <c r="ET9" s="61"/>
      <c r="EU9" s="61"/>
      <c r="EV9" s="61"/>
    </row>
    <row r="10" spans="2:152" s="51" customFormat="1" ht="12.75" x14ac:dyDescent="0.2">
      <c r="B10" s="249">
        <v>1</v>
      </c>
      <c r="C10" s="250" t="s">
        <v>20</v>
      </c>
      <c r="D10" s="468">
        <v>338250</v>
      </c>
      <c r="E10" s="65">
        <v>154.08087884700666</v>
      </c>
      <c r="F10" s="64">
        <v>339206</v>
      </c>
      <c r="G10" s="65">
        <v>159.74531116784493</v>
      </c>
      <c r="H10" s="82">
        <v>1</v>
      </c>
      <c r="I10" s="65">
        <v>154.08087884700666</v>
      </c>
      <c r="J10" s="82">
        <v>1</v>
      </c>
      <c r="K10" s="65">
        <v>159.74531116784493</v>
      </c>
      <c r="L10" s="458">
        <v>0</v>
      </c>
      <c r="M10" s="65">
        <v>154.08087884700666</v>
      </c>
      <c r="N10" s="458">
        <v>0</v>
      </c>
      <c r="O10" s="65">
        <v>159.74531116784493</v>
      </c>
      <c r="P10" s="458">
        <v>9.4312223470864875E-3</v>
      </c>
      <c r="Q10" s="65">
        <v>155.53404987484728</v>
      </c>
      <c r="R10" s="458">
        <v>8.1891098383202188E-3</v>
      </c>
      <c r="S10" s="65">
        <v>161.05348306715507</v>
      </c>
      <c r="T10" s="458">
        <v>2.6612679913295967E-3</v>
      </c>
      <c r="U10" s="65">
        <v>155.94796766334107</v>
      </c>
      <c r="V10" s="458">
        <v>1.0335869448205859E-3</v>
      </c>
      <c r="W10" s="65">
        <v>161.21994584467117</v>
      </c>
      <c r="X10" s="64">
        <v>338250</v>
      </c>
      <c r="Y10" s="65">
        <v>155.94796766334107</v>
      </c>
      <c r="Z10" s="64">
        <v>339206</v>
      </c>
      <c r="AA10" s="65">
        <v>161.21994584467117</v>
      </c>
      <c r="AB10" s="458">
        <v>-1.8662388565635513E-2</v>
      </c>
      <c r="AC10" s="65">
        <v>153.03760609478664</v>
      </c>
      <c r="AD10" s="66">
        <v>-6.2317271923335582E-3</v>
      </c>
      <c r="AE10" s="65">
        <v>159.99742465737822</v>
      </c>
      <c r="AF10" s="64">
        <v>677456</v>
      </c>
      <c r="AG10" s="65">
        <v>156.52242609098187</v>
      </c>
      <c r="AH10" s="251">
        <v>677454</v>
      </c>
      <c r="AI10" s="253">
        <v>2.8966831837617946E-6</v>
      </c>
      <c r="AJ10" s="252">
        <v>156.5228794868614</v>
      </c>
      <c r="AK10" s="253">
        <v>0</v>
      </c>
      <c r="AL10" s="252">
        <v>156.5228794868614</v>
      </c>
      <c r="AM10" s="253">
        <v>3.5889951391181452E-3</v>
      </c>
      <c r="AN10" s="252">
        <v>157.08463934050053</v>
      </c>
      <c r="AO10" s="253">
        <v>4.7974066516269787E-3</v>
      </c>
      <c r="AP10" s="252">
        <v>157.83823823414107</v>
      </c>
      <c r="AQ10" s="253">
        <v>8.3007903179943554E-6</v>
      </c>
      <c r="AR10" s="252">
        <v>157.83954841626081</v>
      </c>
      <c r="AS10" s="253">
        <v>2.5206385372651408E-3</v>
      </c>
      <c r="AT10" s="252">
        <v>158.23740486470336</v>
      </c>
      <c r="AU10" s="253">
        <v>-1.0800765191865125E-4</v>
      </c>
      <c r="AV10" s="252">
        <v>158.22031401415822</v>
      </c>
      <c r="AW10" s="253">
        <v>9.2919934120625491E-3</v>
      </c>
      <c r="AX10" s="252">
        <v>159.69049612963224</v>
      </c>
      <c r="AY10" s="253">
        <v>-2.8176339867536093E-4</v>
      </c>
      <c r="AZ10" s="252">
        <v>159.6455011927066</v>
      </c>
      <c r="BA10" s="253">
        <v>0</v>
      </c>
      <c r="BB10" s="252">
        <v>159.6455011927066</v>
      </c>
      <c r="BC10" s="253">
        <v>1.538890263733439E-3</v>
      </c>
      <c r="BD10" s="252">
        <v>159.89117810014091</v>
      </c>
      <c r="BE10" s="253">
        <v>-4.3143385601218665E-4</v>
      </c>
      <c r="BF10" s="252">
        <v>159.82219563263084</v>
      </c>
      <c r="BG10" s="253">
        <v>0</v>
      </c>
      <c r="BH10" s="252">
        <v>159.82219563263084</v>
      </c>
      <c r="BI10" s="253">
        <v>3.3399197536287506E-2</v>
      </c>
      <c r="BJ10" s="252">
        <v>165.16012871524825</v>
      </c>
      <c r="BK10" s="253">
        <v>1.7109086195266299E-2</v>
      </c>
      <c r="BL10" s="252">
        <v>167.98586759345869</v>
      </c>
      <c r="BM10" s="253">
        <v>-1.5119176777432797E-3</v>
      </c>
      <c r="BN10" s="252">
        <v>167.7318867906331</v>
      </c>
      <c r="BO10" s="253">
        <v>4.2390695147332735E-2</v>
      </c>
      <c r="BP10" s="252">
        <v>193.98666290391566</v>
      </c>
      <c r="BQ10" s="253">
        <v>3.7800456553149786E-4</v>
      </c>
      <c r="BR10" s="252">
        <v>194.05999074814554</v>
      </c>
      <c r="BS10" s="253">
        <v>0</v>
      </c>
      <c r="BT10" s="252">
        <v>194.05999074814554</v>
      </c>
      <c r="BU10" s="253">
        <v>-4.1153423511440246E-2</v>
      </c>
      <c r="BV10" s="252">
        <v>186.07375776226093</v>
      </c>
      <c r="BW10" s="253">
        <v>7.5223029213056236E-3</v>
      </c>
      <c r="BX10" s="252">
        <v>187.47346093385431</v>
      </c>
      <c r="BY10" s="253">
        <v>0.12749999999999981</v>
      </c>
      <c r="BZ10" s="252">
        <v>214.86929619925991</v>
      </c>
      <c r="CA10" s="252">
        <v>2.8320592362758639</v>
      </c>
      <c r="CB10" s="253">
        <v>2.0000000000000007E-2</v>
      </c>
      <c r="CC10" s="252">
        <v>217.75915256280672</v>
      </c>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1"/>
      <c r="ED10" s="61"/>
      <c r="EE10" s="61"/>
      <c r="EF10" s="61"/>
      <c r="EG10" s="61"/>
      <c r="EH10" s="61"/>
      <c r="EI10" s="61"/>
      <c r="EJ10" s="61"/>
      <c r="EK10" s="61"/>
      <c r="EL10" s="61"/>
      <c r="EM10" s="61"/>
      <c r="EN10" s="61"/>
      <c r="EO10" s="61"/>
      <c r="EP10" s="61"/>
      <c r="EQ10" s="61"/>
      <c r="ER10" s="61"/>
      <c r="ES10" s="61"/>
      <c r="ET10" s="61"/>
      <c r="EU10" s="61"/>
      <c r="EV10" s="61"/>
    </row>
    <row r="11" spans="2:152" s="51" customFormat="1" ht="12.75" x14ac:dyDescent="0.2">
      <c r="B11" s="249">
        <v>1</v>
      </c>
      <c r="C11" s="250" t="s">
        <v>21</v>
      </c>
      <c r="D11" s="468">
        <v>326376</v>
      </c>
      <c r="E11" s="65">
        <v>165.41616525112138</v>
      </c>
      <c r="F11" s="64">
        <v>328658</v>
      </c>
      <c r="G11" s="65">
        <v>167.70498901593757</v>
      </c>
      <c r="H11" s="82">
        <v>1</v>
      </c>
      <c r="I11" s="65">
        <v>165.41616525112138</v>
      </c>
      <c r="J11" s="82">
        <v>1</v>
      </c>
      <c r="K11" s="65">
        <v>167.70498901593757</v>
      </c>
      <c r="L11" s="458">
        <v>0</v>
      </c>
      <c r="M11" s="65">
        <v>165.41616525112138</v>
      </c>
      <c r="N11" s="458">
        <v>0</v>
      </c>
      <c r="O11" s="65">
        <v>167.70498901593757</v>
      </c>
      <c r="P11" s="458">
        <v>1.1392208349664701E-2</v>
      </c>
      <c r="Q11" s="65">
        <v>167.30062067006472</v>
      </c>
      <c r="R11" s="458">
        <v>1.2569896963615435E-2</v>
      </c>
      <c r="S11" s="65">
        <v>169.81302344815217</v>
      </c>
      <c r="T11" s="458">
        <v>1.299143908920497E-3</v>
      </c>
      <c r="U11" s="65">
        <v>167.51796825236684</v>
      </c>
      <c r="V11" s="458">
        <v>7.9009547736319519E-5</v>
      </c>
      <c r="W11" s="65">
        <v>169.82644029833455</v>
      </c>
      <c r="X11" s="64">
        <v>326376</v>
      </c>
      <c r="Y11" s="65">
        <v>167.51796825236684</v>
      </c>
      <c r="Z11" s="64">
        <v>328658</v>
      </c>
      <c r="AA11" s="65">
        <v>169.82644029833455</v>
      </c>
      <c r="AB11" s="458">
        <v>-1.6205593457392364E-2</v>
      </c>
      <c r="AC11" s="65">
        <v>164.80324016206063</v>
      </c>
      <c r="AD11" s="66">
        <v>-6.2938699015014921E-3</v>
      </c>
      <c r="AE11" s="65">
        <v>168.87415099433917</v>
      </c>
      <c r="AF11" s="64">
        <v>655034</v>
      </c>
      <c r="AG11" s="65">
        <v>166.84578667463097</v>
      </c>
      <c r="AH11" s="251">
        <v>655022</v>
      </c>
      <c r="AI11" s="253">
        <v>-1.8489787254605261E-6</v>
      </c>
      <c r="AJ11" s="252">
        <v>166.84547818032098</v>
      </c>
      <c r="AK11" s="253">
        <v>0</v>
      </c>
      <c r="AL11" s="252">
        <v>166.84547818032098</v>
      </c>
      <c r="AM11" s="253">
        <v>2.8722016450057897E-3</v>
      </c>
      <c r="AN11" s="252">
        <v>167.32469203721229</v>
      </c>
      <c r="AO11" s="253">
        <v>3.8391004562681186E-3</v>
      </c>
      <c r="AP11" s="252">
        <v>167.96706833875726</v>
      </c>
      <c r="AQ11" s="253">
        <v>3.5053262269046925E-5</v>
      </c>
      <c r="AR11" s="252">
        <v>167.97295613245632</v>
      </c>
      <c r="AS11" s="253">
        <v>3.8531634248444302E-3</v>
      </c>
      <c r="AT11" s="252">
        <v>168.62018338338891</v>
      </c>
      <c r="AU11" s="253">
        <v>-9.9180402330700801E-5</v>
      </c>
      <c r="AV11" s="252">
        <v>168.60345956575986</v>
      </c>
      <c r="AW11" s="253">
        <v>1.6631877011151541E-2</v>
      </c>
      <c r="AX11" s="252">
        <v>171.40765156891226</v>
      </c>
      <c r="AY11" s="253">
        <v>-5.096379521962735E-5</v>
      </c>
      <c r="AZ11" s="252">
        <v>171.39891598445863</v>
      </c>
      <c r="BA11" s="253">
        <v>0</v>
      </c>
      <c r="BB11" s="252">
        <v>171.39891598445863</v>
      </c>
      <c r="BC11" s="253">
        <v>1.1574807023084777E-3</v>
      </c>
      <c r="BD11" s="252">
        <v>171.59730692210724</v>
      </c>
      <c r="BE11" s="253">
        <v>-2.2624630643675037E-4</v>
      </c>
      <c r="BF11" s="252">
        <v>171.55848366522162</v>
      </c>
      <c r="BG11" s="253">
        <v>3.7013618402403914E-4</v>
      </c>
      <c r="BH11" s="252">
        <v>171.62198366770241</v>
      </c>
      <c r="BI11" s="253">
        <v>3.0921808145898622E-2</v>
      </c>
      <c r="BJ11" s="252">
        <v>176.92884572029365</v>
      </c>
      <c r="BK11" s="253">
        <v>1.537769187873983E-2</v>
      </c>
      <c r="BL11" s="252">
        <v>179.64960299424141</v>
      </c>
      <c r="BM11" s="253">
        <v>-1.8391518029378107E-3</v>
      </c>
      <c r="BN11" s="252">
        <v>179.31920010299748</v>
      </c>
      <c r="BO11" s="253">
        <v>4.7621055890698649E-2</v>
      </c>
      <c r="BP11" s="252">
        <v>211.0556156600332</v>
      </c>
      <c r="BQ11" s="253">
        <v>1.226692071189639E-3</v>
      </c>
      <c r="BR11" s="252">
        <v>211.31451591034343</v>
      </c>
      <c r="BS11" s="253">
        <v>0</v>
      </c>
      <c r="BT11" s="252">
        <v>211.31451591034343</v>
      </c>
      <c r="BU11" s="253">
        <v>-4.1153423511440468E-2</v>
      </c>
      <c r="BV11" s="252">
        <v>202.61820014297004</v>
      </c>
      <c r="BW11" s="253">
        <v>5.8807776966773861E-3</v>
      </c>
      <c r="BX11" s="252">
        <v>203.80975273531172</v>
      </c>
      <c r="BY11" s="253">
        <v>0.12749999999999975</v>
      </c>
      <c r="BZ11" s="252">
        <v>233.59283981124545</v>
      </c>
      <c r="CA11" s="252">
        <v>2.9809015055583403</v>
      </c>
      <c r="CB11" s="253">
        <v>1.9999999999999997E-2</v>
      </c>
      <c r="CC11" s="252">
        <v>236.63457604140703</v>
      </c>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1"/>
      <c r="ED11" s="61"/>
      <c r="EE11" s="61"/>
      <c r="EF11" s="61"/>
      <c r="EG11" s="61"/>
      <c r="EH11" s="61"/>
      <c r="EI11" s="61"/>
      <c r="EJ11" s="61"/>
      <c r="EK11" s="61"/>
      <c r="EL11" s="61"/>
      <c r="EM11" s="61"/>
      <c r="EN11" s="61"/>
      <c r="EO11" s="61"/>
      <c r="EP11" s="61"/>
      <c r="EQ11" s="61"/>
      <c r="ER11" s="61"/>
      <c r="ES11" s="61"/>
      <c r="ET11" s="61"/>
      <c r="EU11" s="61"/>
      <c r="EV11" s="61"/>
    </row>
    <row r="12" spans="2:152" s="51" customFormat="1" ht="12.75" x14ac:dyDescent="0.2">
      <c r="B12" s="249">
        <v>1</v>
      </c>
      <c r="C12" s="250" t="s">
        <v>22</v>
      </c>
      <c r="D12" s="468">
        <v>273912</v>
      </c>
      <c r="E12" s="65">
        <v>408.48783003300321</v>
      </c>
      <c r="F12" s="64">
        <v>270738</v>
      </c>
      <c r="G12" s="65">
        <v>453.2677821362351</v>
      </c>
      <c r="H12" s="82">
        <v>1</v>
      </c>
      <c r="I12" s="65">
        <v>408.48783003300321</v>
      </c>
      <c r="J12" s="82">
        <v>1</v>
      </c>
      <c r="K12" s="65">
        <v>453.2677821362351</v>
      </c>
      <c r="L12" s="458">
        <v>0</v>
      </c>
      <c r="M12" s="65">
        <v>408.48783003300321</v>
      </c>
      <c r="N12" s="458">
        <v>0</v>
      </c>
      <c r="O12" s="65">
        <v>453.2677821362351</v>
      </c>
      <c r="P12" s="458">
        <v>1.4136487298016975E-2</v>
      </c>
      <c r="Q12" s="65">
        <v>414.26241305365932</v>
      </c>
      <c r="R12" s="458">
        <v>1.1484889783714314E-2</v>
      </c>
      <c r="S12" s="65">
        <v>458.47351265657841</v>
      </c>
      <c r="T12" s="458">
        <v>2.7786527210962308E-3</v>
      </c>
      <c r="U12" s="65">
        <v>415.41350443493877</v>
      </c>
      <c r="V12" s="458">
        <v>9.7597218044653822E-4</v>
      </c>
      <c r="W12" s="65">
        <v>458.92097005040284</v>
      </c>
      <c r="X12" s="64">
        <v>273912</v>
      </c>
      <c r="Y12" s="65">
        <v>415.41350443493877</v>
      </c>
      <c r="Z12" s="64">
        <v>270738</v>
      </c>
      <c r="AA12" s="65">
        <v>458.92097005040284</v>
      </c>
      <c r="AB12" s="458">
        <v>-1.3080408732572324E-2</v>
      </c>
      <c r="AC12" s="65">
        <v>409.97972600389954</v>
      </c>
      <c r="AD12" s="66">
        <v>-5.8563082382666609E-3</v>
      </c>
      <c r="AE12" s="65">
        <v>457.87049062267693</v>
      </c>
      <c r="AF12" s="64">
        <v>544650</v>
      </c>
      <c r="AG12" s="65">
        <v>433.7855643062195</v>
      </c>
      <c r="AH12" s="251">
        <v>544650</v>
      </c>
      <c r="AI12" s="253">
        <v>0</v>
      </c>
      <c r="AJ12" s="252">
        <v>433.7855643062195</v>
      </c>
      <c r="AK12" s="253">
        <v>0</v>
      </c>
      <c r="AL12" s="252">
        <v>433.7855643062195</v>
      </c>
      <c r="AM12" s="253">
        <v>2.3657139822088613E-3</v>
      </c>
      <c r="AN12" s="252">
        <v>434.8117768809791</v>
      </c>
      <c r="AO12" s="253">
        <v>3.6728297960757494E-3</v>
      </c>
      <c r="AP12" s="252">
        <v>436.40876653079215</v>
      </c>
      <c r="AQ12" s="253">
        <v>1.4257038949416767E-5</v>
      </c>
      <c r="AR12" s="252">
        <v>436.41498842757443</v>
      </c>
      <c r="AS12" s="253">
        <v>-1.9393334332509227E-3</v>
      </c>
      <c r="AT12" s="252">
        <v>435.568634249745</v>
      </c>
      <c r="AU12" s="253">
        <v>-2.4449550128757824E-4</v>
      </c>
      <c r="AV12" s="252">
        <v>435.46213967816897</v>
      </c>
      <c r="AW12" s="253">
        <v>2.2146474495786217E-2</v>
      </c>
      <c r="AX12" s="252">
        <v>445.10609084843207</v>
      </c>
      <c r="AY12" s="253">
        <v>-7.0815370016361623E-3</v>
      </c>
      <c r="AZ12" s="252">
        <v>441.9540555964353</v>
      </c>
      <c r="BA12" s="253">
        <v>-1.7135568569570658E-4</v>
      </c>
      <c r="BB12" s="252">
        <v>441.87832425619257</v>
      </c>
      <c r="BC12" s="253">
        <v>2.5014561475915631E-3</v>
      </c>
      <c r="BD12" s="252">
        <v>442.98366350689071</v>
      </c>
      <c r="BE12" s="253">
        <v>-5.5333179213179484E-4</v>
      </c>
      <c r="BF12" s="252">
        <v>442.73854656247732</v>
      </c>
      <c r="BG12" s="253">
        <v>0</v>
      </c>
      <c r="BH12" s="252">
        <v>442.73854656247732</v>
      </c>
      <c r="BI12" s="253">
        <v>2.6327922559358008E-2</v>
      </c>
      <c r="BJ12" s="252">
        <v>454.39493273041694</v>
      </c>
      <c r="BK12" s="253">
        <v>6.5260120137029531E-3</v>
      </c>
      <c r="BL12" s="252">
        <v>457.36031952038138</v>
      </c>
      <c r="BM12" s="253">
        <v>-3.8573732287217055E-6</v>
      </c>
      <c r="BN12" s="252">
        <v>457.35855531092898</v>
      </c>
      <c r="BO12" s="253">
        <v>4.3512872986661844E-2</v>
      </c>
      <c r="BP12" s="252">
        <v>530.94535381076389</v>
      </c>
      <c r="BQ12" s="253">
        <v>6.6821469838327374E-3</v>
      </c>
      <c r="BR12" s="252">
        <v>534.49320870531051</v>
      </c>
      <c r="BS12" s="253">
        <v>8.2258170582760748E-4</v>
      </c>
      <c r="BT12" s="252">
        <v>534.93287304068065</v>
      </c>
      <c r="BU12" s="253">
        <v>-3.1335840903252254E-2</v>
      </c>
      <c r="BV12" s="252">
        <v>518.17030163715822</v>
      </c>
      <c r="BW12" s="253">
        <v>5.08516179720786E-3</v>
      </c>
      <c r="BX12" s="252">
        <v>520.8052814594912</v>
      </c>
      <c r="BY12" s="253">
        <v>0.12749999999999995</v>
      </c>
      <c r="BZ12" s="252">
        <v>596.91149737477497</v>
      </c>
      <c r="CA12" s="252">
        <v>4.9218696461003377</v>
      </c>
      <c r="CB12" s="253">
        <v>0.02</v>
      </c>
      <c r="CC12" s="252">
        <v>601.93381334018352</v>
      </c>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1"/>
      <c r="ED12" s="61"/>
      <c r="EE12" s="61"/>
      <c r="EF12" s="61"/>
      <c r="EG12" s="61"/>
      <c r="EH12" s="61"/>
      <c r="EI12" s="61"/>
      <c r="EJ12" s="61"/>
      <c r="EK12" s="61"/>
      <c r="EL12" s="61"/>
      <c r="EM12" s="61"/>
      <c r="EN12" s="61"/>
      <c r="EO12" s="61"/>
      <c r="EP12" s="61"/>
      <c r="EQ12" s="61"/>
      <c r="ER12" s="61"/>
      <c r="ES12" s="61"/>
      <c r="ET12" s="61"/>
      <c r="EU12" s="61"/>
      <c r="EV12" s="61"/>
    </row>
    <row r="13" spans="2:152" s="51" customFormat="1" ht="12.75" x14ac:dyDescent="0.2">
      <c r="B13" s="254">
        <v>1</v>
      </c>
      <c r="C13" s="255" t="s">
        <v>23</v>
      </c>
      <c r="D13" s="468">
        <v>87244</v>
      </c>
      <c r="E13" s="65">
        <v>489.94533526660865</v>
      </c>
      <c r="F13" s="64">
        <v>85729</v>
      </c>
      <c r="G13" s="65">
        <v>483.2461519439164</v>
      </c>
      <c r="H13" s="82">
        <v>1</v>
      </c>
      <c r="I13" s="65">
        <v>489.94533526660865</v>
      </c>
      <c r="J13" s="82">
        <v>1</v>
      </c>
      <c r="K13" s="65">
        <v>483.2461519439164</v>
      </c>
      <c r="L13" s="458">
        <v>0</v>
      </c>
      <c r="M13" s="65">
        <v>489.94533526660865</v>
      </c>
      <c r="N13" s="458">
        <v>0</v>
      </c>
      <c r="O13" s="65">
        <v>483.2461519439164</v>
      </c>
      <c r="P13" s="458">
        <v>7.8999842405862442E-3</v>
      </c>
      <c r="Q13" s="65">
        <v>493.81589569396357</v>
      </c>
      <c r="R13" s="458">
        <v>1.010164931116897E-2</v>
      </c>
      <c r="S13" s="65">
        <v>488.12773510182569</v>
      </c>
      <c r="T13" s="458">
        <v>3.024556082251717E-4</v>
      </c>
      <c r="U13" s="65">
        <v>493.96525308104691</v>
      </c>
      <c r="V13" s="458">
        <v>-3.2818261179512476E-4</v>
      </c>
      <c r="W13" s="65">
        <v>487.96754006683034</v>
      </c>
      <c r="X13" s="64">
        <v>87244</v>
      </c>
      <c r="Y13" s="65">
        <v>493.96525308104691</v>
      </c>
      <c r="Z13" s="64">
        <v>85729</v>
      </c>
      <c r="AA13" s="65">
        <v>487.96754006683034</v>
      </c>
      <c r="AB13" s="458">
        <v>-9.1083288889194369E-3</v>
      </c>
      <c r="AC13" s="65">
        <v>489.46605509628642</v>
      </c>
      <c r="AD13" s="66">
        <v>-6.5316824751763258E-3</v>
      </c>
      <c r="AE13" s="65">
        <v>486.09655214723426</v>
      </c>
      <c r="AF13" s="64">
        <v>172973</v>
      </c>
      <c r="AG13" s="65">
        <v>487.79605967318963</v>
      </c>
      <c r="AH13" s="251">
        <v>172817</v>
      </c>
      <c r="AI13" s="253">
        <v>5.7031172055244106E-4</v>
      </c>
      <c r="AJ13" s="252">
        <v>488.07425548326052</v>
      </c>
      <c r="AK13" s="253">
        <v>0</v>
      </c>
      <c r="AL13" s="252">
        <v>488.07425548326052</v>
      </c>
      <c r="AM13" s="253">
        <v>7.6955438157066958E-4</v>
      </c>
      <c r="AN13" s="252">
        <v>488.44985516509951</v>
      </c>
      <c r="AO13" s="253">
        <v>3.4125009234164949E-3</v>
      </c>
      <c r="AP13" s="252">
        <v>490.11669074689308</v>
      </c>
      <c r="AQ13" s="253">
        <v>0</v>
      </c>
      <c r="AR13" s="252">
        <v>490.11669074689308</v>
      </c>
      <c r="AS13" s="253">
        <v>6.0291893327091284E-3</v>
      </c>
      <c r="AT13" s="252">
        <v>493.07169707052697</v>
      </c>
      <c r="AU13" s="253">
        <v>-3.9082923205013831E-4</v>
      </c>
      <c r="AV13" s="252">
        <v>492.87899023781523</v>
      </c>
      <c r="AW13" s="253">
        <v>5.5115345139435945E-3</v>
      </c>
      <c r="AX13" s="252">
        <v>495.59550980370858</v>
      </c>
      <c r="AY13" s="253">
        <v>-7.0171481760805676E-6</v>
      </c>
      <c r="AZ13" s="252">
        <v>495.59203213658088</v>
      </c>
      <c r="BA13" s="253">
        <v>0</v>
      </c>
      <c r="BB13" s="252">
        <v>495.59203213658088</v>
      </c>
      <c r="BC13" s="253">
        <v>3.9829453013595639E-4</v>
      </c>
      <c r="BD13" s="252">
        <v>495.78942373215983</v>
      </c>
      <c r="BE13" s="253">
        <v>-1.3767842345813186E-4</v>
      </c>
      <c r="BF13" s="252">
        <v>495.72116422593319</v>
      </c>
      <c r="BG13" s="253">
        <v>3.5993620011014471E-3</v>
      </c>
      <c r="BH13" s="252">
        <v>497.5054441475898</v>
      </c>
      <c r="BI13" s="253">
        <v>4.5082980868814904E-2</v>
      </c>
      <c r="BJ13" s="252">
        <v>519.93447256822685</v>
      </c>
      <c r="BK13" s="253">
        <v>2.4979350706102688E-2</v>
      </c>
      <c r="BL13" s="252">
        <v>532.92209810270117</v>
      </c>
      <c r="BM13" s="253">
        <v>-5.6895684496051091E-3</v>
      </c>
      <c r="BN13" s="252">
        <v>529.89000134723869</v>
      </c>
      <c r="BO13" s="253">
        <v>1.4882125468655971E-2</v>
      </c>
      <c r="BP13" s="252">
        <v>558.03047139804153</v>
      </c>
      <c r="BQ13" s="253">
        <v>1.6999874760992295E-3</v>
      </c>
      <c r="BR13" s="252">
        <v>558.97911621069989</v>
      </c>
      <c r="BS13" s="253">
        <v>0</v>
      </c>
      <c r="BT13" s="252">
        <v>558.97911621069989</v>
      </c>
      <c r="BU13" s="253">
        <v>0</v>
      </c>
      <c r="BV13" s="252">
        <v>558.97911621069989</v>
      </c>
      <c r="BW13" s="253">
        <v>2.813825310163276E-3</v>
      </c>
      <c r="BX13" s="252">
        <v>560.55198579574619</v>
      </c>
      <c r="BY13" s="253">
        <v>0.10249999999999981</v>
      </c>
      <c r="BZ13" s="252">
        <v>624.57045771113769</v>
      </c>
      <c r="CA13" s="252">
        <v>8.257613033817508</v>
      </c>
      <c r="CB13" s="253">
        <v>2.0000000000000004E-2</v>
      </c>
      <c r="CC13" s="252">
        <v>632.99659345993109</v>
      </c>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1"/>
      <c r="ED13" s="61"/>
      <c r="EE13" s="61"/>
      <c r="EF13" s="61"/>
      <c r="EG13" s="61"/>
      <c r="EH13" s="61"/>
      <c r="EI13" s="61"/>
      <c r="EJ13" s="61"/>
      <c r="EK13" s="61"/>
      <c r="EL13" s="61"/>
      <c r="EM13" s="61"/>
      <c r="EN13" s="61"/>
      <c r="EO13" s="61"/>
      <c r="EP13" s="61"/>
      <c r="EQ13" s="61"/>
      <c r="ER13" s="61"/>
      <c r="ES13" s="61"/>
      <c r="ET13" s="61"/>
      <c r="EU13" s="61"/>
      <c r="EV13" s="61"/>
    </row>
    <row r="14" spans="2:152" s="51" customFormat="1" ht="12.75" x14ac:dyDescent="0.2">
      <c r="B14" s="249">
        <v>1</v>
      </c>
      <c r="C14" s="250" t="s">
        <v>24</v>
      </c>
      <c r="D14" s="468">
        <v>193617</v>
      </c>
      <c r="E14" s="65">
        <v>245.07715076671983</v>
      </c>
      <c r="F14" s="64">
        <v>195023</v>
      </c>
      <c r="G14" s="65">
        <v>223.38433800115891</v>
      </c>
      <c r="H14" s="82">
        <v>1</v>
      </c>
      <c r="I14" s="65">
        <v>245.07715076671983</v>
      </c>
      <c r="J14" s="82">
        <v>1</v>
      </c>
      <c r="K14" s="65">
        <v>223.38433800115891</v>
      </c>
      <c r="L14" s="458">
        <v>-4.6029370988674656E-2</v>
      </c>
      <c r="M14" s="65">
        <v>233.79640367323114</v>
      </c>
      <c r="N14" s="458">
        <v>-2.2656109320579043E-3</v>
      </c>
      <c r="O14" s="65">
        <v>222.87823600293297</v>
      </c>
      <c r="P14" s="458">
        <v>1.5608606855723295E-2</v>
      </c>
      <c r="Q14" s="65">
        <v>237.44563982244861</v>
      </c>
      <c r="R14" s="458">
        <v>1.564657126032265E-2</v>
      </c>
      <c r="S14" s="65">
        <v>226.36551620492784</v>
      </c>
      <c r="T14" s="458">
        <v>1.1832543680914132E-3</v>
      </c>
      <c r="U14" s="65">
        <v>237.72659841295277</v>
      </c>
      <c r="V14" s="458">
        <v>6.4975315163333658E-3</v>
      </c>
      <c r="W14" s="65">
        <v>227.83633328068044</v>
      </c>
      <c r="X14" s="64">
        <v>193617</v>
      </c>
      <c r="Y14" s="65">
        <v>237.72659841295277</v>
      </c>
      <c r="Z14" s="64">
        <v>195023</v>
      </c>
      <c r="AA14" s="65">
        <v>227.83633328068044</v>
      </c>
      <c r="AB14" s="458">
        <v>-8.4548336676316671E-3</v>
      </c>
      <c r="AC14" s="65">
        <v>235.71665956499939</v>
      </c>
      <c r="AD14" s="66">
        <v>-6.2750462303973187E-5</v>
      </c>
      <c r="AE14" s="65">
        <v>227.23452303074754</v>
      </c>
      <c r="AF14" s="64">
        <v>388640</v>
      </c>
      <c r="AG14" s="65">
        <v>231.4602481989038</v>
      </c>
      <c r="AH14" s="251">
        <v>388640</v>
      </c>
      <c r="AI14" s="253">
        <v>0</v>
      </c>
      <c r="AJ14" s="252">
        <v>231.4602481989038</v>
      </c>
      <c r="AK14" s="253">
        <v>0</v>
      </c>
      <c r="AL14" s="252">
        <v>231.4602481989038</v>
      </c>
      <c r="AM14" s="253">
        <v>1.1560974528790346E-3</v>
      </c>
      <c r="AN14" s="252">
        <v>231.72783880228928</v>
      </c>
      <c r="AO14" s="253">
        <v>4.5256414316918736E-4</v>
      </c>
      <c r="AP14" s="252">
        <v>231.8327105131053</v>
      </c>
      <c r="AQ14" s="253">
        <v>5.2723087538009139E-5</v>
      </c>
      <c r="AR14" s="252">
        <v>231.84493344939585</v>
      </c>
      <c r="AS14" s="253">
        <v>0</v>
      </c>
      <c r="AT14" s="252">
        <v>231.84493344939585</v>
      </c>
      <c r="AU14" s="253">
        <v>3.1592909675515202E-4</v>
      </c>
      <c r="AV14" s="252">
        <v>231.91818000980777</v>
      </c>
      <c r="AW14" s="253">
        <v>7.7258269540414481E-4</v>
      </c>
      <c r="AX14" s="252">
        <v>232.09735598243299</v>
      </c>
      <c r="AY14" s="253">
        <v>0</v>
      </c>
      <c r="AZ14" s="252">
        <v>232.09735598243299</v>
      </c>
      <c r="BA14" s="253">
        <v>-6.7801584011906169E-4</v>
      </c>
      <c r="BB14" s="252">
        <v>231.93999029862715</v>
      </c>
      <c r="BC14" s="253">
        <v>1.5451312010943408E-3</v>
      </c>
      <c r="BD14" s="252">
        <v>232.29836801441905</v>
      </c>
      <c r="BE14" s="253">
        <v>-1.2996977172208268E-4</v>
      </c>
      <c r="BF14" s="252">
        <v>232.26817624855681</v>
      </c>
      <c r="BG14" s="253">
        <v>1.3098931140875791E-4</v>
      </c>
      <c r="BH14" s="252">
        <v>232.29860089702578</v>
      </c>
      <c r="BI14" s="253">
        <v>6.5942499966900048E-2</v>
      </c>
      <c r="BJ14" s="252">
        <v>247.61695137898883</v>
      </c>
      <c r="BK14" s="253">
        <v>1.9772830115752038E-2</v>
      </c>
      <c r="BL14" s="252">
        <v>252.51303929238603</v>
      </c>
      <c r="BM14" s="253">
        <v>0</v>
      </c>
      <c r="BN14" s="252">
        <v>252.51303929238603</v>
      </c>
      <c r="BO14" s="253">
        <v>1.5674636470446535E-2</v>
      </c>
      <c r="BP14" s="252">
        <v>266.65113748473163</v>
      </c>
      <c r="BQ14" s="253">
        <v>7.3941430449186996E-3</v>
      </c>
      <c r="BR14" s="252">
        <v>268.62279413838405</v>
      </c>
      <c r="BS14" s="253">
        <v>4.9425637017708191E-4</v>
      </c>
      <c r="BT14" s="252">
        <v>268.75556266556174</v>
      </c>
      <c r="BU14" s="253">
        <v>0</v>
      </c>
      <c r="BV14" s="252">
        <v>268.75556266556174</v>
      </c>
      <c r="BW14" s="253">
        <v>0</v>
      </c>
      <c r="BX14" s="252">
        <v>268.75556266556174</v>
      </c>
      <c r="BY14" s="253">
        <v>0.10249999999999999</v>
      </c>
      <c r="BZ14" s="252">
        <v>299.4490948919908</v>
      </c>
      <c r="CA14" s="252">
        <v>0</v>
      </c>
      <c r="CB14" s="253">
        <v>0.02</v>
      </c>
      <c r="CC14" s="252">
        <v>299.4490948919908</v>
      </c>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1"/>
      <c r="ED14" s="61"/>
      <c r="EE14" s="61"/>
      <c r="EF14" s="61"/>
      <c r="EG14" s="61"/>
      <c r="EH14" s="61"/>
      <c r="EI14" s="61"/>
      <c r="EJ14" s="61"/>
      <c r="EK14" s="61"/>
      <c r="EL14" s="61"/>
      <c r="EM14" s="61"/>
      <c r="EN14" s="61"/>
      <c r="EO14" s="61"/>
      <c r="EP14" s="61"/>
      <c r="EQ14" s="61"/>
      <c r="ER14" s="61"/>
      <c r="ES14" s="61"/>
      <c r="ET14" s="61"/>
      <c r="EU14" s="61"/>
      <c r="EV14" s="61"/>
    </row>
    <row r="15" spans="2:152" s="51" customFormat="1" ht="12.75" x14ac:dyDescent="0.2">
      <c r="B15" s="249">
        <v>1</v>
      </c>
      <c r="C15" s="250" t="s">
        <v>25</v>
      </c>
      <c r="D15" s="468">
        <v>53128</v>
      </c>
      <c r="E15" s="65">
        <v>147.10703734377353</v>
      </c>
      <c r="F15" s="64">
        <v>52696</v>
      </c>
      <c r="G15" s="65">
        <v>156.38874848185824</v>
      </c>
      <c r="H15" s="82">
        <v>1</v>
      </c>
      <c r="I15" s="65">
        <v>147.10703734377353</v>
      </c>
      <c r="J15" s="82">
        <v>1</v>
      </c>
      <c r="K15" s="65">
        <v>156.38874848185824</v>
      </c>
      <c r="L15" s="458">
        <v>-6.9659895503992875E-3</v>
      </c>
      <c r="M15" s="65">
        <v>146.0822912588466</v>
      </c>
      <c r="N15" s="458">
        <v>-4.0116070047672148E-3</v>
      </c>
      <c r="O15" s="65">
        <v>155.76137828298164</v>
      </c>
      <c r="P15" s="458">
        <v>2.3049613145816661E-2</v>
      </c>
      <c r="Q15" s="65">
        <v>149.44943155981753</v>
      </c>
      <c r="R15" s="458">
        <v>2.0109776835213422E-2</v>
      </c>
      <c r="S15" s="65">
        <v>158.89370483979766</v>
      </c>
      <c r="T15" s="458">
        <v>1.3514726068559746E-3</v>
      </c>
      <c r="U15" s="65">
        <v>149.65140837268081</v>
      </c>
      <c r="V15" s="458">
        <v>1.1521218844712244E-3</v>
      </c>
      <c r="W15" s="65">
        <v>159.07676975444832</v>
      </c>
      <c r="X15" s="64">
        <v>53128</v>
      </c>
      <c r="Y15" s="65">
        <v>149.65140837268081</v>
      </c>
      <c r="Z15" s="64">
        <v>52696</v>
      </c>
      <c r="AA15" s="65">
        <v>159.07676975444832</v>
      </c>
      <c r="AB15" s="458">
        <v>-8.711961993670081E-3</v>
      </c>
      <c r="AC15" s="65">
        <v>148.34765099063881</v>
      </c>
      <c r="AD15" s="66">
        <v>-1.4991442063833071E-3</v>
      </c>
      <c r="AE15" s="65">
        <v>158.10763607099452</v>
      </c>
      <c r="AF15" s="64">
        <v>105824</v>
      </c>
      <c r="AG15" s="65">
        <v>153.20772218237622</v>
      </c>
      <c r="AH15" s="251">
        <v>105824</v>
      </c>
      <c r="AI15" s="253">
        <v>0</v>
      </c>
      <c r="AJ15" s="252">
        <v>153.20772218237622</v>
      </c>
      <c r="AK15" s="253">
        <v>0</v>
      </c>
      <c r="AL15" s="252">
        <v>153.20772218237622</v>
      </c>
      <c r="AM15" s="253">
        <v>1.1433383305219369E-3</v>
      </c>
      <c r="AN15" s="252">
        <v>153.38289044367929</v>
      </c>
      <c r="AO15" s="253">
        <v>2.7245351710480925E-4</v>
      </c>
      <c r="AP15" s="252">
        <v>153.42468015164437</v>
      </c>
      <c r="AQ15" s="253">
        <v>1.4061449912450286E-5</v>
      </c>
      <c r="AR15" s="252">
        <v>153.42683752509964</v>
      </c>
      <c r="AS15" s="253">
        <v>0</v>
      </c>
      <c r="AT15" s="252">
        <v>153.42683752509964</v>
      </c>
      <c r="AU15" s="253">
        <v>8.5983020855029402E-4</v>
      </c>
      <c r="AV15" s="252">
        <v>153.55875855480608</v>
      </c>
      <c r="AW15" s="253">
        <v>6.9573505637432476E-4</v>
      </c>
      <c r="AX15" s="252">
        <v>153.66559476634598</v>
      </c>
      <c r="AY15" s="253">
        <v>0</v>
      </c>
      <c r="AZ15" s="252">
        <v>153.66559476634598</v>
      </c>
      <c r="BA15" s="253">
        <v>-6.5958412573097203E-4</v>
      </c>
      <c r="BB15" s="252">
        <v>153.56423937936708</v>
      </c>
      <c r="BC15" s="253">
        <v>1.4438378827885678E-4</v>
      </c>
      <c r="BD15" s="252">
        <v>153.58641156599282</v>
      </c>
      <c r="BE15" s="253">
        <v>-7.0329511414390922E-5</v>
      </c>
      <c r="BF15" s="252">
        <v>153.57560990870749</v>
      </c>
      <c r="BG15" s="253">
        <v>0</v>
      </c>
      <c r="BH15" s="252">
        <v>153.57560990870749</v>
      </c>
      <c r="BI15" s="253">
        <v>4.9827871809889235E-2</v>
      </c>
      <c r="BJ15" s="252">
        <v>161.22795571236412</v>
      </c>
      <c r="BK15" s="253">
        <v>1.4975108225949718E-2</v>
      </c>
      <c r="BL15" s="252">
        <v>163.6423617982054</v>
      </c>
      <c r="BM15" s="253">
        <v>0</v>
      </c>
      <c r="BN15" s="252">
        <v>163.6423617982054</v>
      </c>
      <c r="BO15" s="253">
        <v>1.946638076707452E-2</v>
      </c>
      <c r="BP15" s="252">
        <v>175.07488837578884</v>
      </c>
      <c r="BQ15" s="253">
        <v>3.9088644118643323E-3</v>
      </c>
      <c r="BR15" s="252">
        <v>175.7592323763721</v>
      </c>
      <c r="BS15" s="253">
        <v>0</v>
      </c>
      <c r="BT15" s="252">
        <v>175.7592323763721</v>
      </c>
      <c r="BU15" s="253">
        <v>0</v>
      </c>
      <c r="BV15" s="252">
        <v>175.7592323763721</v>
      </c>
      <c r="BW15" s="253">
        <v>0</v>
      </c>
      <c r="BX15" s="252">
        <v>175.7592323763721</v>
      </c>
      <c r="BY15" s="253">
        <v>0.10250000000000024</v>
      </c>
      <c r="BZ15" s="252">
        <v>195.83201378982969</v>
      </c>
      <c r="CA15" s="252">
        <v>0</v>
      </c>
      <c r="CB15" s="253">
        <v>0.02</v>
      </c>
      <c r="CC15" s="252">
        <v>195.83201378982969</v>
      </c>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1"/>
      <c r="ED15" s="61"/>
      <c r="EE15" s="61"/>
      <c r="EF15" s="61"/>
      <c r="EG15" s="61"/>
      <c r="EH15" s="61"/>
      <c r="EI15" s="61"/>
      <c r="EJ15" s="61"/>
      <c r="EK15" s="61"/>
      <c r="EL15" s="61"/>
      <c r="EM15" s="61"/>
      <c r="EN15" s="61"/>
      <c r="EO15" s="61"/>
      <c r="EP15" s="61"/>
      <c r="EQ15" s="61"/>
      <c r="ER15" s="61"/>
      <c r="ES15" s="61"/>
      <c r="ET15" s="61"/>
      <c r="EU15" s="61"/>
      <c r="EV15" s="61"/>
    </row>
    <row r="16" spans="2:152" s="51" customFormat="1" ht="12.75" x14ac:dyDescent="0.2">
      <c r="B16" s="249">
        <v>1</v>
      </c>
      <c r="C16" s="250" t="s">
        <v>26</v>
      </c>
      <c r="D16" s="468">
        <v>5653</v>
      </c>
      <c r="E16" s="65">
        <v>2914.6183141694682</v>
      </c>
      <c r="F16" s="64">
        <v>5465</v>
      </c>
      <c r="G16" s="65">
        <v>2430.2565178408054</v>
      </c>
      <c r="H16" s="82">
        <v>1</v>
      </c>
      <c r="I16" s="65">
        <v>2914.6183141694682</v>
      </c>
      <c r="J16" s="82">
        <v>1</v>
      </c>
      <c r="K16" s="65">
        <v>2430.2565178408054</v>
      </c>
      <c r="L16" s="458">
        <v>0</v>
      </c>
      <c r="M16" s="65">
        <v>2914.6183141694682</v>
      </c>
      <c r="N16" s="458">
        <v>0</v>
      </c>
      <c r="O16" s="65">
        <v>2430.2565178408054</v>
      </c>
      <c r="P16" s="458">
        <v>4.9976350219931298E-3</v>
      </c>
      <c r="Q16" s="65">
        <v>2929.1845127321039</v>
      </c>
      <c r="R16" s="458">
        <v>5.9816494015858535E-3</v>
      </c>
      <c r="S16" s="65">
        <v>2444.793460286448</v>
      </c>
      <c r="T16" s="458">
        <v>-1.4795095233643973E-4</v>
      </c>
      <c r="U16" s="65">
        <v>2928.751137093876</v>
      </c>
      <c r="V16" s="458">
        <v>-1.1577333653512989E-3</v>
      </c>
      <c r="W16" s="65">
        <v>2441.9630413260816</v>
      </c>
      <c r="X16" s="64">
        <v>5653</v>
      </c>
      <c r="Y16" s="65">
        <v>2928.751137093876</v>
      </c>
      <c r="Z16" s="64">
        <v>5465</v>
      </c>
      <c r="AA16" s="65">
        <v>2441.9630413260816</v>
      </c>
      <c r="AB16" s="458">
        <v>-3.0606912636086614E-2</v>
      </c>
      <c r="AC16" s="65">
        <v>2839.1111069080043</v>
      </c>
      <c r="AD16" s="66">
        <v>-1.0026743436565289E-3</v>
      </c>
      <c r="AE16" s="65">
        <v>2428.000119800708</v>
      </c>
      <c r="AF16" s="64">
        <v>11118</v>
      </c>
      <c r="AG16" s="65">
        <v>2637.031457282048</v>
      </c>
      <c r="AH16" s="251">
        <v>11115</v>
      </c>
      <c r="AI16" s="253">
        <v>2.6363954154917657E-4</v>
      </c>
      <c r="AJ16" s="252">
        <v>2637.7266830464964</v>
      </c>
      <c r="AK16" s="253">
        <v>0</v>
      </c>
      <c r="AL16" s="252">
        <v>2637.7266830464964</v>
      </c>
      <c r="AM16" s="253">
        <v>3.6729765929477409E-4</v>
      </c>
      <c r="AN16" s="252">
        <v>2638.695513883039</v>
      </c>
      <c r="AO16" s="253">
        <v>5.6774277201077084E-4</v>
      </c>
      <c r="AP16" s="252">
        <v>2640.1936141885831</v>
      </c>
      <c r="AQ16" s="253">
        <v>8.747633304095892E-5</v>
      </c>
      <c r="AR16" s="252">
        <v>2640.4245686444706</v>
      </c>
      <c r="AS16" s="253">
        <v>-7.1749982153255232E-3</v>
      </c>
      <c r="AT16" s="252">
        <v>2621.4795270767449</v>
      </c>
      <c r="AU16" s="253">
        <v>-1.942236319628643E-4</v>
      </c>
      <c r="AV16" s="252">
        <v>2620.9703738018798</v>
      </c>
      <c r="AW16" s="253">
        <v>6.0495591647891089E-4</v>
      </c>
      <c r="AX16" s="252">
        <v>2622.5559453364272</v>
      </c>
      <c r="AY16" s="253">
        <v>0</v>
      </c>
      <c r="AZ16" s="252">
        <v>2622.5559453364272</v>
      </c>
      <c r="BA16" s="253">
        <v>-9.8914193862320587E-6</v>
      </c>
      <c r="BB16" s="252">
        <v>2622.530004535708</v>
      </c>
      <c r="BC16" s="253">
        <v>5.9125274129323557E-5</v>
      </c>
      <c r="BD16" s="252">
        <v>2622.6850623411387</v>
      </c>
      <c r="BE16" s="253">
        <v>-1.1405487049753749E-4</v>
      </c>
      <c r="BF16" s="252">
        <v>2622.3859323359975</v>
      </c>
      <c r="BG16" s="253">
        <v>6.1393181506308458E-4</v>
      </c>
      <c r="BH16" s="252">
        <v>2623.9958984912323</v>
      </c>
      <c r="BI16" s="253">
        <v>2.4404303479213629E-2</v>
      </c>
      <c r="BJ16" s="252">
        <v>2688.0326907262242</v>
      </c>
      <c r="BK16" s="253">
        <v>2.5799557821342134E-3</v>
      </c>
      <c r="BL16" s="252">
        <v>2694.9676962092294</v>
      </c>
      <c r="BM16" s="253">
        <v>0</v>
      </c>
      <c r="BN16" s="252">
        <v>2694.9676962092294</v>
      </c>
      <c r="BO16" s="253">
        <v>4.1181319572752839E-2</v>
      </c>
      <c r="BP16" s="252">
        <v>3104.1583521504085</v>
      </c>
      <c r="BQ16" s="253">
        <v>7.0633777160322708E-4</v>
      </c>
      <c r="BR16" s="252">
        <v>3106.3509364435699</v>
      </c>
      <c r="BS16" s="253">
        <v>0</v>
      </c>
      <c r="BT16" s="252">
        <v>3106.3509364435699</v>
      </c>
      <c r="BU16" s="253">
        <v>0</v>
      </c>
      <c r="BV16" s="252">
        <v>3106.3509364435699</v>
      </c>
      <c r="BW16" s="253">
        <v>2.0087736105345311E-3</v>
      </c>
      <c r="BX16" s="252">
        <v>3112.5908922297572</v>
      </c>
      <c r="BY16" s="253">
        <v>0.1024999999999998</v>
      </c>
      <c r="BZ16" s="252">
        <v>3468.0678464955504</v>
      </c>
      <c r="CA16" s="252">
        <v>29.548984178050585</v>
      </c>
      <c r="CB16" s="253">
        <v>0.02</v>
      </c>
      <c r="CC16" s="252">
        <v>3498.2198711670308</v>
      </c>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1"/>
      <c r="ED16" s="61"/>
      <c r="EE16" s="61"/>
      <c r="EF16" s="61"/>
      <c r="EG16" s="61"/>
      <c r="EH16" s="61"/>
      <c r="EI16" s="61"/>
      <c r="EJ16" s="61"/>
      <c r="EK16" s="61"/>
      <c r="EL16" s="61"/>
      <c r="EM16" s="61"/>
      <c r="EN16" s="61"/>
      <c r="EO16" s="61"/>
      <c r="EP16" s="61"/>
      <c r="EQ16" s="61"/>
      <c r="ER16" s="61"/>
      <c r="ES16" s="61"/>
      <c r="ET16" s="61"/>
      <c r="EU16" s="61"/>
      <c r="EV16" s="61"/>
    </row>
    <row r="17" spans="2:152" s="51" customFormat="1" ht="12.75" x14ac:dyDescent="0.2">
      <c r="B17" s="249">
        <v>1</v>
      </c>
      <c r="C17" s="256" t="s">
        <v>27</v>
      </c>
      <c r="D17" s="468">
        <v>56150</v>
      </c>
      <c r="E17" s="65">
        <v>220.91138361531608</v>
      </c>
      <c r="F17" s="64">
        <v>57139</v>
      </c>
      <c r="G17" s="65">
        <v>212.15492465741437</v>
      </c>
      <c r="H17" s="82">
        <v>1</v>
      </c>
      <c r="I17" s="65">
        <v>220.91138361531608</v>
      </c>
      <c r="J17" s="82">
        <v>1</v>
      </c>
      <c r="K17" s="65">
        <v>212.15492465741437</v>
      </c>
      <c r="L17" s="458">
        <v>-9.864355992246554E-3</v>
      </c>
      <c r="M17" s="65">
        <v>218.73223508459486</v>
      </c>
      <c r="N17" s="458">
        <v>-2.6874178667960491E-3</v>
      </c>
      <c r="O17" s="65">
        <v>211.58477572236126</v>
      </c>
      <c r="P17" s="458">
        <v>1.3701506017071319E-2</v>
      </c>
      <c r="Q17" s="65">
        <v>221.7291961197339</v>
      </c>
      <c r="R17" s="458">
        <v>1.1955566176858001E-2</v>
      </c>
      <c r="S17" s="65">
        <v>214.11439151052559</v>
      </c>
      <c r="T17" s="458">
        <v>1.2467547313890215E-3</v>
      </c>
      <c r="U17" s="65">
        <v>222.00563804408327</v>
      </c>
      <c r="V17" s="458">
        <v>4.2991835579431203E-3</v>
      </c>
      <c r="W17" s="65">
        <v>215.03490858202665</v>
      </c>
      <c r="X17" s="64">
        <v>56150</v>
      </c>
      <c r="Y17" s="65">
        <v>222.00563804408327</v>
      </c>
      <c r="Z17" s="64">
        <v>57139</v>
      </c>
      <c r="AA17" s="65">
        <v>215.03490858202665</v>
      </c>
      <c r="AB17" s="458">
        <v>6.7341474072302177E-3</v>
      </c>
      <c r="AC17" s="65">
        <v>223.50065673590831</v>
      </c>
      <c r="AD17" s="66">
        <v>-8.5701979693131314E-4</v>
      </c>
      <c r="AE17" s="65">
        <v>216.03238152933432</v>
      </c>
      <c r="AF17" s="64">
        <v>113289</v>
      </c>
      <c r="AG17" s="65">
        <v>219.7339205388509</v>
      </c>
      <c r="AH17" s="251">
        <v>113283</v>
      </c>
      <c r="AI17" s="253">
        <v>-2.1841598765692805E-4</v>
      </c>
      <c r="AJ17" s="252">
        <v>219.68592713757468</v>
      </c>
      <c r="AK17" s="253">
        <v>0</v>
      </c>
      <c r="AL17" s="252">
        <v>219.68592713757468</v>
      </c>
      <c r="AM17" s="253">
        <v>9.9225289147031326E-4</v>
      </c>
      <c r="AN17" s="252">
        <v>219.9039111339923</v>
      </c>
      <c r="AO17" s="253">
        <v>1.1559531862292971E-4</v>
      </c>
      <c r="AP17" s="252">
        <v>219.92933099666627</v>
      </c>
      <c r="AQ17" s="253">
        <v>1.1395735786212668E-4</v>
      </c>
      <c r="AR17" s="252">
        <v>219.95439356214305</v>
      </c>
      <c r="AS17" s="253">
        <v>0</v>
      </c>
      <c r="AT17" s="252">
        <v>219.95439356214305</v>
      </c>
      <c r="AU17" s="253">
        <v>5.9123934817595369E-4</v>
      </c>
      <c r="AV17" s="252">
        <v>220.08443925442117</v>
      </c>
      <c r="AW17" s="253">
        <v>-1.4575623505996838E-3</v>
      </c>
      <c r="AX17" s="252">
        <v>219.76365246181109</v>
      </c>
      <c r="AY17" s="253">
        <v>0</v>
      </c>
      <c r="AZ17" s="252">
        <v>219.76365246181109</v>
      </c>
      <c r="BA17" s="253">
        <v>-1.069590628059669E-3</v>
      </c>
      <c r="BB17" s="252">
        <v>219.52859531874978</v>
      </c>
      <c r="BC17" s="253">
        <v>1.0556047317631378E-3</v>
      </c>
      <c r="BD17" s="252">
        <v>219.76033074272556</v>
      </c>
      <c r="BE17" s="253">
        <v>-8.7890896416586983E-5</v>
      </c>
      <c r="BF17" s="252">
        <v>219.74101581025977</v>
      </c>
      <c r="BG17" s="253">
        <v>6.1415660652675008E-4</v>
      </c>
      <c r="BH17" s="252">
        <v>219.87597120684453</v>
      </c>
      <c r="BI17" s="253">
        <v>5.7733376015246307E-2</v>
      </c>
      <c r="BJ17" s="252">
        <v>232.57015332924675</v>
      </c>
      <c r="BK17" s="253">
        <v>1.926297357501805E-2</v>
      </c>
      <c r="BL17" s="252">
        <v>237.05014604716592</v>
      </c>
      <c r="BM17" s="253">
        <v>0</v>
      </c>
      <c r="BN17" s="252">
        <v>237.05014604716592</v>
      </c>
      <c r="BO17" s="253">
        <v>1.5751884695594409E-2</v>
      </c>
      <c r="BP17" s="252">
        <v>250.38917680748739</v>
      </c>
      <c r="BQ17" s="253">
        <v>2.3754776208348982E-3</v>
      </c>
      <c r="BR17" s="252">
        <v>250.98397069349286</v>
      </c>
      <c r="BS17" s="253">
        <v>0</v>
      </c>
      <c r="BT17" s="252">
        <v>250.98397069349286</v>
      </c>
      <c r="BU17" s="253">
        <v>0</v>
      </c>
      <c r="BV17" s="252">
        <v>250.98397069349286</v>
      </c>
      <c r="BW17" s="253">
        <v>0</v>
      </c>
      <c r="BX17" s="252">
        <v>250.98397069349286</v>
      </c>
      <c r="BY17" s="253">
        <v>0.10249999999999992</v>
      </c>
      <c r="BZ17" s="252">
        <v>279.64787821001988</v>
      </c>
      <c r="CA17" s="252">
        <v>0</v>
      </c>
      <c r="CB17" s="253">
        <v>0.02</v>
      </c>
      <c r="CC17" s="252">
        <v>279.64787821001988</v>
      </c>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1"/>
      <c r="ED17" s="61"/>
      <c r="EE17" s="61"/>
      <c r="EF17" s="61"/>
      <c r="EG17" s="61"/>
      <c r="EH17" s="61"/>
      <c r="EI17" s="61"/>
      <c r="EJ17" s="61"/>
      <c r="EK17" s="61"/>
      <c r="EL17" s="61"/>
      <c r="EM17" s="61"/>
      <c r="EN17" s="61"/>
      <c r="EO17" s="61"/>
      <c r="EP17" s="61"/>
      <c r="EQ17" s="61"/>
      <c r="ER17" s="61"/>
      <c r="ES17" s="61"/>
      <c r="ET17" s="61"/>
      <c r="EU17" s="61"/>
      <c r="EV17" s="61"/>
    </row>
    <row r="18" spans="2:152" s="51" customFormat="1" ht="12.75" x14ac:dyDescent="0.2">
      <c r="B18" s="254">
        <v>1</v>
      </c>
      <c r="C18" s="256" t="s">
        <v>28</v>
      </c>
      <c r="D18" s="468">
        <v>35441</v>
      </c>
      <c r="E18" s="65">
        <v>1298.8321864507207</v>
      </c>
      <c r="F18" s="64">
        <v>36389</v>
      </c>
      <c r="G18" s="65">
        <v>1346.2118835362332</v>
      </c>
      <c r="H18" s="82">
        <v>1</v>
      </c>
      <c r="I18" s="65">
        <v>1298.8321864507207</v>
      </c>
      <c r="J18" s="82">
        <v>1</v>
      </c>
      <c r="K18" s="65">
        <v>1346.2118835362332</v>
      </c>
      <c r="L18" s="458">
        <v>0</v>
      </c>
      <c r="M18" s="65">
        <v>1298.8321864507207</v>
      </c>
      <c r="N18" s="458">
        <v>0</v>
      </c>
      <c r="O18" s="65">
        <v>1346.2118835362332</v>
      </c>
      <c r="P18" s="458">
        <v>2.380301625496406E-3</v>
      </c>
      <c r="Q18" s="65">
        <v>1301.9237988153764</v>
      </c>
      <c r="R18" s="458">
        <v>2.453804216333344E-3</v>
      </c>
      <c r="S18" s="65">
        <v>1349.5152239321324</v>
      </c>
      <c r="T18" s="458">
        <v>-7.509597452473038E-4</v>
      </c>
      <c r="U18" s="65">
        <v>1300.9461064510865</v>
      </c>
      <c r="V18" s="458">
        <v>-1.0332195243512032E-3</v>
      </c>
      <c r="W18" s="65">
        <v>1348.1208784543564</v>
      </c>
      <c r="X18" s="64">
        <v>35441</v>
      </c>
      <c r="Y18" s="65">
        <v>1300.9461064510865</v>
      </c>
      <c r="Z18" s="64">
        <v>36389</v>
      </c>
      <c r="AA18" s="65">
        <v>1348.1208784543564</v>
      </c>
      <c r="AB18" s="458">
        <v>-3.9308101293999975E-2</v>
      </c>
      <c r="AC18" s="65">
        <v>1249.8083851206723</v>
      </c>
      <c r="AD18" s="66">
        <v>-9.6243498140478057E-3</v>
      </c>
      <c r="AE18" s="65">
        <v>1316.3975682389464</v>
      </c>
      <c r="AF18" s="64">
        <v>71830</v>
      </c>
      <c r="AG18" s="65">
        <v>1283.5423929793787</v>
      </c>
      <c r="AH18" s="251">
        <v>67126</v>
      </c>
      <c r="AI18" s="253">
        <v>2.1970452672152696E-2</v>
      </c>
      <c r="AJ18" s="252">
        <v>1311.7424003770338</v>
      </c>
      <c r="AK18" s="253">
        <v>0</v>
      </c>
      <c r="AL18" s="252">
        <v>1311.7424003770338</v>
      </c>
      <c r="AM18" s="253">
        <v>5.0925108633226301E-4</v>
      </c>
      <c r="AN18" s="252">
        <v>1312.4104066194138</v>
      </c>
      <c r="AO18" s="253">
        <v>4.2350366388088645E-4</v>
      </c>
      <c r="AP18" s="252">
        <v>1312.9662172351325</v>
      </c>
      <c r="AQ18" s="253">
        <v>3.3019434934922209E-4</v>
      </c>
      <c r="AR18" s="252">
        <v>1313.3997512609499</v>
      </c>
      <c r="AS18" s="253">
        <v>1.6349788436231805E-5</v>
      </c>
      <c r="AT18" s="252">
        <v>1313.4212250690152</v>
      </c>
      <c r="AU18" s="253">
        <v>-1.2531059346173601E-3</v>
      </c>
      <c r="AV18" s="252">
        <v>1311.7753691372288</v>
      </c>
      <c r="AW18" s="253">
        <v>-3.2160814896213807E-3</v>
      </c>
      <c r="AX18" s="252">
        <v>1307.5565926540053</v>
      </c>
      <c r="AY18" s="253">
        <v>0</v>
      </c>
      <c r="AZ18" s="252">
        <v>1307.5565926540053</v>
      </c>
      <c r="BA18" s="253">
        <v>-1.2552203465221456E-4</v>
      </c>
      <c r="BB18" s="252">
        <v>1307.3924654900725</v>
      </c>
      <c r="BC18" s="253">
        <v>2.4028191213965044E-4</v>
      </c>
      <c r="BD18" s="252">
        <v>1307.7066082515973</v>
      </c>
      <c r="BE18" s="253">
        <v>-1.3463359247234408E-4</v>
      </c>
      <c r="BF18" s="252">
        <v>1307.5305470130286</v>
      </c>
      <c r="BG18" s="253">
        <v>4.9657531032019087E-3</v>
      </c>
      <c r="BH18" s="252">
        <v>1314.0234208843897</v>
      </c>
      <c r="BI18" s="253">
        <v>2.7964272766856757E-2</v>
      </c>
      <c r="BJ18" s="252">
        <v>1350.7691302480389</v>
      </c>
      <c r="BK18" s="253">
        <v>3.4476720515979054E-3</v>
      </c>
      <c r="BL18" s="252">
        <v>1355.4261392265564</v>
      </c>
      <c r="BM18" s="253">
        <v>0</v>
      </c>
      <c r="BN18" s="252">
        <v>1355.4261392265564</v>
      </c>
      <c r="BO18" s="253">
        <v>4.6502487022821004E-2</v>
      </c>
      <c r="BP18" s="252">
        <v>1589.3548310602546</v>
      </c>
      <c r="BQ18" s="253">
        <v>3.7503707704478195E-4</v>
      </c>
      <c r="BR18" s="252">
        <v>1589.9508980504825</v>
      </c>
      <c r="BS18" s="253">
        <v>0</v>
      </c>
      <c r="BT18" s="252">
        <v>1589.9508980504825</v>
      </c>
      <c r="BU18" s="253">
        <v>0</v>
      </c>
      <c r="BV18" s="252">
        <v>1589.9508980504825</v>
      </c>
      <c r="BW18" s="253">
        <v>1.134044312081306E-3</v>
      </c>
      <c r="BX18" s="252">
        <v>1591.7539728229051</v>
      </c>
      <c r="BY18" s="253">
        <v>0.10250000000000031</v>
      </c>
      <c r="BZ18" s="252">
        <v>1773.542031000452</v>
      </c>
      <c r="CA18" s="252">
        <v>16.228885349049836</v>
      </c>
      <c r="CB18" s="253">
        <v>1.9999999999999993E-2</v>
      </c>
      <c r="CC18" s="252">
        <v>1790.1021180913192</v>
      </c>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1"/>
      <c r="ED18" s="61"/>
      <c r="EE18" s="61"/>
      <c r="EF18" s="61"/>
      <c r="EG18" s="61"/>
      <c r="EH18" s="61"/>
      <c r="EI18" s="61"/>
      <c r="EJ18" s="61"/>
      <c r="EK18" s="61"/>
      <c r="EL18" s="61"/>
      <c r="EM18" s="61"/>
      <c r="EN18" s="61"/>
      <c r="EO18" s="61"/>
      <c r="EP18" s="61"/>
      <c r="EQ18" s="61"/>
      <c r="ER18" s="61"/>
      <c r="ES18" s="61"/>
      <c r="ET18" s="61"/>
      <c r="EU18" s="61"/>
      <c r="EV18" s="61"/>
    </row>
    <row r="19" spans="2:152" s="51" customFormat="1" ht="12.75" x14ac:dyDescent="0.2">
      <c r="B19" s="254">
        <v>1</v>
      </c>
      <c r="C19" s="250" t="s">
        <v>29</v>
      </c>
      <c r="D19" s="468">
        <v>430</v>
      </c>
      <c r="E19" s="65">
        <v>10120.221418604648</v>
      </c>
      <c r="F19" s="64">
        <v>377</v>
      </c>
      <c r="G19" s="65">
        <v>10495.40867374005</v>
      </c>
      <c r="H19" s="82">
        <v>1</v>
      </c>
      <c r="I19" s="65">
        <v>10120.221418604648</v>
      </c>
      <c r="J19" s="82">
        <v>1</v>
      </c>
      <c r="K19" s="65">
        <v>10495.40867374005</v>
      </c>
      <c r="L19" s="458">
        <v>0</v>
      </c>
      <c r="M19" s="65">
        <v>10120.221418604648</v>
      </c>
      <c r="N19" s="458">
        <v>0</v>
      </c>
      <c r="O19" s="65">
        <v>10495.40867374005</v>
      </c>
      <c r="P19" s="458">
        <v>0</v>
      </c>
      <c r="Q19" s="65">
        <v>10120.221418604648</v>
      </c>
      <c r="R19" s="458">
        <v>3.3826465875019807E-6</v>
      </c>
      <c r="S19" s="65">
        <v>10495.444175998384</v>
      </c>
      <c r="T19" s="458">
        <v>-6.6217645876109898E-5</v>
      </c>
      <c r="U19" s="65">
        <v>10119.551281366563</v>
      </c>
      <c r="V19" s="458">
        <v>-5.2781463670159567E-5</v>
      </c>
      <c r="W19" s="65">
        <v>10494.890211092907</v>
      </c>
      <c r="X19" s="64">
        <v>430</v>
      </c>
      <c r="Y19" s="65">
        <v>10119.551281366563</v>
      </c>
      <c r="Z19" s="64">
        <v>377</v>
      </c>
      <c r="AA19" s="65">
        <v>10494.890211092907</v>
      </c>
      <c r="AB19" s="458">
        <v>5.2487148759257085E-3</v>
      </c>
      <c r="AC19" s="65">
        <v>10172.665920714764</v>
      </c>
      <c r="AD19" s="66">
        <v>-7.7486885838873309E-4</v>
      </c>
      <c r="AE19" s="65">
        <v>10520.680644505179</v>
      </c>
      <c r="AF19" s="64">
        <v>807</v>
      </c>
      <c r="AG19" s="65">
        <v>10335.245289821316</v>
      </c>
      <c r="AH19" s="251">
        <v>646</v>
      </c>
      <c r="AI19" s="253">
        <v>5.9237853126970386E-2</v>
      </c>
      <c r="AJ19" s="252">
        <v>10947.483032330963</v>
      </c>
      <c r="AK19" s="253">
        <v>0</v>
      </c>
      <c r="AL19" s="252">
        <v>10947.483032330963</v>
      </c>
      <c r="AM19" s="253">
        <v>0</v>
      </c>
      <c r="AN19" s="252">
        <v>10947.483032330963</v>
      </c>
      <c r="AO19" s="253">
        <v>0</v>
      </c>
      <c r="AP19" s="252">
        <v>10947.483032330963</v>
      </c>
      <c r="AQ19" s="253">
        <v>0</v>
      </c>
      <c r="AR19" s="252">
        <v>10947.483032330963</v>
      </c>
      <c r="AS19" s="253">
        <v>-1.4457849751129404E-3</v>
      </c>
      <c r="AT19" s="252">
        <v>10931.655325847516</v>
      </c>
      <c r="AU19" s="253">
        <v>-1.9716570083642138E-3</v>
      </c>
      <c r="AV19" s="252">
        <v>10910.101851011286</v>
      </c>
      <c r="AW19" s="253">
        <v>-8.2173497594706379E-4</v>
      </c>
      <c r="AX19" s="252">
        <v>10901.136638729165</v>
      </c>
      <c r="AY19" s="253">
        <v>0</v>
      </c>
      <c r="AZ19" s="252">
        <v>10901.136638729165</v>
      </c>
      <c r="BA19" s="253">
        <v>0</v>
      </c>
      <c r="BB19" s="252">
        <v>10901.136638729165</v>
      </c>
      <c r="BC19" s="253">
        <v>4.7101310316488565E-6</v>
      </c>
      <c r="BD19" s="252">
        <v>10901.187984511129</v>
      </c>
      <c r="BE19" s="253">
        <v>-5.649015034303595E-6</v>
      </c>
      <c r="BF19" s="252">
        <v>10901.126403536313</v>
      </c>
      <c r="BG19" s="253">
        <v>6.1503507498532839E-2</v>
      </c>
      <c r="BH19" s="252">
        <v>11571.583913038663</v>
      </c>
      <c r="BI19" s="253">
        <v>5.6633636137614962E-2</v>
      </c>
      <c r="BJ19" s="252">
        <v>12226.924785905574</v>
      </c>
      <c r="BK19" s="253">
        <v>0</v>
      </c>
      <c r="BL19" s="252">
        <v>12226.924785905574</v>
      </c>
      <c r="BM19" s="253">
        <v>0</v>
      </c>
      <c r="BN19" s="252">
        <v>12226.924785905574</v>
      </c>
      <c r="BO19" s="253">
        <v>4.5448418635792631E-2</v>
      </c>
      <c r="BP19" s="252">
        <v>14286.612310275621</v>
      </c>
      <c r="BQ19" s="253">
        <v>2.2204460492503131E-16</v>
      </c>
      <c r="BR19" s="252">
        <v>14286.612310275625</v>
      </c>
      <c r="BS19" s="253">
        <v>0</v>
      </c>
      <c r="BT19" s="252">
        <v>14286.612310275625</v>
      </c>
      <c r="BU19" s="253">
        <v>0</v>
      </c>
      <c r="BV19" s="252">
        <v>14286.612310275625</v>
      </c>
      <c r="BW19" s="253">
        <v>8.7368651386920959E-6</v>
      </c>
      <c r="BX19" s="252">
        <v>14286.737130480667</v>
      </c>
      <c r="BY19" s="253">
        <v>3.250000000000023E-2</v>
      </c>
      <c r="BZ19" s="252">
        <v>14766.653364837903</v>
      </c>
      <c r="CA19" s="252">
        <v>58.94374512175596</v>
      </c>
      <c r="CB19" s="253">
        <v>1.9999999999999993E-2</v>
      </c>
      <c r="CC19" s="252">
        <v>14826.800043533573</v>
      </c>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1"/>
      <c r="ED19" s="61"/>
      <c r="EE19" s="61"/>
      <c r="EF19" s="61"/>
      <c r="EG19" s="61"/>
      <c r="EH19" s="61"/>
      <c r="EI19" s="61"/>
      <c r="EJ19" s="61"/>
      <c r="EK19" s="61"/>
      <c r="EL19" s="61"/>
      <c r="EM19" s="61"/>
      <c r="EN19" s="61"/>
      <c r="EO19" s="61"/>
      <c r="EP19" s="61"/>
      <c r="EQ19" s="61"/>
      <c r="ER19" s="61"/>
      <c r="ES19" s="61"/>
      <c r="ET19" s="61"/>
      <c r="EU19" s="61"/>
      <c r="EV19" s="61"/>
    </row>
    <row r="20" spans="2:152" s="51" customFormat="1" ht="12.75" x14ac:dyDescent="0.2">
      <c r="B20" s="254">
        <v>1</v>
      </c>
      <c r="C20" s="256" t="s">
        <v>30</v>
      </c>
      <c r="D20" s="468">
        <v>8848</v>
      </c>
      <c r="E20" s="65">
        <v>368.54785375226055</v>
      </c>
      <c r="F20" s="64">
        <v>8456</v>
      </c>
      <c r="G20" s="65">
        <v>366.23426442762536</v>
      </c>
      <c r="H20" s="82">
        <v>1</v>
      </c>
      <c r="I20" s="65">
        <v>368.54785375226055</v>
      </c>
      <c r="J20" s="82">
        <v>1</v>
      </c>
      <c r="K20" s="65">
        <v>366.23426442762536</v>
      </c>
      <c r="L20" s="458">
        <v>0</v>
      </c>
      <c r="M20" s="65">
        <v>368.54785375226055</v>
      </c>
      <c r="N20" s="458">
        <v>0</v>
      </c>
      <c r="O20" s="65">
        <v>366.23426442762536</v>
      </c>
      <c r="P20" s="458">
        <v>1.7273179476003264E-2</v>
      </c>
      <c r="Q20" s="65">
        <v>374.91384697561915</v>
      </c>
      <c r="R20" s="458">
        <v>1.3769598583373233E-2</v>
      </c>
      <c r="S20" s="65">
        <v>371.27716323627072</v>
      </c>
      <c r="T20" s="458">
        <v>1.1989346716084981E-2</v>
      </c>
      <c r="U20" s="65">
        <v>379.40881907567109</v>
      </c>
      <c r="V20" s="458">
        <v>6.772492730812818E-3</v>
      </c>
      <c r="W20" s="65">
        <v>373.79163512540521</v>
      </c>
      <c r="X20" s="64">
        <v>8848</v>
      </c>
      <c r="Y20" s="65">
        <v>379.40881907567109</v>
      </c>
      <c r="Z20" s="64">
        <v>8456</v>
      </c>
      <c r="AA20" s="65">
        <v>373.79163512540521</v>
      </c>
      <c r="AB20" s="458">
        <v>-1.1921598546140721E-3</v>
      </c>
      <c r="AC20" s="65">
        <v>378.95650311308253</v>
      </c>
      <c r="AD20" s="66">
        <v>-5.3362231455178488E-4</v>
      </c>
      <c r="AE20" s="65">
        <v>373.91387659065947</v>
      </c>
      <c r="AF20" s="64">
        <v>17304</v>
      </c>
      <c r="AG20" s="65">
        <v>376.49230698076576</v>
      </c>
      <c r="AH20" s="251">
        <v>17304</v>
      </c>
      <c r="AI20" s="253">
        <v>0</v>
      </c>
      <c r="AJ20" s="252">
        <v>376.49230698076576</v>
      </c>
      <c r="AK20" s="253">
        <v>0</v>
      </c>
      <c r="AL20" s="252">
        <v>376.49230698076576</v>
      </c>
      <c r="AM20" s="253">
        <v>2.3949441505094482E-2</v>
      </c>
      <c r="AN20" s="252">
        <v>385.50908746391968</v>
      </c>
      <c r="AO20" s="253">
        <v>0</v>
      </c>
      <c r="AP20" s="252">
        <v>385.50908746391968</v>
      </c>
      <c r="AQ20" s="253">
        <v>0</v>
      </c>
      <c r="AR20" s="252">
        <v>385.50908746391968</v>
      </c>
      <c r="AS20" s="253">
        <v>2.2425032038313697E-2</v>
      </c>
      <c r="AT20" s="252">
        <v>394.15414110135913</v>
      </c>
      <c r="AU20" s="253">
        <v>0</v>
      </c>
      <c r="AV20" s="252">
        <v>394.15414110135913</v>
      </c>
      <c r="AW20" s="253">
        <v>2.7453617611328029E-2</v>
      </c>
      <c r="AX20" s="252">
        <v>404.97509817107726</v>
      </c>
      <c r="AY20" s="253">
        <v>0</v>
      </c>
      <c r="AZ20" s="252">
        <v>404.97509817107726</v>
      </c>
      <c r="BA20" s="253">
        <v>0</v>
      </c>
      <c r="BB20" s="252">
        <v>404.97509817107726</v>
      </c>
      <c r="BC20" s="253">
        <v>4.733282924274107E-6</v>
      </c>
      <c r="BD20" s="252">
        <v>404.97701503279416</v>
      </c>
      <c r="BE20" s="253">
        <v>-1.6722305481048361E-3</v>
      </c>
      <c r="BF20" s="252">
        <v>404.29980009697601</v>
      </c>
      <c r="BG20" s="253">
        <v>0</v>
      </c>
      <c r="BH20" s="252">
        <v>404.29980009697601</v>
      </c>
      <c r="BI20" s="253">
        <v>2.2936681884219823E-2</v>
      </c>
      <c r="BJ20" s="252">
        <v>413.57309599765398</v>
      </c>
      <c r="BK20" s="253">
        <v>0</v>
      </c>
      <c r="BL20" s="252">
        <v>413.57309599765398</v>
      </c>
      <c r="BM20" s="253">
        <v>0</v>
      </c>
      <c r="BN20" s="252">
        <v>413.57309599765398</v>
      </c>
      <c r="BO20" s="253">
        <v>4.1235279418365023E-2</v>
      </c>
      <c r="BP20" s="252">
        <v>476.45448465951858</v>
      </c>
      <c r="BQ20" s="253">
        <v>0</v>
      </c>
      <c r="BR20" s="252">
        <v>476.45448465951858</v>
      </c>
      <c r="BS20" s="253">
        <v>0</v>
      </c>
      <c r="BT20" s="252">
        <v>476.45448465951858</v>
      </c>
      <c r="BU20" s="253">
        <v>0</v>
      </c>
      <c r="BV20" s="252">
        <v>476.45448465951858</v>
      </c>
      <c r="BW20" s="253">
        <v>3.4587997333639375E-3</v>
      </c>
      <c r="BX20" s="252">
        <v>478.102445304019</v>
      </c>
      <c r="BY20" s="253">
        <v>0.12749999999999967</v>
      </c>
      <c r="BZ20" s="252">
        <v>547.96841868655451</v>
      </c>
      <c r="CA20" s="252">
        <v>2.3879094394736717</v>
      </c>
      <c r="CB20" s="253">
        <v>2.0000000000000011E-2</v>
      </c>
      <c r="CC20" s="252">
        <v>550.4050609717317</v>
      </c>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1"/>
      <c r="ED20" s="61"/>
      <c r="EE20" s="61"/>
      <c r="EF20" s="61"/>
      <c r="EG20" s="61"/>
      <c r="EH20" s="61"/>
      <c r="EI20" s="61"/>
      <c r="EJ20" s="61"/>
      <c r="EK20" s="61"/>
      <c r="EL20" s="61"/>
      <c r="EM20" s="61"/>
      <c r="EN20" s="61"/>
      <c r="EO20" s="61"/>
      <c r="EP20" s="61"/>
      <c r="EQ20" s="61"/>
      <c r="ER20" s="61"/>
      <c r="ES20" s="61"/>
      <c r="ET20" s="61"/>
      <c r="EU20" s="61"/>
      <c r="EV20" s="61"/>
    </row>
    <row r="21" spans="2:152" s="51" customFormat="1" ht="12.75" x14ac:dyDescent="0.2">
      <c r="B21" s="254">
        <v>1</v>
      </c>
      <c r="C21" s="256" t="s">
        <v>31</v>
      </c>
      <c r="D21" s="468">
        <v>1088</v>
      </c>
      <c r="E21" s="65">
        <v>4192.0037408088228</v>
      </c>
      <c r="F21" s="64">
        <v>1008</v>
      </c>
      <c r="G21" s="65">
        <v>4497.5185019841265</v>
      </c>
      <c r="H21" s="82">
        <v>1</v>
      </c>
      <c r="I21" s="65">
        <v>4192.0037408088228</v>
      </c>
      <c r="J21" s="82">
        <v>1</v>
      </c>
      <c r="K21" s="65">
        <v>4497.5185019841265</v>
      </c>
      <c r="L21" s="458">
        <v>0</v>
      </c>
      <c r="M21" s="65">
        <v>4192.0037408088228</v>
      </c>
      <c r="N21" s="458">
        <v>0</v>
      </c>
      <c r="O21" s="65">
        <v>4497.5185019841265</v>
      </c>
      <c r="P21" s="458">
        <v>2.1244400758235749E-4</v>
      </c>
      <c r="Q21" s="65">
        <v>4192.8943068833205</v>
      </c>
      <c r="R21" s="458">
        <v>2.2789101405407131E-4</v>
      </c>
      <c r="S21" s="65">
        <v>4498.5434460362703</v>
      </c>
      <c r="T21" s="458">
        <v>1.0263850289739862E-2</v>
      </c>
      <c r="U21" s="65">
        <v>4235.9295463298731</v>
      </c>
      <c r="V21" s="458">
        <v>6.4103916323878796E-3</v>
      </c>
      <c r="W21" s="65">
        <v>4527.3808713006747</v>
      </c>
      <c r="X21" s="64">
        <v>1088</v>
      </c>
      <c r="Y21" s="65">
        <v>4235.9295463298731</v>
      </c>
      <c r="Z21" s="64">
        <v>1008</v>
      </c>
      <c r="AA21" s="65">
        <v>4527.3808713006747</v>
      </c>
      <c r="AB21" s="458">
        <v>-2.9569022908404463E-5</v>
      </c>
      <c r="AC21" s="65">
        <v>4235.8042940320793</v>
      </c>
      <c r="AD21" s="66">
        <v>-2.6739966646704971E-5</v>
      </c>
      <c r="AE21" s="65">
        <v>4527.2856860824204</v>
      </c>
      <c r="AF21" s="64">
        <v>2096</v>
      </c>
      <c r="AG21" s="65">
        <v>4375.9823680715563</v>
      </c>
      <c r="AH21" s="251">
        <v>2096</v>
      </c>
      <c r="AI21" s="253">
        <v>0</v>
      </c>
      <c r="AJ21" s="252">
        <v>4375.9823680715563</v>
      </c>
      <c r="AK21" s="253">
        <v>0</v>
      </c>
      <c r="AL21" s="252">
        <v>4375.9823680715563</v>
      </c>
      <c r="AM21" s="253">
        <v>1.4920568101017828E-4</v>
      </c>
      <c r="AN21" s="252">
        <v>4376.6352895008731</v>
      </c>
      <c r="AO21" s="253">
        <v>0</v>
      </c>
      <c r="AP21" s="252">
        <v>4376.6352895008731</v>
      </c>
      <c r="AQ21" s="253">
        <v>0</v>
      </c>
      <c r="AR21" s="252">
        <v>4376.6352895008731</v>
      </c>
      <c r="AS21" s="253">
        <v>4.8779795466969755E-2</v>
      </c>
      <c r="AT21" s="252">
        <v>4590.1266637562476</v>
      </c>
      <c r="AU21" s="253">
        <v>0</v>
      </c>
      <c r="AV21" s="252">
        <v>4590.1266637562476</v>
      </c>
      <c r="AW21" s="253">
        <v>9.3410208549915552E-5</v>
      </c>
      <c r="AX21" s="252">
        <v>4590.55542844518</v>
      </c>
      <c r="AY21" s="253">
        <v>0</v>
      </c>
      <c r="AZ21" s="252">
        <v>4590.55542844518</v>
      </c>
      <c r="BA21" s="253">
        <v>0</v>
      </c>
      <c r="BB21" s="252">
        <v>4590.55542844518</v>
      </c>
      <c r="BC21" s="253">
        <v>0</v>
      </c>
      <c r="BD21" s="252">
        <v>4590.55542844518</v>
      </c>
      <c r="BE21" s="253">
        <v>-6.0556666739985943E-6</v>
      </c>
      <c r="BF21" s="252">
        <v>4590.5276295716567</v>
      </c>
      <c r="BG21" s="253">
        <v>0</v>
      </c>
      <c r="BH21" s="252">
        <v>4590.5276295716567</v>
      </c>
      <c r="BI21" s="253">
        <v>4.5300945430346129E-2</v>
      </c>
      <c r="BJ21" s="252">
        <v>4798.4828712153785</v>
      </c>
      <c r="BK21" s="253">
        <v>0</v>
      </c>
      <c r="BL21" s="252">
        <v>4798.4828712153785</v>
      </c>
      <c r="BM21" s="253">
        <v>0</v>
      </c>
      <c r="BN21" s="252">
        <v>4798.4828712153785</v>
      </c>
      <c r="BO21" s="253">
        <v>4.1568924234764992E-3</v>
      </c>
      <c r="BP21" s="252">
        <v>4868.7154388809095</v>
      </c>
      <c r="BQ21" s="253">
        <v>0</v>
      </c>
      <c r="BR21" s="252">
        <v>4868.7154388809095</v>
      </c>
      <c r="BS21" s="253">
        <v>0</v>
      </c>
      <c r="BT21" s="252">
        <v>4868.7154388809095</v>
      </c>
      <c r="BU21" s="253">
        <v>0</v>
      </c>
      <c r="BV21" s="252">
        <v>4868.7154388809095</v>
      </c>
      <c r="BW21" s="253">
        <v>1.2233743520861928E-4</v>
      </c>
      <c r="BX21" s="252">
        <v>4869.3110650404633</v>
      </c>
      <c r="BY21" s="253">
        <v>3.2500000000000223E-2</v>
      </c>
      <c r="BZ21" s="252">
        <v>5032.8796537885937</v>
      </c>
      <c r="CA21" s="252">
        <v>12.716795341832333</v>
      </c>
      <c r="CB21" s="253">
        <v>0.02</v>
      </c>
      <c r="CC21" s="252">
        <v>5045.8559755659735</v>
      </c>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1"/>
      <c r="ED21" s="61"/>
      <c r="EE21" s="61"/>
      <c r="EF21" s="61"/>
      <c r="EG21" s="61"/>
      <c r="EH21" s="61"/>
      <c r="EI21" s="61"/>
      <c r="EJ21" s="61"/>
      <c r="EK21" s="61"/>
      <c r="EL21" s="61"/>
      <c r="EM21" s="61"/>
      <c r="EN21" s="61"/>
      <c r="EO21" s="61"/>
      <c r="EP21" s="61"/>
      <c r="EQ21" s="61"/>
      <c r="ER21" s="61"/>
      <c r="ES21" s="61"/>
      <c r="ET21" s="61"/>
      <c r="EU21" s="61"/>
      <c r="EV21" s="61"/>
    </row>
    <row r="22" spans="2:152" s="51" customFormat="1" ht="13.5" thickBot="1" x14ac:dyDescent="0.25">
      <c r="B22" s="257">
        <v>1</v>
      </c>
      <c r="C22" s="258" t="s">
        <v>32</v>
      </c>
      <c r="D22" s="470">
        <v>6234</v>
      </c>
      <c r="E22" s="73">
        <v>4700.3091129290979</v>
      </c>
      <c r="F22" s="72">
        <v>6073</v>
      </c>
      <c r="G22" s="73">
        <v>4757.403826774248</v>
      </c>
      <c r="H22" s="471">
        <v>1</v>
      </c>
      <c r="I22" s="73">
        <v>4700.3091129290979</v>
      </c>
      <c r="J22" s="471">
        <v>1</v>
      </c>
      <c r="K22" s="73">
        <v>4757.403826774248</v>
      </c>
      <c r="L22" s="472">
        <v>0</v>
      </c>
      <c r="M22" s="73">
        <v>4700.3091129290979</v>
      </c>
      <c r="N22" s="472">
        <v>0</v>
      </c>
      <c r="O22" s="73">
        <v>4757.403826774248</v>
      </c>
      <c r="P22" s="472">
        <v>1.6249700950154988E-4</v>
      </c>
      <c r="Q22" s="73">
        <v>4701.0728991036813</v>
      </c>
      <c r="R22" s="472">
        <v>1.8277124530974298E-4</v>
      </c>
      <c r="S22" s="73">
        <v>4758.2733433961093</v>
      </c>
      <c r="T22" s="472">
        <v>9.0293239229874978E-3</v>
      </c>
      <c r="U22" s="73">
        <v>4743.5204090952666</v>
      </c>
      <c r="V22" s="472">
        <v>6.0578082051718773E-3</v>
      </c>
      <c r="W22" s="73">
        <v>4787.098050698185</v>
      </c>
      <c r="X22" s="72">
        <v>6234</v>
      </c>
      <c r="Y22" s="73">
        <v>4743.5204090952666</v>
      </c>
      <c r="Z22" s="72">
        <v>6073</v>
      </c>
      <c r="AA22" s="73">
        <v>4787.098050698185</v>
      </c>
      <c r="AB22" s="472">
        <v>-3.8051379655434925E-4</v>
      </c>
      <c r="AC22" s="73">
        <v>4741.7154341353689</v>
      </c>
      <c r="AD22" s="473">
        <v>-8.3810093610803271E-5</v>
      </c>
      <c r="AE22" s="73">
        <v>4786.8031110308057</v>
      </c>
      <c r="AF22" s="72">
        <v>12307</v>
      </c>
      <c r="AG22" s="73">
        <v>4763.9643544072451</v>
      </c>
      <c r="AH22" s="259">
        <v>12307</v>
      </c>
      <c r="AI22" s="261">
        <v>0</v>
      </c>
      <c r="AJ22" s="260">
        <v>4763.9643544072451</v>
      </c>
      <c r="AK22" s="261">
        <v>0</v>
      </c>
      <c r="AL22" s="260">
        <v>4763.9643544072451</v>
      </c>
      <c r="AM22" s="261">
        <v>2.7234323660474402E-5</v>
      </c>
      <c r="AN22" s="260">
        <v>4764.0940977543796</v>
      </c>
      <c r="AO22" s="261">
        <v>3.5610313581235786E-5</v>
      </c>
      <c r="AP22" s="260">
        <v>4764.2637486391313</v>
      </c>
      <c r="AQ22" s="261">
        <v>0</v>
      </c>
      <c r="AR22" s="260">
        <v>4764.2637486391313</v>
      </c>
      <c r="AS22" s="261">
        <v>8.1426939628865824E-3</v>
      </c>
      <c r="AT22" s="260">
        <v>4803.057690302775</v>
      </c>
      <c r="AU22" s="261">
        <v>1.8153701142331613E-7</v>
      </c>
      <c r="AV22" s="260">
        <v>4803.0585622355138</v>
      </c>
      <c r="AW22" s="261">
        <v>1.5828328884470722E-4</v>
      </c>
      <c r="AX22" s="260">
        <v>4803.8188061412584</v>
      </c>
      <c r="AY22" s="261">
        <v>0</v>
      </c>
      <c r="AZ22" s="260">
        <v>4803.8188061412584</v>
      </c>
      <c r="BA22" s="261">
        <v>-1.0734251709720866E-8</v>
      </c>
      <c r="BB22" s="260">
        <v>4803.8187545758583</v>
      </c>
      <c r="BC22" s="261">
        <v>3.849444126702295E-5</v>
      </c>
      <c r="BD22" s="260">
        <v>4804.0036748947641</v>
      </c>
      <c r="BE22" s="261">
        <v>-2.0155747508798783E-6</v>
      </c>
      <c r="BF22" s="260">
        <v>4803.9939920662537</v>
      </c>
      <c r="BG22" s="261">
        <v>0</v>
      </c>
      <c r="BH22" s="260">
        <v>4803.9939920662537</v>
      </c>
      <c r="BI22" s="261">
        <v>4.1191263169495507E-2</v>
      </c>
      <c r="BJ22" s="260">
        <v>5001.8765728581302</v>
      </c>
      <c r="BK22" s="261">
        <v>7.2045485532967746E-6</v>
      </c>
      <c r="BL22" s="260">
        <v>5001.9126091207572</v>
      </c>
      <c r="BM22" s="261">
        <v>0</v>
      </c>
      <c r="BN22" s="260">
        <v>5001.9126091207572</v>
      </c>
      <c r="BO22" s="261">
        <v>4.312116386277598E-3</v>
      </c>
      <c r="BP22" s="260">
        <v>5077.8711572265765</v>
      </c>
      <c r="BQ22" s="261">
        <v>1.947378003173128E-4</v>
      </c>
      <c r="BR22" s="260">
        <v>5078.8600106860295</v>
      </c>
      <c r="BS22" s="261">
        <v>0</v>
      </c>
      <c r="BT22" s="260">
        <v>5078.8600106860295</v>
      </c>
      <c r="BU22" s="261">
        <v>0</v>
      </c>
      <c r="BV22" s="260">
        <v>5078.8600106860295</v>
      </c>
      <c r="BW22" s="261">
        <v>4.7233098203092183E-5</v>
      </c>
      <c r="BX22" s="260">
        <v>5079.0999009796742</v>
      </c>
      <c r="BY22" s="261">
        <v>3.2499999999999717E-2</v>
      </c>
      <c r="BZ22" s="260">
        <v>5249.7156599273103</v>
      </c>
      <c r="CA22" s="260">
        <v>30.072911253036267</v>
      </c>
      <c r="CB22" s="261">
        <v>2.0000000000000007E-2</v>
      </c>
      <c r="CC22" s="260">
        <v>5280.4023040630618</v>
      </c>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1"/>
      <c r="ED22" s="61"/>
      <c r="EE22" s="61"/>
      <c r="EF22" s="61"/>
      <c r="EG22" s="61"/>
      <c r="EH22" s="61"/>
      <c r="EI22" s="61"/>
      <c r="EJ22" s="61"/>
      <c r="EK22" s="61"/>
      <c r="EL22" s="61"/>
      <c r="EM22" s="61"/>
      <c r="EN22" s="61"/>
      <c r="EO22" s="61"/>
      <c r="EP22" s="61"/>
      <c r="EQ22" s="61"/>
      <c r="ER22" s="61"/>
      <c r="ES22" s="61"/>
      <c r="ET22" s="61"/>
      <c r="EU22" s="61"/>
      <c r="EV22" s="61"/>
    </row>
    <row r="23" spans="2:152" s="51" customFormat="1" ht="13.5" thickTop="1" x14ac:dyDescent="0.2">
      <c r="B23" s="262" t="s">
        <v>33</v>
      </c>
      <c r="C23" s="263" t="s">
        <v>33</v>
      </c>
      <c r="D23" s="474">
        <v>2304937</v>
      </c>
      <c r="E23" s="77">
        <v>350.0457078523188</v>
      </c>
      <c r="F23" s="76">
        <v>2295592</v>
      </c>
      <c r="G23" s="77">
        <v>359.43495689565054</v>
      </c>
      <c r="H23" s="475">
        <v>1</v>
      </c>
      <c r="I23" s="77">
        <v>350.0457078523188</v>
      </c>
      <c r="J23" s="475">
        <v>1</v>
      </c>
      <c r="K23" s="77">
        <v>359.43495689565054</v>
      </c>
      <c r="L23" s="476">
        <v>-2.9261884693091433E-3</v>
      </c>
      <c r="M23" s="77">
        <v>349.0214081382702</v>
      </c>
      <c r="N23" s="476">
        <v>-1.991709864981317E-4</v>
      </c>
      <c r="O23" s="77">
        <v>359.36336788070372</v>
      </c>
      <c r="P23" s="476">
        <v>7.943518762622892E-3</v>
      </c>
      <c r="Q23" s="77">
        <v>351.79386624237361</v>
      </c>
      <c r="R23" s="476">
        <v>7.3635075849018961E-3</v>
      </c>
      <c r="S23" s="77">
        <v>362.00954276582917</v>
      </c>
      <c r="T23" s="476">
        <v>1.867307633826476E-3</v>
      </c>
      <c r="U23" s="77">
        <v>352.4507736143413</v>
      </c>
      <c r="V23" s="476">
        <v>1.1390665913229014E-3</v>
      </c>
      <c r="W23" s="77">
        <v>362.42189574173381</v>
      </c>
      <c r="X23" s="76">
        <v>2304937</v>
      </c>
      <c r="Y23" s="77">
        <v>352.4507736143413</v>
      </c>
      <c r="Z23" s="76">
        <v>2295592</v>
      </c>
      <c r="AA23" s="77">
        <v>362.42189574173381</v>
      </c>
      <c r="AB23" s="476">
        <v>-1.5293927005789132E-2</v>
      </c>
      <c r="AC23" s="77">
        <v>347.06041720954966</v>
      </c>
      <c r="AD23" s="477">
        <v>-5.2503479443083423E-3</v>
      </c>
      <c r="AE23" s="77">
        <v>360.37024472305745</v>
      </c>
      <c r="AF23" s="76">
        <v>4600529</v>
      </c>
      <c r="AG23" s="77">
        <v>353.70181291891004</v>
      </c>
      <c r="AH23" s="264">
        <v>4595224</v>
      </c>
      <c r="AI23" s="266">
        <v>-2.5138728921889619E-3</v>
      </c>
      <c r="AJ23" s="265">
        <v>352.81265151949509</v>
      </c>
      <c r="AK23" s="266">
        <v>0</v>
      </c>
      <c r="AL23" s="265">
        <v>352.81265151949509</v>
      </c>
      <c r="AM23" s="266">
        <v>2.0256352333154481E-3</v>
      </c>
      <c r="AN23" s="265">
        <v>353.52732125717245</v>
      </c>
      <c r="AO23" s="266">
        <v>2.3765241304933848E-3</v>
      </c>
      <c r="AP23" s="265">
        <v>354.36748746692882</v>
      </c>
      <c r="AQ23" s="266">
        <v>7.2856635827900362E-5</v>
      </c>
      <c r="AR23" s="265">
        <v>354.39330548991245</v>
      </c>
      <c r="AS23" s="266">
        <v>6.4507436916574346E-3</v>
      </c>
      <c r="AT23" s="265">
        <v>356.67940586966711</v>
      </c>
      <c r="AU23" s="266">
        <v>-4.1425114264437291E-4</v>
      </c>
      <c r="AV23" s="265">
        <v>356.53165101822788</v>
      </c>
      <c r="AW23" s="266">
        <v>1.2292387617737432E-2</v>
      </c>
      <c r="AX23" s="265">
        <v>360.91427627053582</v>
      </c>
      <c r="AY23" s="266">
        <v>-2.7709255538789224E-3</v>
      </c>
      <c r="AZ23" s="265">
        <v>359.91420967965809</v>
      </c>
      <c r="BA23" s="266">
        <v>-1.1331067514552817E-4</v>
      </c>
      <c r="BB23" s="265">
        <v>359.87342755756481</v>
      </c>
      <c r="BC23" s="266">
        <v>9.7923564121771278E-4</v>
      </c>
      <c r="BD23" s="265">
        <v>360.22582844415638</v>
      </c>
      <c r="BE23" s="266">
        <v>-2.6597210816481365E-4</v>
      </c>
      <c r="BF23" s="265">
        <v>360.13001842114966</v>
      </c>
      <c r="BG23" s="266">
        <v>9.8743815317958727E-4</v>
      </c>
      <c r="BH23" s="265">
        <v>360.485624541444</v>
      </c>
      <c r="BI23" s="266">
        <v>3.1246630869914194E-2</v>
      </c>
      <c r="BJ23" s="265">
        <v>371.74958578540094</v>
      </c>
      <c r="BK23" s="266">
        <v>8.0848438837053394E-3</v>
      </c>
      <c r="BL23" s="265">
        <v>374.75512315030807</v>
      </c>
      <c r="BM23" s="266">
        <v>-6.2130769985546674E-4</v>
      </c>
      <c r="BN23" s="265">
        <v>374.52228490673451</v>
      </c>
      <c r="BO23" s="266">
        <v>3.83521315935762E-2</v>
      </c>
      <c r="BP23" s="265">
        <v>427.29592385283507</v>
      </c>
      <c r="BQ23" s="266">
        <v>2.9406706622581158E-3</v>
      </c>
      <c r="BR23" s="265">
        <v>428.55246044021158</v>
      </c>
      <c r="BS23" s="266">
        <v>1.6674771408076161E-4</v>
      </c>
      <c r="BT23" s="265">
        <v>428.62392058335365</v>
      </c>
      <c r="BU23" s="266">
        <v>-1.518047589453575E-2</v>
      </c>
      <c r="BV23" s="265">
        <v>422.11720548911666</v>
      </c>
      <c r="BW23" s="266">
        <v>3.2974347619363353E-3</v>
      </c>
      <c r="BX23" s="265">
        <v>423.50910943610785</v>
      </c>
      <c r="BY23" s="266">
        <v>0.10999919330140066</v>
      </c>
      <c r="BZ23" s="265">
        <v>475.85250063658663</v>
      </c>
      <c r="CA23" s="265">
        <v>5.7633858943227105</v>
      </c>
      <c r="CB23" s="266">
        <v>2.0000000000000007E-2</v>
      </c>
      <c r="CC23" s="265">
        <v>481.73350665120171</v>
      </c>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1"/>
      <c r="ED23" s="61"/>
      <c r="EE23" s="61"/>
      <c r="EF23" s="61"/>
      <c r="EG23" s="61"/>
      <c r="EH23" s="61"/>
      <c r="EI23" s="61"/>
      <c r="EJ23" s="61"/>
      <c r="EK23" s="61"/>
      <c r="EL23" s="61"/>
      <c r="EM23" s="61"/>
      <c r="EN23" s="61"/>
      <c r="EO23" s="61"/>
      <c r="EP23" s="61"/>
      <c r="EQ23" s="61"/>
      <c r="ER23" s="61"/>
      <c r="ES23" s="61"/>
      <c r="ET23" s="61"/>
      <c r="EU23" s="61"/>
      <c r="EV23" s="61"/>
    </row>
    <row r="24" spans="2:152" s="51" customFormat="1" x14ac:dyDescent="0.25">
      <c r="D24"/>
      <c r="E24"/>
      <c r="F24"/>
      <c r="G24"/>
      <c r="H24"/>
      <c r="I24"/>
      <c r="J24"/>
      <c r="K24"/>
      <c r="L24"/>
      <c r="M24"/>
      <c r="N24"/>
      <c r="O24"/>
      <c r="P24"/>
      <c r="Q24"/>
      <c r="R24"/>
      <c r="S24"/>
      <c r="T24"/>
      <c r="U24"/>
      <c r="V24"/>
      <c r="W24"/>
      <c r="X24"/>
      <c r="Y24"/>
      <c r="Z24"/>
      <c r="AA24"/>
      <c r="AB24"/>
      <c r="AC24"/>
      <c r="AD24"/>
      <c r="AE24"/>
      <c r="AF24"/>
      <c r="AG24"/>
      <c r="AJ24" s="267"/>
      <c r="BC24" s="78"/>
      <c r="BZ24" s="268"/>
    </row>
    <row r="25" spans="2:152" s="51" customFormat="1" x14ac:dyDescent="0.25">
      <c r="D25"/>
      <c r="E25"/>
      <c r="F25"/>
      <c r="G25"/>
      <c r="H25"/>
      <c r="I25"/>
      <c r="J25"/>
      <c r="K25"/>
      <c r="L25"/>
      <c r="M25"/>
      <c r="N25"/>
      <c r="O25"/>
      <c r="P25"/>
      <c r="Q25"/>
      <c r="R25"/>
      <c r="S25"/>
      <c r="T25"/>
      <c r="U25"/>
      <c r="V25"/>
      <c r="W25"/>
      <c r="X25"/>
      <c r="Y25"/>
      <c r="Z25"/>
      <c r="AA25"/>
      <c r="AB25"/>
      <c r="AC25"/>
      <c r="AD25"/>
      <c r="AE25"/>
      <c r="AF25"/>
      <c r="AG25"/>
    </row>
    <row r="26" spans="2:152" s="51" customFormat="1" ht="12.75" x14ac:dyDescent="0.2">
      <c r="D26" s="79" t="s">
        <v>316</v>
      </c>
      <c r="E26" s="79"/>
      <c r="F26" s="79" t="s">
        <v>317</v>
      </c>
      <c r="G26" s="79"/>
      <c r="H26" s="79" t="s">
        <v>318</v>
      </c>
      <c r="I26" s="79"/>
      <c r="J26" s="79" t="s">
        <v>319</v>
      </c>
      <c r="K26" s="79"/>
      <c r="L26" s="79" t="s">
        <v>320</v>
      </c>
      <c r="M26" s="79"/>
      <c r="N26" s="79" t="s">
        <v>321</v>
      </c>
      <c r="O26" s="79"/>
      <c r="P26" s="79" t="s">
        <v>322</v>
      </c>
      <c r="Q26" s="79"/>
      <c r="R26" s="79" t="s">
        <v>323</v>
      </c>
      <c r="S26" s="79"/>
      <c r="T26" s="79" t="s">
        <v>324</v>
      </c>
      <c r="U26" s="79"/>
      <c r="V26" s="79" t="s">
        <v>325</v>
      </c>
      <c r="W26" s="79"/>
      <c r="X26" s="79" t="s">
        <v>326</v>
      </c>
      <c r="Y26" s="79"/>
      <c r="Z26" s="79" t="s">
        <v>327</v>
      </c>
      <c r="AA26" s="79"/>
      <c r="AB26" s="79" t="s">
        <v>328</v>
      </c>
      <c r="AC26" s="79"/>
      <c r="AD26" s="79" t="s">
        <v>329</v>
      </c>
      <c r="AE26" s="79"/>
      <c r="AF26" s="79" t="s">
        <v>153</v>
      </c>
      <c r="AG26" s="79"/>
      <c r="AH26" s="79" t="s">
        <v>200</v>
      </c>
      <c r="AI26" s="79"/>
      <c r="AJ26" s="79"/>
      <c r="AK26" s="79" t="s">
        <v>3</v>
      </c>
      <c r="AL26" s="79"/>
      <c r="AM26" s="79" t="s">
        <v>0</v>
      </c>
      <c r="AN26" s="79"/>
      <c r="AO26" s="79" t="s">
        <v>1</v>
      </c>
      <c r="AP26" s="79"/>
      <c r="AQ26" s="79" t="s">
        <v>89</v>
      </c>
      <c r="AR26" s="79"/>
      <c r="AS26" s="79" t="s">
        <v>154</v>
      </c>
      <c r="AT26" s="79"/>
      <c r="AU26" s="79" t="s">
        <v>2</v>
      </c>
      <c r="AV26" s="79"/>
      <c r="AW26" s="79" t="s">
        <v>155</v>
      </c>
      <c r="AX26" s="79"/>
      <c r="AY26" s="79" t="s">
        <v>4</v>
      </c>
      <c r="AZ26" s="79"/>
      <c r="BA26" s="79" t="s">
        <v>5</v>
      </c>
      <c r="BB26" s="79"/>
      <c r="BC26" s="79" t="s">
        <v>156</v>
      </c>
      <c r="BD26" s="79"/>
      <c r="BE26" s="79" t="s">
        <v>6</v>
      </c>
      <c r="BF26" s="79"/>
      <c r="BG26" s="79" t="s">
        <v>91</v>
      </c>
      <c r="BH26" s="79"/>
      <c r="BI26" s="79" t="s">
        <v>90</v>
      </c>
      <c r="BJ26" s="79"/>
      <c r="BK26" s="79" t="s">
        <v>201</v>
      </c>
      <c r="BL26" s="79"/>
      <c r="BM26" s="79" t="s">
        <v>7</v>
      </c>
      <c r="BN26" s="79"/>
      <c r="BO26" s="79" t="s">
        <v>83</v>
      </c>
      <c r="BP26" s="79"/>
      <c r="BQ26" s="79" t="s">
        <v>157</v>
      </c>
      <c r="BR26" s="79"/>
      <c r="BS26" s="79" t="s">
        <v>202</v>
      </c>
      <c r="BT26" s="79"/>
      <c r="BU26" s="79" t="s">
        <v>203</v>
      </c>
      <c r="BV26" s="79"/>
      <c r="BW26" s="79" t="s">
        <v>204</v>
      </c>
      <c r="BX26" s="79"/>
      <c r="BY26" s="79" t="s">
        <v>158</v>
      </c>
      <c r="BZ26" s="79"/>
      <c r="CA26" s="79" t="s">
        <v>343</v>
      </c>
      <c r="CB26" s="79"/>
      <c r="CC26" s="79"/>
    </row>
    <row r="27" spans="2:152" s="51" customFormat="1" ht="12.75" x14ac:dyDescent="0.2">
      <c r="B27" s="53" t="s">
        <v>9</v>
      </c>
      <c r="C27" s="53" t="s">
        <v>10</v>
      </c>
      <c r="D27" s="80" t="s">
        <v>13</v>
      </c>
      <c r="E27" s="80" t="s">
        <v>11</v>
      </c>
      <c r="F27" s="80" t="s">
        <v>13</v>
      </c>
      <c r="G27" s="80" t="s">
        <v>11</v>
      </c>
      <c r="H27" s="80" t="s">
        <v>330</v>
      </c>
      <c r="I27" s="80" t="s">
        <v>11</v>
      </c>
      <c r="J27" s="80" t="s">
        <v>330</v>
      </c>
      <c r="K27" s="80" t="s">
        <v>11</v>
      </c>
      <c r="L27" s="80" t="s">
        <v>12</v>
      </c>
      <c r="M27" s="80" t="s">
        <v>11</v>
      </c>
      <c r="N27" s="80" t="s">
        <v>12</v>
      </c>
      <c r="O27" s="80" t="s">
        <v>11</v>
      </c>
      <c r="P27" s="80" t="s">
        <v>12</v>
      </c>
      <c r="Q27" s="80" t="s">
        <v>11</v>
      </c>
      <c r="R27" s="80" t="s">
        <v>12</v>
      </c>
      <c r="S27" s="80" t="s">
        <v>11</v>
      </c>
      <c r="T27" s="80" t="s">
        <v>12</v>
      </c>
      <c r="U27" s="80" t="s">
        <v>11</v>
      </c>
      <c r="V27" s="80" t="s">
        <v>12</v>
      </c>
      <c r="W27" s="80" t="s">
        <v>11</v>
      </c>
      <c r="X27" s="80" t="s">
        <v>13</v>
      </c>
      <c r="Y27" s="80" t="s">
        <v>11</v>
      </c>
      <c r="Z27" s="80" t="s">
        <v>13</v>
      </c>
      <c r="AA27" s="80" t="s">
        <v>11</v>
      </c>
      <c r="AB27" s="80" t="s">
        <v>12</v>
      </c>
      <c r="AC27" s="80" t="s">
        <v>11</v>
      </c>
      <c r="AD27" s="80" t="s">
        <v>12</v>
      </c>
      <c r="AE27" s="80" t="s">
        <v>11</v>
      </c>
      <c r="AF27" s="80" t="s">
        <v>159</v>
      </c>
      <c r="AG27" s="80" t="s">
        <v>11</v>
      </c>
      <c r="AH27" s="80" t="s">
        <v>205</v>
      </c>
      <c r="AI27" s="80" t="s">
        <v>206</v>
      </c>
      <c r="AJ27" s="80" t="s">
        <v>11</v>
      </c>
      <c r="AK27" s="80" t="s">
        <v>12</v>
      </c>
      <c r="AL27" s="80" t="s">
        <v>11</v>
      </c>
      <c r="AM27" s="80" t="s">
        <v>12</v>
      </c>
      <c r="AN27" s="80" t="s">
        <v>11</v>
      </c>
      <c r="AO27" s="80" t="s">
        <v>12</v>
      </c>
      <c r="AP27" s="80" t="s">
        <v>11</v>
      </c>
      <c r="AQ27" s="80" t="s">
        <v>12</v>
      </c>
      <c r="AR27" s="80" t="s">
        <v>11</v>
      </c>
      <c r="AS27" s="80" t="s">
        <v>12</v>
      </c>
      <c r="AT27" s="80" t="s">
        <v>11</v>
      </c>
      <c r="AU27" s="80" t="s">
        <v>12</v>
      </c>
      <c r="AV27" s="80" t="s">
        <v>11</v>
      </c>
      <c r="AW27" s="80" t="s">
        <v>12</v>
      </c>
      <c r="AX27" s="80" t="s">
        <v>11</v>
      </c>
      <c r="AY27" s="80" t="s">
        <v>12</v>
      </c>
      <c r="AZ27" s="80" t="s">
        <v>11</v>
      </c>
      <c r="BA27" s="80" t="s">
        <v>12</v>
      </c>
      <c r="BB27" s="80" t="s">
        <v>11</v>
      </c>
      <c r="BC27" s="80" t="s">
        <v>12</v>
      </c>
      <c r="BD27" s="80" t="s">
        <v>11</v>
      </c>
      <c r="BE27" s="80" t="s">
        <v>12</v>
      </c>
      <c r="BF27" s="80" t="s">
        <v>11</v>
      </c>
      <c r="BG27" s="80" t="s">
        <v>12</v>
      </c>
      <c r="BH27" s="80" t="s">
        <v>11</v>
      </c>
      <c r="BI27" s="80" t="s">
        <v>12</v>
      </c>
      <c r="BJ27" s="80" t="s">
        <v>11</v>
      </c>
      <c r="BK27" s="80" t="s">
        <v>12</v>
      </c>
      <c r="BL27" s="80" t="s">
        <v>11</v>
      </c>
      <c r="BM27" s="80" t="s">
        <v>12</v>
      </c>
      <c r="BN27" s="80" t="s">
        <v>11</v>
      </c>
      <c r="BO27" s="80" t="s">
        <v>160</v>
      </c>
      <c r="BP27" s="80" t="s">
        <v>11</v>
      </c>
      <c r="BQ27" s="80" t="s">
        <v>12</v>
      </c>
      <c r="BR27" s="80" t="s">
        <v>11</v>
      </c>
      <c r="BS27" s="80" t="s">
        <v>12</v>
      </c>
      <c r="BT27" s="80" t="s">
        <v>11</v>
      </c>
      <c r="BU27" s="80" t="s">
        <v>12</v>
      </c>
      <c r="BV27" s="80" t="s">
        <v>11</v>
      </c>
      <c r="BW27" s="80" t="s">
        <v>12</v>
      </c>
      <c r="BX27" s="80" t="s">
        <v>11</v>
      </c>
      <c r="BY27" s="80" t="s">
        <v>92</v>
      </c>
      <c r="BZ27" s="80" t="s">
        <v>11</v>
      </c>
      <c r="CA27" s="80" t="s">
        <v>342</v>
      </c>
      <c r="CB27" s="80" t="s">
        <v>340</v>
      </c>
      <c r="CC27" s="80" t="s">
        <v>341</v>
      </c>
    </row>
    <row r="28" spans="2:152" s="51" customFormat="1" ht="12.75" x14ac:dyDescent="0.2">
      <c r="B28" s="249">
        <v>2</v>
      </c>
      <c r="C28" s="250" t="s">
        <v>14</v>
      </c>
      <c r="D28" s="468">
        <v>8439</v>
      </c>
      <c r="E28" s="65">
        <v>1813.0569901647109</v>
      </c>
      <c r="F28" s="64">
        <v>8090</v>
      </c>
      <c r="G28" s="65">
        <v>952.33824103831921</v>
      </c>
      <c r="H28" s="81">
        <v>1</v>
      </c>
      <c r="I28" s="65">
        <v>1813.0569901647109</v>
      </c>
      <c r="J28" s="81">
        <v>1</v>
      </c>
      <c r="K28" s="65">
        <v>952.33824103831921</v>
      </c>
      <c r="L28" s="458">
        <v>0</v>
      </c>
      <c r="M28" s="65">
        <v>1813.0569901647109</v>
      </c>
      <c r="N28" s="457">
        <v>0</v>
      </c>
      <c r="O28" s="65">
        <v>952.33824103831921</v>
      </c>
      <c r="P28" s="457">
        <v>7.2903892421805061E-3</v>
      </c>
      <c r="Q28" s="65">
        <v>1826.2748813412679</v>
      </c>
      <c r="R28" s="457">
        <v>1.3516564710841505E-2</v>
      </c>
      <c r="S28" s="65">
        <v>965.21058249992268</v>
      </c>
      <c r="T28" s="457">
        <v>1.4563185984717286E-4</v>
      </c>
      <c r="U28" s="65">
        <v>1826.5408451488297</v>
      </c>
      <c r="V28" s="457">
        <v>-3.2702125426986584E-4</v>
      </c>
      <c r="W28" s="65">
        <v>964.89493812459898</v>
      </c>
      <c r="X28" s="64">
        <v>8439</v>
      </c>
      <c r="Y28" s="65">
        <v>1826.5408451488297</v>
      </c>
      <c r="Z28" s="64">
        <v>8090</v>
      </c>
      <c r="AA28" s="65">
        <v>964.89493812459898</v>
      </c>
      <c r="AB28" s="457">
        <v>-1.3253336643977542E-2</v>
      </c>
      <c r="AC28" s="65">
        <v>1802.3330844340969</v>
      </c>
      <c r="AD28" s="66">
        <v>-6.1221230593929699E-3</v>
      </c>
      <c r="AE28" s="65">
        <v>956.03262674037921</v>
      </c>
      <c r="AF28" s="64">
        <v>16529</v>
      </c>
      <c r="AG28" s="65">
        <v>1388.1174208886819</v>
      </c>
      <c r="AH28" s="246">
        <v>16525</v>
      </c>
      <c r="AI28" s="248">
        <v>-1.456889325720967E-3</v>
      </c>
      <c r="AJ28" s="247">
        <v>1386.0950874353418</v>
      </c>
      <c r="AK28" s="248">
        <v>-3.2121210344376205E-2</v>
      </c>
      <c r="AL28" s="247">
        <v>1341.5720355745248</v>
      </c>
      <c r="AM28" s="248">
        <v>8.1759168848560826E-4</v>
      </c>
      <c r="AN28" s="247">
        <v>1342.6688937203153</v>
      </c>
      <c r="AO28" s="248">
        <v>0</v>
      </c>
      <c r="AP28" s="247">
        <v>1342.6688937203153</v>
      </c>
      <c r="AQ28" s="248">
        <v>0</v>
      </c>
      <c r="AR28" s="247">
        <v>1342.6688937203153</v>
      </c>
      <c r="AS28" s="248">
        <v>-7.9401331052054713E-3</v>
      </c>
      <c r="AT28" s="247">
        <v>1332.0079239879569</v>
      </c>
      <c r="AU28" s="248">
        <v>-7.8549238662928289E-4</v>
      </c>
      <c r="AV28" s="247">
        <v>1330.9616419047345</v>
      </c>
      <c r="AW28" s="248">
        <v>-3.5909761219965475E-3</v>
      </c>
      <c r="AX28" s="247">
        <v>1326.1821904293613</v>
      </c>
      <c r="AY28" s="248">
        <v>-6.5411338745346992E-4</v>
      </c>
      <c r="AZ28" s="247">
        <v>1325.3147169043991</v>
      </c>
      <c r="BA28" s="248">
        <v>0</v>
      </c>
      <c r="BB28" s="247">
        <v>1325.3147169043991</v>
      </c>
      <c r="BC28" s="248">
        <v>3.4538749366497257E-4</v>
      </c>
      <c r="BD28" s="247">
        <v>1325.7724640327881</v>
      </c>
      <c r="BE28" s="248">
        <v>-8.558801209235245E-5</v>
      </c>
      <c r="BF28" s="247">
        <v>1325.6589938031047</v>
      </c>
      <c r="BG28" s="248">
        <v>7.6439271274875153E-4</v>
      </c>
      <c r="BH28" s="247">
        <v>1326.6723178775578</v>
      </c>
      <c r="BI28" s="248">
        <v>3.2679345991959652E-2</v>
      </c>
      <c r="BJ28" s="247">
        <v>1370.0271015714336</v>
      </c>
      <c r="BK28" s="248">
        <v>4.6971119136911543E-3</v>
      </c>
      <c r="BL28" s="247">
        <v>1376.4622721923047</v>
      </c>
      <c r="BM28" s="248">
        <v>-1.4789036529727628E-4</v>
      </c>
      <c r="BN28" s="247">
        <v>1376.2587066840522</v>
      </c>
      <c r="BO28" s="248">
        <v>3.668197993934208E-2</v>
      </c>
      <c r="BP28" s="247">
        <v>1561.3575486480465</v>
      </c>
      <c r="BQ28" s="248">
        <v>6.7667217434896898E-5</v>
      </c>
      <c r="BR28" s="247">
        <v>1561.4632013687844</v>
      </c>
      <c r="BS28" s="248">
        <v>0</v>
      </c>
      <c r="BT28" s="247">
        <v>1561.4632013687844</v>
      </c>
      <c r="BU28" s="248">
        <v>0</v>
      </c>
      <c r="BV28" s="247">
        <v>1561.4632013687844</v>
      </c>
      <c r="BW28" s="248">
        <v>1.1474411843446219E-3</v>
      </c>
      <c r="BX28" s="247">
        <v>1563.2548885538736</v>
      </c>
      <c r="BY28" s="248">
        <v>0.10249999999999992</v>
      </c>
      <c r="BZ28" s="247">
        <v>1741.7881766616974</v>
      </c>
      <c r="CA28" s="247">
        <v>25.315562311535817</v>
      </c>
      <c r="CB28" s="248">
        <v>2.0000000000000004E-2</v>
      </c>
      <c r="CC28" s="247">
        <v>1767.62038310204</v>
      </c>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1"/>
      <c r="ED28" s="61"/>
      <c r="EE28" s="61"/>
      <c r="EF28" s="61"/>
      <c r="EG28" s="61"/>
      <c r="EH28" s="61"/>
      <c r="EI28" s="61"/>
      <c r="EJ28" s="61"/>
      <c r="EK28" s="61"/>
      <c r="EL28" s="61"/>
      <c r="EM28" s="61"/>
      <c r="EN28" s="61"/>
      <c r="EO28" s="61"/>
      <c r="EP28" s="61"/>
      <c r="EQ28" s="61"/>
      <c r="ER28" s="61"/>
      <c r="ES28" s="61"/>
      <c r="ET28" s="61"/>
      <c r="EU28" s="61"/>
      <c r="EV28" s="61"/>
    </row>
    <row r="29" spans="2:152" s="51" customFormat="1" ht="12.75" x14ac:dyDescent="0.2">
      <c r="B29" s="249">
        <v>2</v>
      </c>
      <c r="C29" s="250" t="s">
        <v>15</v>
      </c>
      <c r="D29" s="468">
        <v>28382</v>
      </c>
      <c r="E29" s="65">
        <v>1708.4635374533159</v>
      </c>
      <c r="F29" s="64">
        <v>27980</v>
      </c>
      <c r="G29" s="65">
        <v>1797.664815225161</v>
      </c>
      <c r="H29" s="82">
        <v>1</v>
      </c>
      <c r="I29" s="65">
        <v>1708.4635374533159</v>
      </c>
      <c r="J29" s="82">
        <v>1</v>
      </c>
      <c r="K29" s="65">
        <v>1797.664815225161</v>
      </c>
      <c r="L29" s="458">
        <v>0</v>
      </c>
      <c r="M29" s="65">
        <v>1708.4635374533159</v>
      </c>
      <c r="N29" s="458">
        <v>0</v>
      </c>
      <c r="O29" s="65">
        <v>1797.664815225161</v>
      </c>
      <c r="P29" s="458">
        <v>1.7706251042366672E-2</v>
      </c>
      <c r="Q29" s="65">
        <v>1738.714021744194</v>
      </c>
      <c r="R29" s="458">
        <v>1.5664075375346531E-2</v>
      </c>
      <c r="S29" s="65">
        <v>1825.8235723904561</v>
      </c>
      <c r="T29" s="458">
        <v>-2.0758945669263618E-4</v>
      </c>
      <c r="U29" s="65">
        <v>1738.3530830450763</v>
      </c>
      <c r="V29" s="458">
        <v>-4.1344410258581377E-4</v>
      </c>
      <c r="W29" s="65">
        <v>1825.068696402089</v>
      </c>
      <c r="X29" s="64">
        <v>28382</v>
      </c>
      <c r="Y29" s="65">
        <v>1738.3530830450763</v>
      </c>
      <c r="Z29" s="64">
        <v>27980</v>
      </c>
      <c r="AA29" s="65">
        <v>1825.068696402089</v>
      </c>
      <c r="AB29" s="458">
        <v>-1.7944961631698231E-2</v>
      </c>
      <c r="AC29" s="65">
        <v>1707.1584036674881</v>
      </c>
      <c r="AD29" s="66">
        <v>-6.7682572185628898E-3</v>
      </c>
      <c r="AE29" s="65">
        <v>1817.8898152384661</v>
      </c>
      <c r="AF29" s="64">
        <v>56362</v>
      </c>
      <c r="AG29" s="65">
        <v>1762.1292154867274</v>
      </c>
      <c r="AH29" s="251">
        <v>56362</v>
      </c>
      <c r="AI29" s="253">
        <v>0</v>
      </c>
      <c r="AJ29" s="252">
        <v>1762.1292154867274</v>
      </c>
      <c r="AK29" s="253">
        <v>0</v>
      </c>
      <c r="AL29" s="252">
        <v>1762.1292154867274</v>
      </c>
      <c r="AM29" s="253">
        <v>1.2256249091400218E-3</v>
      </c>
      <c r="AN29" s="252">
        <v>1764.2889249463512</v>
      </c>
      <c r="AO29" s="253">
        <v>6.1724747766334076E-6</v>
      </c>
      <c r="AP29" s="252">
        <v>1764.2998149752393</v>
      </c>
      <c r="AQ29" s="253">
        <v>5.0639693634391136E-5</v>
      </c>
      <c r="AR29" s="252">
        <v>1764.389158577349</v>
      </c>
      <c r="AS29" s="253">
        <v>-1.0168299665156533E-2</v>
      </c>
      <c r="AT29" s="252">
        <v>1746.448320886981</v>
      </c>
      <c r="AU29" s="253">
        <v>-1.3036536901913642E-3</v>
      </c>
      <c r="AV29" s="252">
        <v>1744.1715570887282</v>
      </c>
      <c r="AW29" s="253">
        <v>-6.2288952395018748E-3</v>
      </c>
      <c r="AX29" s="252">
        <v>1733.3072951799036</v>
      </c>
      <c r="AY29" s="253">
        <v>-7.3724981739040629E-3</v>
      </c>
      <c r="AZ29" s="252">
        <v>1720.5284903113752</v>
      </c>
      <c r="BA29" s="253">
        <v>-1.0846138024112051E-4</v>
      </c>
      <c r="BB29" s="252">
        <v>1720.3418794165718</v>
      </c>
      <c r="BC29" s="253">
        <v>5.9416648721044574E-4</v>
      </c>
      <c r="BD29" s="252">
        <v>1721.3640489078657</v>
      </c>
      <c r="BE29" s="253">
        <v>-1.9169825186127198E-4</v>
      </c>
      <c r="BF29" s="252">
        <v>1721.0340664288733</v>
      </c>
      <c r="BG29" s="253">
        <v>0</v>
      </c>
      <c r="BH29" s="252">
        <v>1721.0340664288733</v>
      </c>
      <c r="BI29" s="253">
        <v>2.0573137604381841E-2</v>
      </c>
      <c r="BJ29" s="252">
        <v>1756.4411370993435</v>
      </c>
      <c r="BK29" s="253">
        <v>4.1808657091957357E-3</v>
      </c>
      <c r="BL29" s="252">
        <v>1763.784581619663</v>
      </c>
      <c r="BM29" s="253">
        <v>0</v>
      </c>
      <c r="BN29" s="252">
        <v>1763.784581619663</v>
      </c>
      <c r="BO29" s="253">
        <v>4.6319671918120475E-2</v>
      </c>
      <c r="BP29" s="252">
        <v>2066.9253129454487</v>
      </c>
      <c r="BQ29" s="253">
        <v>3.5711489888490267E-3</v>
      </c>
      <c r="BR29" s="252">
        <v>2074.3066111868002</v>
      </c>
      <c r="BS29" s="253">
        <v>4.5728688734802958E-4</v>
      </c>
      <c r="BT29" s="252">
        <v>2075.2551644004352</v>
      </c>
      <c r="BU29" s="253">
        <v>0</v>
      </c>
      <c r="BV29" s="252">
        <v>2075.2551644004352</v>
      </c>
      <c r="BW29" s="253">
        <v>1.4065900964919109E-3</v>
      </c>
      <c r="BX29" s="252">
        <v>2078.1741977623747</v>
      </c>
      <c r="BY29" s="253">
        <v>0.10250000000000016</v>
      </c>
      <c r="BZ29" s="252">
        <v>2315.5144264761839</v>
      </c>
      <c r="CA29" s="252">
        <v>10.582784529200339</v>
      </c>
      <c r="CB29" s="253">
        <v>0.02</v>
      </c>
      <c r="CC29" s="252">
        <v>2326.3131861998577</v>
      </c>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1"/>
      <c r="ED29" s="61"/>
      <c r="EE29" s="61"/>
      <c r="EF29" s="61"/>
      <c r="EG29" s="61"/>
      <c r="EH29" s="61"/>
      <c r="EI29" s="61"/>
      <c r="EJ29" s="61"/>
      <c r="EK29" s="61"/>
      <c r="EL29" s="61"/>
      <c r="EM29" s="61"/>
      <c r="EN29" s="61"/>
      <c r="EO29" s="61"/>
      <c r="EP29" s="61"/>
      <c r="EQ29" s="61"/>
      <c r="ER29" s="61"/>
      <c r="ES29" s="61"/>
      <c r="ET29" s="61"/>
      <c r="EU29" s="61"/>
      <c r="EV29" s="61"/>
    </row>
    <row r="30" spans="2:152" s="51" customFormat="1" ht="12.75" x14ac:dyDescent="0.2">
      <c r="B30" s="249">
        <v>2</v>
      </c>
      <c r="C30" s="250" t="s">
        <v>16</v>
      </c>
      <c r="D30" s="468">
        <v>350</v>
      </c>
      <c r="E30" s="65">
        <v>4992.4019428571428</v>
      </c>
      <c r="F30" s="64">
        <v>299</v>
      </c>
      <c r="G30" s="65">
        <v>4344.6080267558527</v>
      </c>
      <c r="H30" s="82">
        <v>1</v>
      </c>
      <c r="I30" s="65">
        <v>4992.4019428571428</v>
      </c>
      <c r="J30" s="82">
        <v>1</v>
      </c>
      <c r="K30" s="65">
        <v>4344.6080267558527</v>
      </c>
      <c r="L30" s="458">
        <v>0</v>
      </c>
      <c r="M30" s="65">
        <v>4992.4019428571428</v>
      </c>
      <c r="N30" s="458">
        <v>0</v>
      </c>
      <c r="O30" s="65">
        <v>4344.6080267558527</v>
      </c>
      <c r="P30" s="458">
        <v>3.8316688077826955E-2</v>
      </c>
      <c r="Q30" s="65">
        <v>5183.6942508607372</v>
      </c>
      <c r="R30" s="458">
        <v>2.8514057455429009E-2</v>
      </c>
      <c r="S30" s="65">
        <v>4468.4904296520872</v>
      </c>
      <c r="T30" s="458">
        <v>5.1064913202902851E-4</v>
      </c>
      <c r="U30" s="65">
        <v>5186.341299830643</v>
      </c>
      <c r="V30" s="458">
        <v>-1.6585235111643559E-4</v>
      </c>
      <c r="W30" s="65">
        <v>4467.7493200083882</v>
      </c>
      <c r="X30" s="64">
        <v>350</v>
      </c>
      <c r="Y30" s="65">
        <v>5186.341299830643</v>
      </c>
      <c r="Z30" s="64">
        <v>299</v>
      </c>
      <c r="AA30" s="65">
        <v>4467.7493200083882</v>
      </c>
      <c r="AB30" s="458">
        <v>-3.5715357907508682E-3</v>
      </c>
      <c r="AC30" s="65">
        <v>5167.8180962552487</v>
      </c>
      <c r="AD30" s="66">
        <v>-4.7481042088406422E-3</v>
      </c>
      <c r="AE30" s="65">
        <v>4497.7824013018908</v>
      </c>
      <c r="AF30" s="64">
        <v>649</v>
      </c>
      <c r="AG30" s="65">
        <v>4859.126766839142</v>
      </c>
      <c r="AH30" s="251">
        <v>649</v>
      </c>
      <c r="AI30" s="253">
        <v>0</v>
      </c>
      <c r="AJ30" s="252">
        <v>4859.126766839142</v>
      </c>
      <c r="AK30" s="253">
        <v>0</v>
      </c>
      <c r="AL30" s="252">
        <v>4859.126766839142</v>
      </c>
      <c r="AM30" s="253">
        <v>6.1674882061568681E-4</v>
      </c>
      <c r="AN30" s="252">
        <v>4862.1236275418123</v>
      </c>
      <c r="AO30" s="253">
        <v>0</v>
      </c>
      <c r="AP30" s="252">
        <v>4862.1236275418123</v>
      </c>
      <c r="AQ30" s="253">
        <v>3.035724445374921E-4</v>
      </c>
      <c r="AR30" s="252">
        <v>4863.5996342970684</v>
      </c>
      <c r="AS30" s="253">
        <v>-7.0231005012000303E-4</v>
      </c>
      <c r="AT30" s="252">
        <v>4860.1838793941415</v>
      </c>
      <c r="AU30" s="253">
        <v>-1.0616084853087848E-4</v>
      </c>
      <c r="AV30" s="252">
        <v>4859.6679181494892</v>
      </c>
      <c r="AW30" s="253">
        <v>-0.12579986059527304</v>
      </c>
      <c r="AX30" s="252">
        <v>4248.3223715069626</v>
      </c>
      <c r="AY30" s="253">
        <v>-2.8192040226483472E-3</v>
      </c>
      <c r="AZ30" s="252">
        <v>4236.3454839877031</v>
      </c>
      <c r="BA30" s="253">
        <v>0</v>
      </c>
      <c r="BB30" s="252">
        <v>4236.3454839877031</v>
      </c>
      <c r="BC30" s="253">
        <v>4.8257099408033355E-5</v>
      </c>
      <c r="BD30" s="252">
        <v>4236.5499177328511</v>
      </c>
      <c r="BE30" s="253">
        <v>-1.8359113064125854E-4</v>
      </c>
      <c r="BF30" s="252">
        <v>4235.7721247434365</v>
      </c>
      <c r="BG30" s="253">
        <v>0</v>
      </c>
      <c r="BH30" s="252">
        <v>4235.7721247434365</v>
      </c>
      <c r="BI30" s="253">
        <v>1.3813530031412613E-2</v>
      </c>
      <c r="BJ30" s="252">
        <v>4294.2830901948</v>
      </c>
      <c r="BK30" s="253">
        <v>1.7514946111885088E-4</v>
      </c>
      <c r="BL30" s="252">
        <v>4295.0352315639393</v>
      </c>
      <c r="BM30" s="253">
        <v>0</v>
      </c>
      <c r="BN30" s="252">
        <v>4295.0352315639393</v>
      </c>
      <c r="BO30" s="253">
        <v>4.8023259906265103E-2</v>
      </c>
      <c r="BP30" s="252">
        <v>5061.9839836568754</v>
      </c>
      <c r="BQ30" s="253">
        <v>4.6554582197977368E-4</v>
      </c>
      <c r="BR30" s="252">
        <v>5064.3405691513954</v>
      </c>
      <c r="BS30" s="253">
        <v>0</v>
      </c>
      <c r="BT30" s="252">
        <v>5064.3405691513954</v>
      </c>
      <c r="BU30" s="253">
        <v>0</v>
      </c>
      <c r="BV30" s="252">
        <v>5064.3405691513954</v>
      </c>
      <c r="BW30" s="253">
        <v>1.0178879078046599E-3</v>
      </c>
      <c r="BX30" s="252">
        <v>5069.4955001777389</v>
      </c>
      <c r="BY30" s="253">
        <v>0.10250000000000016</v>
      </c>
      <c r="BZ30" s="252">
        <v>5648.4629528442783</v>
      </c>
      <c r="CA30" s="252">
        <v>19.374600715371148</v>
      </c>
      <c r="CB30" s="253">
        <v>2.0000000000000007E-2</v>
      </c>
      <c r="CC30" s="252">
        <v>5668.2329535742492</v>
      </c>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1"/>
      <c r="ED30" s="61"/>
      <c r="EE30" s="61"/>
      <c r="EF30" s="61"/>
      <c r="EG30" s="61"/>
      <c r="EH30" s="61"/>
      <c r="EI30" s="61"/>
      <c r="EJ30" s="61"/>
      <c r="EK30" s="61"/>
      <c r="EL30" s="61"/>
      <c r="EM30" s="61"/>
      <c r="EN30" s="61"/>
      <c r="EO30" s="61"/>
      <c r="EP30" s="61"/>
      <c r="EQ30" s="61"/>
      <c r="ER30" s="61"/>
      <c r="ES30" s="61"/>
      <c r="ET30" s="61"/>
      <c r="EU30" s="61"/>
      <c r="EV30" s="61"/>
    </row>
    <row r="31" spans="2:152" s="51" customFormat="1" ht="12.75" x14ac:dyDescent="0.2">
      <c r="B31" s="249">
        <v>2</v>
      </c>
      <c r="C31" s="250" t="s">
        <v>17</v>
      </c>
      <c r="D31" s="468">
        <v>98256</v>
      </c>
      <c r="E31" s="65">
        <v>161.1155239374695</v>
      </c>
      <c r="F31" s="64">
        <v>98438</v>
      </c>
      <c r="G31" s="65">
        <v>169.56972967756354</v>
      </c>
      <c r="H31" s="82">
        <v>1</v>
      </c>
      <c r="I31" s="65">
        <v>161.1155239374695</v>
      </c>
      <c r="J31" s="82">
        <v>1</v>
      </c>
      <c r="K31" s="65">
        <v>169.56972967756354</v>
      </c>
      <c r="L31" s="458">
        <v>0</v>
      </c>
      <c r="M31" s="65">
        <v>161.1155239374695</v>
      </c>
      <c r="N31" s="458">
        <v>0</v>
      </c>
      <c r="O31" s="65">
        <v>169.56972967756354</v>
      </c>
      <c r="P31" s="458">
        <v>2.7515265687834356E-2</v>
      </c>
      <c r="Q31" s="65">
        <v>165.5486603850436</v>
      </c>
      <c r="R31" s="458">
        <v>2.4655573756310112E-2</v>
      </c>
      <c r="S31" s="65">
        <v>173.75056865446629</v>
      </c>
      <c r="T31" s="458">
        <v>2.473553726016986E-3</v>
      </c>
      <c r="U31" s="65">
        <v>165.95815389077615</v>
      </c>
      <c r="V31" s="458">
        <v>7.0568127399472935E-4</v>
      </c>
      <c r="W31" s="65">
        <v>173.87318117711169</v>
      </c>
      <c r="X31" s="64">
        <v>98256</v>
      </c>
      <c r="Y31" s="65">
        <v>165.95815389077615</v>
      </c>
      <c r="Z31" s="64">
        <v>98438</v>
      </c>
      <c r="AA31" s="65">
        <v>173.87318117711169</v>
      </c>
      <c r="AB31" s="458">
        <v>-2.1403289323885577E-2</v>
      </c>
      <c r="AC31" s="65">
        <v>162.40610350739394</v>
      </c>
      <c r="AD31" s="66">
        <v>-6.1022419202695355E-3</v>
      </c>
      <c r="AE31" s="65">
        <v>171.89433702402346</v>
      </c>
      <c r="AF31" s="64">
        <v>196694</v>
      </c>
      <c r="AG31" s="65">
        <v>167.15460997383408</v>
      </c>
      <c r="AH31" s="251">
        <v>196694</v>
      </c>
      <c r="AI31" s="253">
        <v>0</v>
      </c>
      <c r="AJ31" s="252">
        <v>167.15460997383408</v>
      </c>
      <c r="AK31" s="253">
        <v>0</v>
      </c>
      <c r="AL31" s="252">
        <v>167.15460997383408</v>
      </c>
      <c r="AM31" s="253">
        <v>2.4913836155060487E-3</v>
      </c>
      <c r="AN31" s="252">
        <v>167.57105623037918</v>
      </c>
      <c r="AO31" s="253">
        <v>0</v>
      </c>
      <c r="AP31" s="252">
        <v>167.57105623037918</v>
      </c>
      <c r="AQ31" s="253">
        <v>0</v>
      </c>
      <c r="AR31" s="252">
        <v>167.57105623037918</v>
      </c>
      <c r="AS31" s="253">
        <v>1.7660330467372809E-4</v>
      </c>
      <c r="AT31" s="252">
        <v>167.60064983267714</v>
      </c>
      <c r="AU31" s="253">
        <v>-2.8923113947376677E-4</v>
      </c>
      <c r="AV31" s="252">
        <v>167.55217450574949</v>
      </c>
      <c r="AW31" s="253">
        <v>1.1467901005317582E-3</v>
      </c>
      <c r="AX31" s="252">
        <v>167.74432168079525</v>
      </c>
      <c r="AY31" s="253">
        <v>0</v>
      </c>
      <c r="AZ31" s="252">
        <v>167.74432168079525</v>
      </c>
      <c r="BA31" s="253">
        <v>0</v>
      </c>
      <c r="BB31" s="252">
        <v>167.74432168079525</v>
      </c>
      <c r="BC31" s="253">
        <v>2.8976432552998421E-3</v>
      </c>
      <c r="BD31" s="252">
        <v>168.23038488312847</v>
      </c>
      <c r="BE31" s="253">
        <v>-2.7647233295480245E-4</v>
      </c>
      <c r="BF31" s="252">
        <v>168.18387383614595</v>
      </c>
      <c r="BG31" s="253">
        <v>8.9801446536696972E-6</v>
      </c>
      <c r="BH31" s="252">
        <v>168.18538415166142</v>
      </c>
      <c r="BI31" s="253">
        <v>2.656859168300274E-2</v>
      </c>
      <c r="BJ31" s="252">
        <v>172.65383295023588</v>
      </c>
      <c r="BK31" s="253">
        <v>1.1863327615079244E-2</v>
      </c>
      <c r="BL31" s="252">
        <v>174.7020819345237</v>
      </c>
      <c r="BM31" s="253">
        <v>-7.4070202149600917E-4</v>
      </c>
      <c r="BN31" s="252">
        <v>174.57267974927524</v>
      </c>
      <c r="BO31" s="253">
        <v>4.4861325437929755E-2</v>
      </c>
      <c r="BP31" s="252">
        <v>203.57937872805982</v>
      </c>
      <c r="BQ31" s="253">
        <v>3.5919720420718448E-4</v>
      </c>
      <c r="BR31" s="252">
        <v>203.65250387173316</v>
      </c>
      <c r="BS31" s="253">
        <v>0</v>
      </c>
      <c r="BT31" s="252">
        <v>203.65250387173316</v>
      </c>
      <c r="BU31" s="253">
        <v>-4.1153423511440468E-2</v>
      </c>
      <c r="BV31" s="252">
        <v>195.27150613073445</v>
      </c>
      <c r="BW31" s="253">
        <v>6.2947036670983891E-3</v>
      </c>
      <c r="BX31" s="252">
        <v>196.50068239645543</v>
      </c>
      <c r="BY31" s="253">
        <v>0.12749999999999978</v>
      </c>
      <c r="BZ31" s="252">
        <v>225.21568182974829</v>
      </c>
      <c r="CA31" s="252">
        <v>1.7192506281284476</v>
      </c>
      <c r="CB31" s="253">
        <v>0.02</v>
      </c>
      <c r="CC31" s="252">
        <v>226.97001920538958</v>
      </c>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1"/>
      <c r="ED31" s="61"/>
      <c r="EE31" s="61"/>
      <c r="EF31" s="61"/>
      <c r="EG31" s="61"/>
      <c r="EH31" s="61"/>
      <c r="EI31" s="61"/>
      <c r="EJ31" s="61"/>
      <c r="EK31" s="61"/>
      <c r="EL31" s="61"/>
      <c r="EM31" s="61"/>
      <c r="EN31" s="61"/>
      <c r="EO31" s="61"/>
      <c r="EP31" s="61"/>
      <c r="EQ31" s="61"/>
      <c r="ER31" s="61"/>
      <c r="ES31" s="61"/>
      <c r="ET31" s="61"/>
      <c r="EU31" s="61"/>
      <c r="EV31" s="61"/>
    </row>
    <row r="32" spans="2:152" s="51" customFormat="1" ht="12.75" x14ac:dyDescent="0.2">
      <c r="B32" s="249">
        <v>2</v>
      </c>
      <c r="C32" s="250" t="s">
        <v>18</v>
      </c>
      <c r="D32" s="468">
        <v>33375</v>
      </c>
      <c r="E32" s="65">
        <v>569.58326771535576</v>
      </c>
      <c r="F32" s="64">
        <v>32849</v>
      </c>
      <c r="G32" s="65">
        <v>586.71707266583462</v>
      </c>
      <c r="H32" s="82">
        <v>1</v>
      </c>
      <c r="I32" s="65">
        <v>569.58326771535576</v>
      </c>
      <c r="J32" s="82">
        <v>1</v>
      </c>
      <c r="K32" s="65">
        <v>586.71707266583462</v>
      </c>
      <c r="L32" s="458">
        <v>0</v>
      </c>
      <c r="M32" s="65">
        <v>569.58326771535576</v>
      </c>
      <c r="N32" s="458">
        <v>0</v>
      </c>
      <c r="O32" s="65">
        <v>586.71707266583462</v>
      </c>
      <c r="P32" s="458">
        <v>7.4922489381628044E-3</v>
      </c>
      <c r="Q32" s="65">
        <v>573.85072734809148</v>
      </c>
      <c r="R32" s="458">
        <v>6.3625474875670385E-3</v>
      </c>
      <c r="S32" s="65">
        <v>590.4500879024373</v>
      </c>
      <c r="T32" s="458">
        <v>4.4396410547253851E-3</v>
      </c>
      <c r="U32" s="65">
        <v>576.39841859651006</v>
      </c>
      <c r="V32" s="458">
        <v>2.752001939561044E-3</v>
      </c>
      <c r="W32" s="65">
        <v>592.07500768955879</v>
      </c>
      <c r="X32" s="64">
        <v>33375</v>
      </c>
      <c r="Y32" s="65">
        <v>576.39841859651006</v>
      </c>
      <c r="Z32" s="64">
        <v>32849</v>
      </c>
      <c r="AA32" s="65">
        <v>592.07500768955879</v>
      </c>
      <c r="AB32" s="458">
        <v>-2.7403007393208556E-3</v>
      </c>
      <c r="AC32" s="65">
        <v>574.81891358388668</v>
      </c>
      <c r="AD32" s="66">
        <v>-7.4838882668237794E-4</v>
      </c>
      <c r="AE32" s="65">
        <v>591.11815786503973</v>
      </c>
      <c r="AF32" s="64">
        <v>66224</v>
      </c>
      <c r="AG32" s="65">
        <v>582.90380539639591</v>
      </c>
      <c r="AH32" s="251">
        <v>66213</v>
      </c>
      <c r="AI32" s="253">
        <v>1.577065466931149E-4</v>
      </c>
      <c r="AJ32" s="252">
        <v>582.99573314259919</v>
      </c>
      <c r="AK32" s="253">
        <v>0</v>
      </c>
      <c r="AL32" s="252">
        <v>582.99573314259919</v>
      </c>
      <c r="AM32" s="253">
        <v>9.5627473177706257E-4</v>
      </c>
      <c r="AN32" s="252">
        <v>583.55323723093727</v>
      </c>
      <c r="AO32" s="253">
        <v>0</v>
      </c>
      <c r="AP32" s="252">
        <v>583.55323723093727</v>
      </c>
      <c r="AQ32" s="253">
        <v>0</v>
      </c>
      <c r="AR32" s="252">
        <v>583.55323723093727</v>
      </c>
      <c r="AS32" s="253">
        <v>7.1077843665942719E-2</v>
      </c>
      <c r="AT32" s="252">
        <v>625.03094299759266</v>
      </c>
      <c r="AU32" s="253">
        <v>-5.7550540295625563E-4</v>
      </c>
      <c r="AV32" s="252">
        <v>624.67123431288269</v>
      </c>
      <c r="AW32" s="253">
        <v>-1.4468773141399494E-3</v>
      </c>
      <c r="AX32" s="252">
        <v>623.76741167515956</v>
      </c>
      <c r="AY32" s="253">
        <v>0</v>
      </c>
      <c r="AZ32" s="252">
        <v>623.76741167515956</v>
      </c>
      <c r="BA32" s="253">
        <v>0</v>
      </c>
      <c r="BB32" s="252">
        <v>623.76741167515956</v>
      </c>
      <c r="BC32" s="253">
        <v>9.9154069882856355E-4</v>
      </c>
      <c r="BD32" s="252">
        <v>624.38590245043849</v>
      </c>
      <c r="BE32" s="253">
        <v>-1.4409543419069415E-4</v>
      </c>
      <c r="BF32" s="252">
        <v>624.29593129272234</v>
      </c>
      <c r="BG32" s="253">
        <v>0</v>
      </c>
      <c r="BH32" s="252">
        <v>624.29593129272234</v>
      </c>
      <c r="BI32" s="253">
        <v>1.9514767763292973E-2</v>
      </c>
      <c r="BJ32" s="252">
        <v>636.47892140746853</v>
      </c>
      <c r="BK32" s="253">
        <v>4.7768463828923302E-7</v>
      </c>
      <c r="BL32" s="252">
        <v>636.47922544367191</v>
      </c>
      <c r="BM32" s="253">
        <v>0</v>
      </c>
      <c r="BN32" s="252">
        <v>636.47922544367191</v>
      </c>
      <c r="BO32" s="253">
        <v>3.9652831710385694E-2</v>
      </c>
      <c r="BP32" s="252">
        <v>729.35622696336873</v>
      </c>
      <c r="BQ32" s="253">
        <v>9.4605379670209544E-5</v>
      </c>
      <c r="BR32" s="252">
        <v>729.4252279861355</v>
      </c>
      <c r="BS32" s="253">
        <v>0</v>
      </c>
      <c r="BT32" s="252">
        <v>729.4252279861355</v>
      </c>
      <c r="BU32" s="253">
        <v>0</v>
      </c>
      <c r="BV32" s="252">
        <v>729.4252279861355</v>
      </c>
      <c r="BW32" s="253">
        <v>1.9568056660983491E-3</v>
      </c>
      <c r="BX32" s="252">
        <v>730.8525714052538</v>
      </c>
      <c r="BY32" s="253">
        <v>0.1024999999999997</v>
      </c>
      <c r="BZ32" s="252">
        <v>814.32041382200953</v>
      </c>
      <c r="CA32" s="252">
        <v>15.298218930058109</v>
      </c>
      <c r="CB32" s="253">
        <v>2.0000000000000004E-2</v>
      </c>
      <c r="CC32" s="252">
        <v>829.93084130166062</v>
      </c>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1"/>
      <c r="ED32" s="61"/>
      <c r="EE32" s="61"/>
      <c r="EF32" s="61"/>
      <c r="EG32" s="61"/>
      <c r="EH32" s="61"/>
      <c r="EI32" s="61"/>
      <c r="EJ32" s="61"/>
      <c r="EK32" s="61"/>
      <c r="EL32" s="61"/>
      <c r="EM32" s="61"/>
      <c r="EN32" s="61"/>
      <c r="EO32" s="61"/>
      <c r="EP32" s="61"/>
      <c r="EQ32" s="61"/>
      <c r="ER32" s="61"/>
      <c r="ES32" s="61"/>
      <c r="ET32" s="61"/>
      <c r="EU32" s="61"/>
      <c r="EV32" s="61"/>
    </row>
    <row r="33" spans="2:152" s="51" customFormat="1" ht="12.75" x14ac:dyDescent="0.2">
      <c r="B33" s="249">
        <v>2</v>
      </c>
      <c r="C33" s="250" t="s">
        <v>19</v>
      </c>
      <c r="D33" s="468">
        <v>102319</v>
      </c>
      <c r="E33" s="65">
        <v>139.10838290053655</v>
      </c>
      <c r="F33" s="64">
        <v>100144</v>
      </c>
      <c r="G33" s="65">
        <v>147.10636703147466</v>
      </c>
      <c r="H33" s="82">
        <v>1</v>
      </c>
      <c r="I33" s="65">
        <v>139.10838290053655</v>
      </c>
      <c r="J33" s="82">
        <v>1</v>
      </c>
      <c r="K33" s="65">
        <v>147.10636703147466</v>
      </c>
      <c r="L33" s="458">
        <v>0</v>
      </c>
      <c r="M33" s="65">
        <v>139.10838290053655</v>
      </c>
      <c r="N33" s="458">
        <v>0</v>
      </c>
      <c r="O33" s="65">
        <v>147.10636703147466</v>
      </c>
      <c r="P33" s="458">
        <v>2.9498533168637708E-2</v>
      </c>
      <c r="Q33" s="65">
        <v>143.2118761475636</v>
      </c>
      <c r="R33" s="458">
        <v>2.4427018334805206E-2</v>
      </c>
      <c r="S33" s="65">
        <v>150.69973695611907</v>
      </c>
      <c r="T33" s="458">
        <v>4.6698416477624072E-3</v>
      </c>
      <c r="U33" s="65">
        <v>143.88065293125169</v>
      </c>
      <c r="V33" s="458">
        <v>2.7103254643907615E-3</v>
      </c>
      <c r="W33" s="65">
        <v>151.10818229066822</v>
      </c>
      <c r="X33" s="64">
        <v>102319</v>
      </c>
      <c r="Y33" s="65">
        <v>143.88065293125169</v>
      </c>
      <c r="Z33" s="64">
        <v>100144</v>
      </c>
      <c r="AA33" s="65">
        <v>151.10818229066822</v>
      </c>
      <c r="AB33" s="458">
        <v>-1.6581464406339785E-2</v>
      </c>
      <c r="AC33" s="65">
        <v>141.4949010059112</v>
      </c>
      <c r="AD33" s="66">
        <v>-4.5239101466884035E-3</v>
      </c>
      <c r="AE33" s="65">
        <v>149.63593139214677</v>
      </c>
      <c r="AF33" s="64">
        <v>202463</v>
      </c>
      <c r="AG33" s="65">
        <v>145.52168786078926</v>
      </c>
      <c r="AH33" s="251">
        <v>202455</v>
      </c>
      <c r="AI33" s="253">
        <v>1.1704849061988654E-5</v>
      </c>
      <c r="AJ33" s="252">
        <v>145.52339117018093</v>
      </c>
      <c r="AK33" s="253">
        <v>0</v>
      </c>
      <c r="AL33" s="252">
        <v>145.52339117018093</v>
      </c>
      <c r="AM33" s="253">
        <v>2.5959369785502062E-3</v>
      </c>
      <c r="AN33" s="252">
        <v>145.90116072256362</v>
      </c>
      <c r="AO33" s="253">
        <v>3.3590893377954956E-6</v>
      </c>
      <c r="AP33" s="252">
        <v>145.90165081759696</v>
      </c>
      <c r="AQ33" s="253">
        <v>0</v>
      </c>
      <c r="AR33" s="252">
        <v>145.90165081759696</v>
      </c>
      <c r="AS33" s="253">
        <v>4.9554801103537383E-3</v>
      </c>
      <c r="AT33" s="252">
        <v>146.62466354629134</v>
      </c>
      <c r="AU33" s="253">
        <v>-7.0145940350940794E-4</v>
      </c>
      <c r="AV33" s="252">
        <v>146.5218122972604</v>
      </c>
      <c r="AW33" s="253">
        <v>1.9746833130578345E-2</v>
      </c>
      <c r="AX33" s="252">
        <v>149.41515407468432</v>
      </c>
      <c r="AY33" s="253">
        <v>0</v>
      </c>
      <c r="AZ33" s="252">
        <v>149.41515407468432</v>
      </c>
      <c r="BA33" s="253">
        <v>0</v>
      </c>
      <c r="BB33" s="252">
        <v>149.41515407468432</v>
      </c>
      <c r="BC33" s="253">
        <v>1.6318860148136771E-3</v>
      </c>
      <c r="BD33" s="252">
        <v>149.65898257502002</v>
      </c>
      <c r="BE33" s="253">
        <v>-3.725474777536153E-4</v>
      </c>
      <c r="BF33" s="252">
        <v>149.60322749853853</v>
      </c>
      <c r="BG33" s="253">
        <v>1.5075115420648544E-4</v>
      </c>
      <c r="BH33" s="252">
        <v>149.62578035775695</v>
      </c>
      <c r="BI33" s="253">
        <v>2.4636675767495619E-2</v>
      </c>
      <c r="BJ33" s="252">
        <v>153.31206219488953</v>
      </c>
      <c r="BK33" s="253">
        <v>2.1416231290787291E-3</v>
      </c>
      <c r="BL33" s="252">
        <v>153.64039885325286</v>
      </c>
      <c r="BM33" s="253">
        <v>0</v>
      </c>
      <c r="BN33" s="252">
        <v>153.64039885325286</v>
      </c>
      <c r="BO33" s="253">
        <v>4.4219482822501988E-2</v>
      </c>
      <c r="BP33" s="252">
        <v>178.78380748228159</v>
      </c>
      <c r="BQ33" s="253">
        <v>0</v>
      </c>
      <c r="BR33" s="252">
        <v>178.78380748228159</v>
      </c>
      <c r="BS33" s="253">
        <v>0</v>
      </c>
      <c r="BT33" s="252">
        <v>178.78380748228159</v>
      </c>
      <c r="BU33" s="253">
        <v>-4.1153423511440468E-2</v>
      </c>
      <c r="BV33" s="252">
        <v>171.42624173597542</v>
      </c>
      <c r="BW33" s="253">
        <v>7.1101548707697138E-3</v>
      </c>
      <c r="BX33" s="252">
        <v>172.6451088636322</v>
      </c>
      <c r="BY33" s="253">
        <v>0.12749999999999992</v>
      </c>
      <c r="BZ33" s="252">
        <v>197.87405027350394</v>
      </c>
      <c r="CA33" s="252">
        <v>1.866993986318233</v>
      </c>
      <c r="CB33" s="253">
        <v>0.02</v>
      </c>
      <c r="CC33" s="252">
        <v>199.77914617791029</v>
      </c>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1"/>
      <c r="ED33" s="61"/>
      <c r="EE33" s="61"/>
      <c r="EF33" s="61"/>
      <c r="EG33" s="61"/>
      <c r="EH33" s="61"/>
      <c r="EI33" s="61"/>
      <c r="EJ33" s="61"/>
      <c r="EK33" s="61"/>
      <c r="EL33" s="61"/>
      <c r="EM33" s="61"/>
      <c r="EN33" s="61"/>
      <c r="EO33" s="61"/>
      <c r="EP33" s="61"/>
      <c r="EQ33" s="61"/>
      <c r="ER33" s="61"/>
      <c r="ES33" s="61"/>
      <c r="ET33" s="61"/>
      <c r="EU33" s="61"/>
      <c r="EV33" s="61"/>
    </row>
    <row r="34" spans="2:152" s="51" customFormat="1" ht="12.75" x14ac:dyDescent="0.2">
      <c r="B34" s="249">
        <v>2</v>
      </c>
      <c r="C34" s="250" t="s">
        <v>20</v>
      </c>
      <c r="D34" s="468">
        <v>96967</v>
      </c>
      <c r="E34" s="65">
        <v>167.32906174265472</v>
      </c>
      <c r="F34" s="64">
        <v>96230</v>
      </c>
      <c r="G34" s="65">
        <v>169.83012179154113</v>
      </c>
      <c r="H34" s="82">
        <v>1</v>
      </c>
      <c r="I34" s="65">
        <v>167.32906174265472</v>
      </c>
      <c r="J34" s="82">
        <v>1</v>
      </c>
      <c r="K34" s="65">
        <v>169.83012179154113</v>
      </c>
      <c r="L34" s="458">
        <v>0</v>
      </c>
      <c r="M34" s="65">
        <v>167.32906174265472</v>
      </c>
      <c r="N34" s="458">
        <v>0</v>
      </c>
      <c r="O34" s="65">
        <v>169.83012179154113</v>
      </c>
      <c r="P34" s="458">
        <v>3.2588400535921158E-2</v>
      </c>
      <c r="Q34" s="65">
        <v>172.78204822802422</v>
      </c>
      <c r="R34" s="458">
        <v>2.688774314475384E-2</v>
      </c>
      <c r="S34" s="65">
        <v>174.39647048451434</v>
      </c>
      <c r="T34" s="458">
        <v>2.4980067621578339E-3</v>
      </c>
      <c r="U34" s="65">
        <v>173.21365895287732</v>
      </c>
      <c r="V34" s="458">
        <v>9.9533006647400946E-4</v>
      </c>
      <c r="W34" s="65">
        <v>174.57005253507452</v>
      </c>
      <c r="X34" s="64">
        <v>96967</v>
      </c>
      <c r="Y34" s="65">
        <v>173.21365895287732</v>
      </c>
      <c r="Z34" s="64">
        <v>96230</v>
      </c>
      <c r="AA34" s="65">
        <v>174.57005253507452</v>
      </c>
      <c r="AB34" s="458">
        <v>-2.0159230568556397E-2</v>
      </c>
      <c r="AC34" s="65">
        <v>169.72180486442298</v>
      </c>
      <c r="AD34" s="66">
        <v>-6.2372126269849559E-3</v>
      </c>
      <c r="AE34" s="65">
        <v>173.23283443129105</v>
      </c>
      <c r="AF34" s="64">
        <v>193197</v>
      </c>
      <c r="AG34" s="65">
        <v>171.47062278198749</v>
      </c>
      <c r="AH34" s="251">
        <v>193197</v>
      </c>
      <c r="AI34" s="253">
        <v>0</v>
      </c>
      <c r="AJ34" s="252">
        <v>171.47062278198749</v>
      </c>
      <c r="AK34" s="253">
        <v>0</v>
      </c>
      <c r="AL34" s="252">
        <v>171.47062278198749</v>
      </c>
      <c r="AM34" s="253">
        <v>2.7652451726363214E-3</v>
      </c>
      <c r="AN34" s="252">
        <v>171.94478109388433</v>
      </c>
      <c r="AO34" s="253">
        <v>2.0450005275396421E-5</v>
      </c>
      <c r="AP34" s="252">
        <v>171.94829736556477</v>
      </c>
      <c r="AQ34" s="253">
        <v>0</v>
      </c>
      <c r="AR34" s="252">
        <v>171.94829736556477</v>
      </c>
      <c r="AS34" s="253">
        <v>3.5085466214348493E-3</v>
      </c>
      <c r="AT34" s="252">
        <v>172.55158598334819</v>
      </c>
      <c r="AU34" s="253">
        <v>-1.0188175354708395E-4</v>
      </c>
      <c r="AV34" s="252">
        <v>172.53400612519087</v>
      </c>
      <c r="AW34" s="253">
        <v>4.5878690596656835E-3</v>
      </c>
      <c r="AX34" s="252">
        <v>173.32556955363279</v>
      </c>
      <c r="AY34" s="253">
        <v>-3.0765114179764907E-4</v>
      </c>
      <c r="AZ34" s="252">
        <v>173.27224574425688</v>
      </c>
      <c r="BA34" s="253">
        <v>0</v>
      </c>
      <c r="BB34" s="252">
        <v>173.27224574425688</v>
      </c>
      <c r="BC34" s="253">
        <v>3.1520914142546541E-3</v>
      </c>
      <c r="BD34" s="252">
        <v>173.81841570239598</v>
      </c>
      <c r="BE34" s="253">
        <v>-3.5799608929820703E-4</v>
      </c>
      <c r="BF34" s="252">
        <v>173.75618938932652</v>
      </c>
      <c r="BG34" s="253">
        <v>2.2188243967935506E-5</v>
      </c>
      <c r="BH34" s="252">
        <v>173.76004473404763</v>
      </c>
      <c r="BI34" s="253">
        <v>3.3015673241221233E-2</v>
      </c>
      <c r="BJ34" s="252">
        <v>179.49684959336693</v>
      </c>
      <c r="BK34" s="253">
        <v>2.154608774536082E-2</v>
      </c>
      <c r="BL34" s="252">
        <v>183.36430446472144</v>
      </c>
      <c r="BM34" s="253">
        <v>-8.823683826558737E-4</v>
      </c>
      <c r="BN34" s="252">
        <v>183.20250959995408</v>
      </c>
      <c r="BO34" s="253">
        <v>4.2352348057556277E-2</v>
      </c>
      <c r="BP34" s="252">
        <v>211.85157406011709</v>
      </c>
      <c r="BQ34" s="253">
        <v>6.1752490690780704E-4</v>
      </c>
      <c r="BR34" s="252">
        <v>211.98239768366682</v>
      </c>
      <c r="BS34" s="253">
        <v>0</v>
      </c>
      <c r="BT34" s="252">
        <v>211.98239768366682</v>
      </c>
      <c r="BU34" s="253">
        <v>-4.1153423511440246E-2</v>
      </c>
      <c r="BV34" s="252">
        <v>203.25859629482034</v>
      </c>
      <c r="BW34" s="253">
        <v>6.8862968891592047E-3</v>
      </c>
      <c r="BX34" s="252">
        <v>204.65829533418022</v>
      </c>
      <c r="BY34" s="253">
        <v>0.12750000000000022</v>
      </c>
      <c r="BZ34" s="252">
        <v>234.56538147183986</v>
      </c>
      <c r="CA34" s="252">
        <v>1.0058247684891186</v>
      </c>
      <c r="CB34" s="253">
        <v>1.9999999999999997E-2</v>
      </c>
      <c r="CC34" s="252">
        <v>235.5917332764206</v>
      </c>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1"/>
      <c r="ED34" s="61"/>
      <c r="EE34" s="61"/>
      <c r="EF34" s="61"/>
      <c r="EG34" s="61"/>
      <c r="EH34" s="61"/>
      <c r="EI34" s="61"/>
      <c r="EJ34" s="61"/>
      <c r="EK34" s="61"/>
      <c r="EL34" s="61"/>
      <c r="EM34" s="61"/>
      <c r="EN34" s="61"/>
      <c r="EO34" s="61"/>
      <c r="EP34" s="61"/>
      <c r="EQ34" s="61"/>
      <c r="ER34" s="61"/>
      <c r="ES34" s="61"/>
      <c r="ET34" s="61"/>
      <c r="EU34" s="61"/>
      <c r="EV34" s="61"/>
    </row>
    <row r="35" spans="2:152" s="51" customFormat="1" ht="12.75" x14ac:dyDescent="0.2">
      <c r="B35" s="249">
        <v>2</v>
      </c>
      <c r="C35" s="250" t="s">
        <v>21</v>
      </c>
      <c r="D35" s="468">
        <v>96318</v>
      </c>
      <c r="E35" s="65">
        <v>160.1505642766669</v>
      </c>
      <c r="F35" s="64">
        <v>95743</v>
      </c>
      <c r="G35" s="65">
        <v>167.66682514648585</v>
      </c>
      <c r="H35" s="82">
        <v>1</v>
      </c>
      <c r="I35" s="65">
        <v>160.1505642766669</v>
      </c>
      <c r="J35" s="82">
        <v>1</v>
      </c>
      <c r="K35" s="65">
        <v>167.66682514648585</v>
      </c>
      <c r="L35" s="458">
        <v>0</v>
      </c>
      <c r="M35" s="65">
        <v>160.1505642766669</v>
      </c>
      <c r="N35" s="458">
        <v>0</v>
      </c>
      <c r="O35" s="65">
        <v>167.66682514648585</v>
      </c>
      <c r="P35" s="458">
        <v>4.1597796213965976E-2</v>
      </c>
      <c r="Q35" s="65">
        <v>166.81247481299934</v>
      </c>
      <c r="R35" s="458">
        <v>3.202447812627085E-2</v>
      </c>
      <c r="S35" s="65">
        <v>173.03626772089075</v>
      </c>
      <c r="T35" s="458">
        <v>1.3482277236340767E-3</v>
      </c>
      <c r="U35" s="65">
        <v>167.03737601619022</v>
      </c>
      <c r="V35" s="458">
        <v>2.4242596786394621E-4</v>
      </c>
      <c r="W35" s="65">
        <v>173.07821620556857</v>
      </c>
      <c r="X35" s="64">
        <v>96318</v>
      </c>
      <c r="Y35" s="65">
        <v>167.03737601619022</v>
      </c>
      <c r="Z35" s="64">
        <v>95743</v>
      </c>
      <c r="AA35" s="65">
        <v>173.07821620556857</v>
      </c>
      <c r="AB35" s="458">
        <v>-1.9615616591276752E-2</v>
      </c>
      <c r="AC35" s="65">
        <v>163.7608348918437</v>
      </c>
      <c r="AD35" s="66">
        <v>-8.7833863456785455E-3</v>
      </c>
      <c r="AE35" s="65">
        <v>171.66437731267158</v>
      </c>
      <c r="AF35" s="64">
        <v>192061</v>
      </c>
      <c r="AG35" s="65">
        <v>167.70077512956672</v>
      </c>
      <c r="AH35" s="251">
        <v>192051</v>
      </c>
      <c r="AI35" s="253">
        <v>4.9352710243866227E-5</v>
      </c>
      <c r="AJ35" s="252">
        <v>167.70905161732935</v>
      </c>
      <c r="AK35" s="253">
        <v>0</v>
      </c>
      <c r="AL35" s="252">
        <v>167.70905161732935</v>
      </c>
      <c r="AM35" s="253">
        <v>2.4335746582635487E-3</v>
      </c>
      <c r="AN35" s="252">
        <v>168.11718411530671</v>
      </c>
      <c r="AO35" s="253">
        <v>2.9788315282219813E-5</v>
      </c>
      <c r="AP35" s="252">
        <v>168.12219204299151</v>
      </c>
      <c r="AQ35" s="253">
        <v>0</v>
      </c>
      <c r="AR35" s="252">
        <v>168.12219204299151</v>
      </c>
      <c r="AS35" s="253">
        <v>2.741662957291835E-3</v>
      </c>
      <c r="AT35" s="252">
        <v>168.58312642921447</v>
      </c>
      <c r="AU35" s="253">
        <v>-7.5167643933005124E-5</v>
      </c>
      <c r="AV35" s="252">
        <v>168.57045443279392</v>
      </c>
      <c r="AW35" s="253">
        <v>2.1417813741155811E-3</v>
      </c>
      <c r="AX35" s="252">
        <v>168.93149549232427</v>
      </c>
      <c r="AY35" s="253">
        <v>-6.022784995629582E-5</v>
      </c>
      <c r="AZ35" s="252">
        <v>168.92132111156087</v>
      </c>
      <c r="BA35" s="253">
        <v>0</v>
      </c>
      <c r="BB35" s="252">
        <v>168.92132111156087</v>
      </c>
      <c r="BC35" s="253">
        <v>2.5569980557358374E-3</v>
      </c>
      <c r="BD35" s="252">
        <v>169.35325260121547</v>
      </c>
      <c r="BE35" s="253">
        <v>-1.7209939920526107E-4</v>
      </c>
      <c r="BF35" s="252">
        <v>169.32410700818934</v>
      </c>
      <c r="BG35" s="253">
        <v>0</v>
      </c>
      <c r="BH35" s="252">
        <v>169.32410700818934</v>
      </c>
      <c r="BI35" s="253">
        <v>3.0107879565957063E-2</v>
      </c>
      <c r="BJ35" s="252">
        <v>174.42209682960515</v>
      </c>
      <c r="BK35" s="253">
        <v>1.8913535048732832E-2</v>
      </c>
      <c r="BL35" s="252">
        <v>177.72103527126538</v>
      </c>
      <c r="BM35" s="253">
        <v>-9.4724396379741727E-4</v>
      </c>
      <c r="BN35" s="252">
        <v>177.55269009336484</v>
      </c>
      <c r="BO35" s="253">
        <v>4.5824645401339792E-2</v>
      </c>
      <c r="BP35" s="252">
        <v>207.72397306611316</v>
      </c>
      <c r="BQ35" s="253">
        <v>2.5790125017808307E-3</v>
      </c>
      <c r="BR35" s="252">
        <v>208.25969578957026</v>
      </c>
      <c r="BS35" s="253">
        <v>0</v>
      </c>
      <c r="BT35" s="252">
        <v>208.25969578957026</v>
      </c>
      <c r="BU35" s="253">
        <v>-4.115342351144069E-2</v>
      </c>
      <c r="BV35" s="252">
        <v>199.68909632837827</v>
      </c>
      <c r="BW35" s="253">
        <v>5.9672402140475977E-3</v>
      </c>
      <c r="BX35" s="252">
        <v>200.88068913429581</v>
      </c>
      <c r="BY35" s="253">
        <v>0.12749999999999961</v>
      </c>
      <c r="BZ35" s="252">
        <v>230.23574685879166</v>
      </c>
      <c r="CA35" s="252">
        <v>0.99471467015010107</v>
      </c>
      <c r="CB35" s="253">
        <v>0.02</v>
      </c>
      <c r="CC35" s="252">
        <v>231.25076182833257</v>
      </c>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1"/>
      <c r="ED35" s="61"/>
      <c r="EE35" s="61"/>
      <c r="EF35" s="61"/>
      <c r="EG35" s="61"/>
      <c r="EH35" s="61"/>
      <c r="EI35" s="61"/>
      <c r="EJ35" s="61"/>
      <c r="EK35" s="61"/>
      <c r="EL35" s="61"/>
      <c r="EM35" s="61"/>
      <c r="EN35" s="61"/>
      <c r="EO35" s="61"/>
      <c r="EP35" s="61"/>
      <c r="EQ35" s="61"/>
      <c r="ER35" s="61"/>
      <c r="ES35" s="61"/>
      <c r="ET35" s="61"/>
      <c r="EU35" s="61"/>
      <c r="EV35" s="61"/>
    </row>
    <row r="36" spans="2:152" s="51" customFormat="1" ht="12.75" x14ac:dyDescent="0.2">
      <c r="B36" s="249">
        <v>2</v>
      </c>
      <c r="C36" s="250" t="s">
        <v>22</v>
      </c>
      <c r="D36" s="468">
        <v>82297</v>
      </c>
      <c r="E36" s="65">
        <v>476.165766188318</v>
      </c>
      <c r="F36" s="64">
        <v>79948</v>
      </c>
      <c r="G36" s="65">
        <v>500.23489780857562</v>
      </c>
      <c r="H36" s="82">
        <v>1</v>
      </c>
      <c r="I36" s="65">
        <v>476.165766188318</v>
      </c>
      <c r="J36" s="82">
        <v>1</v>
      </c>
      <c r="K36" s="65">
        <v>500.23489780857562</v>
      </c>
      <c r="L36" s="458">
        <v>0</v>
      </c>
      <c r="M36" s="65">
        <v>476.165766188318</v>
      </c>
      <c r="N36" s="458">
        <v>0</v>
      </c>
      <c r="O36" s="65">
        <v>500.23489780857562</v>
      </c>
      <c r="P36" s="458">
        <v>3.595108108120515E-2</v>
      </c>
      <c r="Q36" s="65">
        <v>493.2844402566484</v>
      </c>
      <c r="R36" s="458">
        <v>3.3386345427572239E-2</v>
      </c>
      <c r="S36" s="65">
        <v>516.93591290173902</v>
      </c>
      <c r="T36" s="458">
        <v>2.5795622449882316E-3</v>
      </c>
      <c r="U36" s="65">
        <v>494.55689817477457</v>
      </c>
      <c r="V36" s="458">
        <v>9.6881148153604713E-4</v>
      </c>
      <c r="W36" s="65">
        <v>517.4367263493765</v>
      </c>
      <c r="X36" s="64">
        <v>82297</v>
      </c>
      <c r="Y36" s="65">
        <v>494.55689817477457</v>
      </c>
      <c r="Z36" s="64">
        <v>79948</v>
      </c>
      <c r="AA36" s="65">
        <v>517.4367263493765</v>
      </c>
      <c r="AB36" s="458">
        <v>-1.1010157414772626E-2</v>
      </c>
      <c r="AC36" s="65">
        <v>489.11174887530865</v>
      </c>
      <c r="AD36" s="66">
        <v>-3.8800662126137198E-3</v>
      </c>
      <c r="AE36" s="65">
        <v>516.82881769941048</v>
      </c>
      <c r="AF36" s="64">
        <v>162245</v>
      </c>
      <c r="AG36" s="65">
        <v>502.76963798344332</v>
      </c>
      <c r="AH36" s="251">
        <v>162241</v>
      </c>
      <c r="AI36" s="253">
        <v>2.4654680382818484E-5</v>
      </c>
      <c r="AJ36" s="252">
        <v>502.782033608174</v>
      </c>
      <c r="AK36" s="253">
        <v>0</v>
      </c>
      <c r="AL36" s="252">
        <v>502.782033608174</v>
      </c>
      <c r="AM36" s="253">
        <v>2.0299448329743619E-3</v>
      </c>
      <c r="AN36" s="252">
        <v>503.80265339940928</v>
      </c>
      <c r="AO36" s="253">
        <v>0</v>
      </c>
      <c r="AP36" s="252">
        <v>503.80265339940928</v>
      </c>
      <c r="AQ36" s="253">
        <v>3.5317337436779894E-6</v>
      </c>
      <c r="AR36" s="252">
        <v>503.8044326962405</v>
      </c>
      <c r="AS36" s="253">
        <v>5.3027820060891351E-4</v>
      </c>
      <c r="AT36" s="252">
        <v>504.0715892042694</v>
      </c>
      <c r="AU36" s="253">
        <v>-3.8809609522627575E-4</v>
      </c>
      <c r="AV36" s="252">
        <v>503.8759609887847</v>
      </c>
      <c r="AW36" s="253">
        <v>6.0596637371945761E-3</v>
      </c>
      <c r="AX36" s="252">
        <v>506.9292798776325</v>
      </c>
      <c r="AY36" s="253">
        <v>-7.1084569033812439E-3</v>
      </c>
      <c r="AZ36" s="252">
        <v>503.32579493856025</v>
      </c>
      <c r="BA36" s="253">
        <v>-2.0209101120538531E-4</v>
      </c>
      <c r="BB36" s="252">
        <v>503.22407731969537</v>
      </c>
      <c r="BC36" s="253">
        <v>3.6054411921773166E-3</v>
      </c>
      <c r="BD36" s="252">
        <v>505.03842213695924</v>
      </c>
      <c r="BE36" s="253">
        <v>-4.2958058252839937E-4</v>
      </c>
      <c r="BF36" s="252">
        <v>504.82146743737843</v>
      </c>
      <c r="BG36" s="253">
        <v>0</v>
      </c>
      <c r="BH36" s="252">
        <v>504.82146743737843</v>
      </c>
      <c r="BI36" s="253">
        <v>2.3748723864214449E-2</v>
      </c>
      <c r="BJ36" s="252">
        <v>516.81033306827624</v>
      </c>
      <c r="BK36" s="253">
        <v>7.0568870714387E-3</v>
      </c>
      <c r="BL36" s="252">
        <v>520.45740522609174</v>
      </c>
      <c r="BM36" s="253">
        <v>0</v>
      </c>
      <c r="BN36" s="252">
        <v>520.45740522609174</v>
      </c>
      <c r="BO36" s="253">
        <v>4.2210833572146278E-2</v>
      </c>
      <c r="BP36" s="252">
        <v>601.55996718782433</v>
      </c>
      <c r="BQ36" s="253">
        <v>5.8784240159002188E-3</v>
      </c>
      <c r="BR36" s="252">
        <v>605.09619174594536</v>
      </c>
      <c r="BS36" s="253">
        <v>0</v>
      </c>
      <c r="BT36" s="252">
        <v>605.09619174594536</v>
      </c>
      <c r="BU36" s="253">
        <v>-3.1335840903252254E-2</v>
      </c>
      <c r="BV36" s="252">
        <v>586.13499375023059</v>
      </c>
      <c r="BW36" s="253">
        <v>4.4956278246734982E-3</v>
      </c>
      <c r="BX36" s="252">
        <v>588.77003853714893</v>
      </c>
      <c r="BY36" s="253">
        <v>0.12749999999999972</v>
      </c>
      <c r="BZ36" s="252">
        <v>674.80806709128797</v>
      </c>
      <c r="CA36" s="252">
        <v>1.0062459902365619</v>
      </c>
      <c r="CB36" s="253">
        <v>2.0000000000000004E-2</v>
      </c>
      <c r="CC36" s="252">
        <v>675.83484871397832</v>
      </c>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1"/>
      <c r="ED36" s="61"/>
      <c r="EE36" s="61"/>
      <c r="EF36" s="61"/>
      <c r="EG36" s="61"/>
      <c r="EH36" s="61"/>
      <c r="EI36" s="61"/>
      <c r="EJ36" s="61"/>
      <c r="EK36" s="61"/>
      <c r="EL36" s="61"/>
      <c r="EM36" s="61"/>
      <c r="EN36" s="61"/>
      <c r="EO36" s="61"/>
      <c r="EP36" s="61"/>
      <c r="EQ36" s="61"/>
      <c r="ER36" s="61"/>
      <c r="ES36" s="61"/>
      <c r="ET36" s="61"/>
      <c r="EU36" s="61"/>
      <c r="EV36" s="61"/>
    </row>
    <row r="37" spans="2:152" s="51" customFormat="1" ht="12.75" x14ac:dyDescent="0.2">
      <c r="B37" s="254">
        <v>2</v>
      </c>
      <c r="C37" s="255" t="s">
        <v>23</v>
      </c>
      <c r="D37" s="468">
        <v>22413</v>
      </c>
      <c r="E37" s="65">
        <v>400.73166421273368</v>
      </c>
      <c r="F37" s="64">
        <v>21933</v>
      </c>
      <c r="G37" s="65">
        <v>354.02297679296038</v>
      </c>
      <c r="H37" s="82">
        <v>1</v>
      </c>
      <c r="I37" s="65">
        <v>400.73166421273368</v>
      </c>
      <c r="J37" s="82">
        <v>1</v>
      </c>
      <c r="K37" s="65">
        <v>354.02297679296038</v>
      </c>
      <c r="L37" s="458">
        <v>0</v>
      </c>
      <c r="M37" s="65">
        <v>400.73166421273368</v>
      </c>
      <c r="N37" s="458">
        <v>0</v>
      </c>
      <c r="O37" s="65">
        <v>354.02297679296038</v>
      </c>
      <c r="P37" s="458">
        <v>3.6199017064119987E-2</v>
      </c>
      <c r="Q37" s="65">
        <v>415.23775656370361</v>
      </c>
      <c r="R37" s="458">
        <v>2.2794380183490004E-2</v>
      </c>
      <c r="S37" s="65">
        <v>362.09271111967001</v>
      </c>
      <c r="T37" s="458">
        <v>3.2546211372652678E-4</v>
      </c>
      <c r="U37" s="65">
        <v>415.37290072165393</v>
      </c>
      <c r="V37" s="458">
        <v>-1.4742539208056904E-4</v>
      </c>
      <c r="W37" s="65">
        <v>362.03932945976368</v>
      </c>
      <c r="X37" s="64">
        <v>22413</v>
      </c>
      <c r="Y37" s="65">
        <v>415.37290072165393</v>
      </c>
      <c r="Z37" s="64">
        <v>21933</v>
      </c>
      <c r="AA37" s="65">
        <v>362.03932945976368</v>
      </c>
      <c r="AB37" s="458">
        <v>-1.2743210615670519E-2</v>
      </c>
      <c r="AC37" s="65">
        <v>410.07971636371587</v>
      </c>
      <c r="AD37" s="66">
        <v>-8.6722949233586366E-3</v>
      </c>
      <c r="AE37" s="65">
        <v>360.0688647655146</v>
      </c>
      <c r="AF37" s="64">
        <v>44346</v>
      </c>
      <c r="AG37" s="65">
        <v>385.34494867095106</v>
      </c>
      <c r="AH37" s="251">
        <v>44346</v>
      </c>
      <c r="AI37" s="253">
        <v>0</v>
      </c>
      <c r="AJ37" s="252">
        <v>385.34494867095106</v>
      </c>
      <c r="AK37" s="253">
        <v>0</v>
      </c>
      <c r="AL37" s="252">
        <v>385.34494867095106</v>
      </c>
      <c r="AM37" s="253">
        <v>1.2404229282449997E-3</v>
      </c>
      <c r="AN37" s="252">
        <v>385.82293938056591</v>
      </c>
      <c r="AO37" s="253">
        <v>0</v>
      </c>
      <c r="AP37" s="252">
        <v>385.82293938056591</v>
      </c>
      <c r="AQ37" s="253">
        <v>0</v>
      </c>
      <c r="AR37" s="252">
        <v>385.82293938056591</v>
      </c>
      <c r="AS37" s="253">
        <v>6.1336391905300047E-3</v>
      </c>
      <c r="AT37" s="252">
        <v>388.18943808215602</v>
      </c>
      <c r="AU37" s="253">
        <v>-1.6274070520250206E-4</v>
      </c>
      <c r="AV37" s="252">
        <v>388.12626385925034</v>
      </c>
      <c r="AW37" s="253">
        <v>-6.6444278212235419E-3</v>
      </c>
      <c r="AX37" s="252">
        <v>385.54738691351639</v>
      </c>
      <c r="AY37" s="253">
        <v>-8.8317085888967028E-6</v>
      </c>
      <c r="AZ37" s="252">
        <v>385.54398187134797</v>
      </c>
      <c r="BA37" s="253">
        <v>0</v>
      </c>
      <c r="BB37" s="252">
        <v>385.54398187134797</v>
      </c>
      <c r="BC37" s="253">
        <v>8.1728687275006706E-4</v>
      </c>
      <c r="BD37" s="252">
        <v>385.85908190659922</v>
      </c>
      <c r="BE37" s="253">
        <v>-1.7147223909896869E-4</v>
      </c>
      <c r="BF37" s="252">
        <v>385.79291778584803</v>
      </c>
      <c r="BG37" s="253">
        <v>2.9603772240105464E-4</v>
      </c>
      <c r="BH37" s="252">
        <v>385.90712704254781</v>
      </c>
      <c r="BI37" s="253">
        <v>4.1316359429779848E-2</v>
      </c>
      <c r="BJ37" s="252">
        <v>401.85140460995143</v>
      </c>
      <c r="BK37" s="253">
        <v>3.3209529490843659E-2</v>
      </c>
      <c r="BL37" s="252">
        <v>415.19670068228254</v>
      </c>
      <c r="BM37" s="253">
        <v>-2.6921847838468072E-3</v>
      </c>
      <c r="BN37" s="252">
        <v>414.07891444240232</v>
      </c>
      <c r="BO37" s="253">
        <v>1.5202352120810447E-2</v>
      </c>
      <c r="BP37" s="252">
        <v>436.55123586496245</v>
      </c>
      <c r="BQ37" s="253">
        <v>3.9182783381650488E-3</v>
      </c>
      <c r="BR37" s="252">
        <v>438.26176511595128</v>
      </c>
      <c r="BS37" s="253">
        <v>0</v>
      </c>
      <c r="BT37" s="252">
        <v>438.26176511595128</v>
      </c>
      <c r="BU37" s="253">
        <v>0</v>
      </c>
      <c r="BV37" s="252">
        <v>438.26176511595128</v>
      </c>
      <c r="BW37" s="253">
        <v>3.585644878455696E-3</v>
      </c>
      <c r="BX37" s="252">
        <v>439.83321616946222</v>
      </c>
      <c r="BY37" s="253">
        <v>0.10250000000000016</v>
      </c>
      <c r="BZ37" s="252">
        <v>490.06486481277136</v>
      </c>
      <c r="CA37" s="252">
        <v>2.5664030597906811</v>
      </c>
      <c r="CB37" s="253">
        <v>0.02</v>
      </c>
      <c r="CC37" s="252">
        <v>492.68364344521081</v>
      </c>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1"/>
      <c r="ED37" s="61"/>
      <c r="EE37" s="61"/>
      <c r="EF37" s="61"/>
      <c r="EG37" s="61"/>
      <c r="EH37" s="61"/>
      <c r="EI37" s="61"/>
      <c r="EJ37" s="61"/>
      <c r="EK37" s="61"/>
      <c r="EL37" s="61"/>
      <c r="EM37" s="61"/>
      <c r="EN37" s="61"/>
      <c r="EO37" s="61"/>
      <c r="EP37" s="61"/>
      <c r="EQ37" s="61"/>
      <c r="ER37" s="61"/>
      <c r="ES37" s="61"/>
      <c r="ET37" s="61"/>
      <c r="EU37" s="61"/>
      <c r="EV37" s="61"/>
    </row>
    <row r="38" spans="2:152" s="51" customFormat="1" ht="12.75" x14ac:dyDescent="0.2">
      <c r="B38" s="249">
        <v>2</v>
      </c>
      <c r="C38" s="250" t="s">
        <v>24</v>
      </c>
      <c r="D38" s="468">
        <v>65227</v>
      </c>
      <c r="E38" s="65">
        <v>217.86613948211632</v>
      </c>
      <c r="F38" s="64">
        <v>65687</v>
      </c>
      <c r="G38" s="65">
        <v>209.49613713520179</v>
      </c>
      <c r="H38" s="82">
        <v>1</v>
      </c>
      <c r="I38" s="65">
        <v>217.86613948211632</v>
      </c>
      <c r="J38" s="82">
        <v>1</v>
      </c>
      <c r="K38" s="65">
        <v>209.49613713520179</v>
      </c>
      <c r="L38" s="458">
        <v>-5.1832764451043123E-2</v>
      </c>
      <c r="M38" s="65">
        <v>206.57353519248167</v>
      </c>
      <c r="N38" s="458">
        <v>-1.694149212904672E-3</v>
      </c>
      <c r="O38" s="65">
        <v>209.14121941936762</v>
      </c>
      <c r="P38" s="458">
        <v>5.7860532164929035E-2</v>
      </c>
      <c r="Q38" s="65">
        <v>218.52598986990935</v>
      </c>
      <c r="R38" s="458">
        <v>5.2753872544459846E-2</v>
      </c>
      <c r="S38" s="65">
        <v>220.17422865240982</v>
      </c>
      <c r="T38" s="458">
        <v>1.2891365307359237E-3</v>
      </c>
      <c r="U38" s="65">
        <v>218.80769970636587</v>
      </c>
      <c r="V38" s="458">
        <v>6.9438632619327478E-3</v>
      </c>
      <c r="W38" s="65">
        <v>221.70308838997369</v>
      </c>
      <c r="X38" s="64">
        <v>65227</v>
      </c>
      <c r="Y38" s="65">
        <v>218.80769970636587</v>
      </c>
      <c r="Z38" s="64">
        <v>65687</v>
      </c>
      <c r="AA38" s="65">
        <v>221.70308838997369</v>
      </c>
      <c r="AB38" s="458">
        <v>-7.3656785527008717E-3</v>
      </c>
      <c r="AC38" s="65">
        <v>217.19603252547287</v>
      </c>
      <c r="AD38" s="66">
        <v>-5.7567150481574458E-4</v>
      </c>
      <c r="AE38" s="65">
        <v>221.06206780751904</v>
      </c>
      <c r="AF38" s="64">
        <v>130914</v>
      </c>
      <c r="AG38" s="65">
        <v>219.13584232100092</v>
      </c>
      <c r="AH38" s="251">
        <v>130914</v>
      </c>
      <c r="AI38" s="253">
        <v>2.2204460492503131E-16</v>
      </c>
      <c r="AJ38" s="252">
        <v>219.13584232100095</v>
      </c>
      <c r="AK38" s="253">
        <v>0</v>
      </c>
      <c r="AL38" s="252">
        <v>219.13584232100095</v>
      </c>
      <c r="AM38" s="253">
        <v>1.7049960664565766E-3</v>
      </c>
      <c r="AN38" s="252">
        <v>219.50946807017792</v>
      </c>
      <c r="AO38" s="253">
        <v>4.474731854164915E-6</v>
      </c>
      <c r="AP38" s="252">
        <v>219.51045031618699</v>
      </c>
      <c r="AQ38" s="253">
        <v>3.8544846723276294E-6</v>
      </c>
      <c r="AR38" s="252">
        <v>219.51129641585317</v>
      </c>
      <c r="AS38" s="253">
        <v>0</v>
      </c>
      <c r="AT38" s="252">
        <v>219.51129641585317</v>
      </c>
      <c r="AU38" s="253">
        <v>3.4412221946289456E-4</v>
      </c>
      <c r="AV38" s="252">
        <v>219.58683513037295</v>
      </c>
      <c r="AW38" s="253">
        <v>2.5724762673811075E-3</v>
      </c>
      <c r="AX38" s="252">
        <v>220.15171705237515</v>
      </c>
      <c r="AY38" s="253">
        <v>0</v>
      </c>
      <c r="AZ38" s="252">
        <v>220.15171705237515</v>
      </c>
      <c r="BA38" s="253">
        <v>-1.3934015674061939E-3</v>
      </c>
      <c r="BB38" s="252">
        <v>219.84495730476721</v>
      </c>
      <c r="BC38" s="253">
        <v>2.2672657606150892E-3</v>
      </c>
      <c r="BD38" s="252">
        <v>220.34340424910818</v>
      </c>
      <c r="BE38" s="253">
        <v>-9.2725078989608356E-5</v>
      </c>
      <c r="BF38" s="252">
        <v>220.32297288954433</v>
      </c>
      <c r="BG38" s="253">
        <v>0</v>
      </c>
      <c r="BH38" s="252">
        <v>220.32297288954433</v>
      </c>
      <c r="BI38" s="253">
        <v>4.9709519565305005E-2</v>
      </c>
      <c r="BJ38" s="252">
        <v>231.27512202108329</v>
      </c>
      <c r="BK38" s="253">
        <v>2.2848395070134808E-2</v>
      </c>
      <c r="BL38" s="252">
        <v>236.55938737891464</v>
      </c>
      <c r="BM38" s="253">
        <v>0</v>
      </c>
      <c r="BN38" s="252">
        <v>236.55938737891464</v>
      </c>
      <c r="BO38" s="253">
        <v>1.8556255715421743E-2</v>
      </c>
      <c r="BP38" s="252">
        <v>252.29557595200637</v>
      </c>
      <c r="BQ38" s="253">
        <v>2.8134935756538582E-3</v>
      </c>
      <c r="BR38" s="252">
        <v>253.00540793411324</v>
      </c>
      <c r="BS38" s="253">
        <v>0</v>
      </c>
      <c r="BT38" s="252">
        <v>253.00540793411324</v>
      </c>
      <c r="BU38" s="253">
        <v>0</v>
      </c>
      <c r="BV38" s="252">
        <v>253.00540793411324</v>
      </c>
      <c r="BW38" s="253">
        <v>0</v>
      </c>
      <c r="BX38" s="252">
        <v>253.00540793411324</v>
      </c>
      <c r="BY38" s="253">
        <v>0.1025000000000001</v>
      </c>
      <c r="BZ38" s="252">
        <v>281.90017597115684</v>
      </c>
      <c r="CA38" s="252">
        <v>0</v>
      </c>
      <c r="CB38" s="253">
        <v>0.02</v>
      </c>
      <c r="CC38" s="252">
        <v>281.90017597115684</v>
      </c>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1"/>
      <c r="ED38" s="61"/>
      <c r="EE38" s="61"/>
      <c r="EF38" s="61"/>
      <c r="EG38" s="61"/>
      <c r="EH38" s="61"/>
      <c r="EI38" s="61"/>
      <c r="EJ38" s="61"/>
      <c r="EK38" s="61"/>
      <c r="EL38" s="61"/>
      <c r="EM38" s="61"/>
      <c r="EN38" s="61"/>
      <c r="EO38" s="61"/>
      <c r="EP38" s="61"/>
      <c r="EQ38" s="61"/>
      <c r="ER38" s="61"/>
      <c r="ES38" s="61"/>
      <c r="ET38" s="61"/>
      <c r="EU38" s="61"/>
      <c r="EV38" s="61"/>
    </row>
    <row r="39" spans="2:152" s="51" customFormat="1" ht="12.75" x14ac:dyDescent="0.2">
      <c r="B39" s="249">
        <v>2</v>
      </c>
      <c r="C39" s="250" t="s">
        <v>25</v>
      </c>
      <c r="D39" s="468">
        <v>20314</v>
      </c>
      <c r="E39" s="65">
        <v>141.32468150044301</v>
      </c>
      <c r="F39" s="64">
        <v>20132</v>
      </c>
      <c r="G39" s="65">
        <v>140.92757152791572</v>
      </c>
      <c r="H39" s="82">
        <v>1</v>
      </c>
      <c r="I39" s="65">
        <v>141.32468150044301</v>
      </c>
      <c r="J39" s="82">
        <v>1</v>
      </c>
      <c r="K39" s="65">
        <v>140.92757152791572</v>
      </c>
      <c r="L39" s="458">
        <v>-3.4876749782549732E-3</v>
      </c>
      <c r="M39" s="65">
        <v>140.83178694496405</v>
      </c>
      <c r="N39" s="458">
        <v>-2.3295846129064435E-3</v>
      </c>
      <c r="O39" s="65">
        <v>140.59926882575002</v>
      </c>
      <c r="P39" s="458">
        <v>5.2640568833207002E-2</v>
      </c>
      <c r="Q39" s="65">
        <v>148.24525231954397</v>
      </c>
      <c r="R39" s="458">
        <v>3.8908393675807229E-2</v>
      </c>
      <c r="S39" s="65">
        <v>146.06976052775295</v>
      </c>
      <c r="T39" s="458">
        <v>1.6432070190082193E-3</v>
      </c>
      <c r="U39" s="65">
        <v>148.48884995869008</v>
      </c>
      <c r="V39" s="458">
        <v>9.8674637351647831E-4</v>
      </c>
      <c r="W39" s="65">
        <v>146.21389433423411</v>
      </c>
      <c r="X39" s="64">
        <v>20314</v>
      </c>
      <c r="Y39" s="65">
        <v>148.48884995869008</v>
      </c>
      <c r="Z39" s="64">
        <v>20132</v>
      </c>
      <c r="AA39" s="65">
        <v>146.21389433423411</v>
      </c>
      <c r="AB39" s="458">
        <v>-8.299479031909085E-3</v>
      </c>
      <c r="AC39" s="65">
        <v>147.25646986198564</v>
      </c>
      <c r="AD39" s="66">
        <v>-1.7713181582700299E-3</v>
      </c>
      <c r="AE39" s="65">
        <v>145.11949244913569</v>
      </c>
      <c r="AF39" s="64">
        <v>40446</v>
      </c>
      <c r="AG39" s="65">
        <v>146.19278916981594</v>
      </c>
      <c r="AH39" s="251">
        <v>40446</v>
      </c>
      <c r="AI39" s="253">
        <v>0</v>
      </c>
      <c r="AJ39" s="252">
        <v>146.19278916981594</v>
      </c>
      <c r="AK39" s="253">
        <v>0</v>
      </c>
      <c r="AL39" s="252">
        <v>146.19278916981594</v>
      </c>
      <c r="AM39" s="253">
        <v>1.7764275745566493E-3</v>
      </c>
      <c r="AN39" s="252">
        <v>146.45249007169855</v>
      </c>
      <c r="AO39" s="253">
        <v>0</v>
      </c>
      <c r="AP39" s="252">
        <v>146.45249007169855</v>
      </c>
      <c r="AQ39" s="253">
        <v>1.3248724558545533E-5</v>
      </c>
      <c r="AR39" s="252">
        <v>146.45443038040042</v>
      </c>
      <c r="AS39" s="253">
        <v>0</v>
      </c>
      <c r="AT39" s="252">
        <v>146.45443038040042</v>
      </c>
      <c r="AU39" s="253">
        <v>7.6259548805279742E-4</v>
      </c>
      <c r="AV39" s="252">
        <v>146.56611586821387</v>
      </c>
      <c r="AW39" s="253">
        <v>3.7645378593476053E-4</v>
      </c>
      <c r="AX39" s="252">
        <v>146.62129123742221</v>
      </c>
      <c r="AY39" s="253">
        <v>0</v>
      </c>
      <c r="AZ39" s="252">
        <v>146.62129123742221</v>
      </c>
      <c r="BA39" s="253">
        <v>-8.9040899152736941E-5</v>
      </c>
      <c r="BB39" s="252">
        <v>146.60823594581549</v>
      </c>
      <c r="BC39" s="253">
        <v>4.9149113675195366E-4</v>
      </c>
      <c r="BD39" s="252">
        <v>146.6802925943577</v>
      </c>
      <c r="BE39" s="253">
        <v>-2.5084230463434665E-5</v>
      </c>
      <c r="BF39" s="252">
        <v>146.67661323209381</v>
      </c>
      <c r="BG39" s="253">
        <v>0</v>
      </c>
      <c r="BH39" s="252">
        <v>146.67661323209381</v>
      </c>
      <c r="BI39" s="253">
        <v>4.1560849729118221E-2</v>
      </c>
      <c r="BJ39" s="252">
        <v>152.77261791340885</v>
      </c>
      <c r="BK39" s="253">
        <v>9.7255884752551758E-3</v>
      </c>
      <c r="BL39" s="252">
        <v>154.25842152552207</v>
      </c>
      <c r="BM39" s="253">
        <v>0</v>
      </c>
      <c r="BN39" s="252">
        <v>154.25842152552207</v>
      </c>
      <c r="BO39" s="253">
        <v>2.1371854859787431E-2</v>
      </c>
      <c r="BP39" s="252">
        <v>166.11836424670767</v>
      </c>
      <c r="BQ39" s="253">
        <v>1.1332977411597778E-3</v>
      </c>
      <c r="BR39" s="252">
        <v>166.30662581367361</v>
      </c>
      <c r="BS39" s="253">
        <v>0</v>
      </c>
      <c r="BT39" s="252">
        <v>166.30662581367361</v>
      </c>
      <c r="BU39" s="253">
        <v>0</v>
      </c>
      <c r="BV39" s="252">
        <v>166.30662581367361</v>
      </c>
      <c r="BW39" s="253">
        <v>0</v>
      </c>
      <c r="BX39" s="252">
        <v>166.30662581367361</v>
      </c>
      <c r="BY39" s="253">
        <v>0.10250000000000001</v>
      </c>
      <c r="BZ39" s="252">
        <v>185.2998616308341</v>
      </c>
      <c r="CA39" s="252">
        <v>0</v>
      </c>
      <c r="CB39" s="253">
        <v>2.0000000000000004E-2</v>
      </c>
      <c r="CC39" s="252">
        <v>185.2998616308341</v>
      </c>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1"/>
      <c r="ED39" s="61"/>
      <c r="EE39" s="61"/>
      <c r="EF39" s="61"/>
      <c r="EG39" s="61"/>
      <c r="EH39" s="61"/>
      <c r="EI39" s="61"/>
      <c r="EJ39" s="61"/>
      <c r="EK39" s="61"/>
      <c r="EL39" s="61"/>
      <c r="EM39" s="61"/>
      <c r="EN39" s="61"/>
      <c r="EO39" s="61"/>
      <c r="EP39" s="61"/>
      <c r="EQ39" s="61"/>
      <c r="ER39" s="61"/>
      <c r="ES39" s="61"/>
      <c r="ET39" s="61"/>
      <c r="EU39" s="61"/>
      <c r="EV39" s="61"/>
    </row>
    <row r="40" spans="2:152" s="51" customFormat="1" ht="12.75" x14ac:dyDescent="0.2">
      <c r="B40" s="249">
        <v>2</v>
      </c>
      <c r="C40" s="250" t="s">
        <v>26</v>
      </c>
      <c r="D40" s="468">
        <v>1965</v>
      </c>
      <c r="E40" s="65">
        <v>1446.1135521628494</v>
      </c>
      <c r="F40" s="64">
        <v>1959</v>
      </c>
      <c r="G40" s="65">
        <v>1816.955543644717</v>
      </c>
      <c r="H40" s="82">
        <v>1</v>
      </c>
      <c r="I40" s="65">
        <v>1446.1135521628494</v>
      </c>
      <c r="J40" s="82">
        <v>1</v>
      </c>
      <c r="K40" s="65">
        <v>1816.955543644717</v>
      </c>
      <c r="L40" s="458">
        <v>0</v>
      </c>
      <c r="M40" s="65">
        <v>1446.1135521628494</v>
      </c>
      <c r="N40" s="458">
        <v>0</v>
      </c>
      <c r="O40" s="65">
        <v>1816.955543644717</v>
      </c>
      <c r="P40" s="458">
        <v>1.9222821824619318E-2</v>
      </c>
      <c r="Q40" s="65">
        <v>1473.9119353142432</v>
      </c>
      <c r="R40" s="458">
        <v>1.9402658763304048E-2</v>
      </c>
      <c r="S40" s="65">
        <v>1852.2093120461491</v>
      </c>
      <c r="T40" s="458">
        <v>-2.113750661220104E-4</v>
      </c>
      <c r="U40" s="65">
        <v>1473.6003870814582</v>
      </c>
      <c r="V40" s="458">
        <v>-5.7433250853389239E-4</v>
      </c>
      <c r="W40" s="65">
        <v>1851.1455280256318</v>
      </c>
      <c r="X40" s="64">
        <v>1965</v>
      </c>
      <c r="Y40" s="65">
        <v>1473.6003870814582</v>
      </c>
      <c r="Z40" s="64">
        <v>1959</v>
      </c>
      <c r="AA40" s="65">
        <v>1851.1455280256318</v>
      </c>
      <c r="AB40" s="458">
        <v>-3.0252887923791327E-2</v>
      </c>
      <c r="AC40" s="65">
        <v>1429.0197197266273</v>
      </c>
      <c r="AD40" s="66">
        <v>-1.0140843707292846E-2</v>
      </c>
      <c r="AE40" s="65">
        <v>1820.0824614990638</v>
      </c>
      <c r="AF40" s="64">
        <v>3924</v>
      </c>
      <c r="AG40" s="65">
        <v>1624.2521129815207</v>
      </c>
      <c r="AH40" s="251">
        <v>3924</v>
      </c>
      <c r="AI40" s="253">
        <v>0</v>
      </c>
      <c r="AJ40" s="252">
        <v>1624.2521129815207</v>
      </c>
      <c r="AK40" s="253">
        <v>0</v>
      </c>
      <c r="AL40" s="252">
        <v>1624.2521129815207</v>
      </c>
      <c r="AM40" s="253">
        <v>7.6287636175642604E-4</v>
      </c>
      <c r="AN40" s="252">
        <v>1625.4912165240471</v>
      </c>
      <c r="AO40" s="253">
        <v>0</v>
      </c>
      <c r="AP40" s="252">
        <v>1625.4912165240471</v>
      </c>
      <c r="AQ40" s="253">
        <v>2.1935172610554332E-4</v>
      </c>
      <c r="AR40" s="252">
        <v>1625.8477708281612</v>
      </c>
      <c r="AS40" s="253">
        <v>-5.6290905848290773E-3</v>
      </c>
      <c r="AT40" s="252">
        <v>1616.695726449027</v>
      </c>
      <c r="AU40" s="253">
        <v>-1.1092074554031051E-4</v>
      </c>
      <c r="AV40" s="252">
        <v>1616.5164013537374</v>
      </c>
      <c r="AW40" s="253">
        <v>9.0898098441574149E-3</v>
      </c>
      <c r="AX40" s="252">
        <v>1631.2102280520046</v>
      </c>
      <c r="AY40" s="253">
        <v>0</v>
      </c>
      <c r="AZ40" s="252">
        <v>1631.2102280520046</v>
      </c>
      <c r="BA40" s="253">
        <v>0</v>
      </c>
      <c r="BB40" s="252">
        <v>1631.2102280520046</v>
      </c>
      <c r="BC40" s="253">
        <v>5.0310618947557728E-5</v>
      </c>
      <c r="BD40" s="252">
        <v>1631.2922952482113</v>
      </c>
      <c r="BE40" s="253">
        <v>-1.3445596680583538E-4</v>
      </c>
      <c r="BF40" s="252">
        <v>1631.0729582655108</v>
      </c>
      <c r="BG40" s="253">
        <v>0</v>
      </c>
      <c r="BH40" s="252">
        <v>1631.0729582655108</v>
      </c>
      <c r="BI40" s="253">
        <v>1.6365977390287556E-2</v>
      </c>
      <c r="BJ40" s="252">
        <v>1657.7670614223937</v>
      </c>
      <c r="BK40" s="253">
        <v>1.8642410783300534E-3</v>
      </c>
      <c r="BL40" s="252">
        <v>1660.8575388765998</v>
      </c>
      <c r="BM40" s="253">
        <v>0</v>
      </c>
      <c r="BN40" s="252">
        <v>1660.8575388765998</v>
      </c>
      <c r="BO40" s="253">
        <v>4.586672609704201E-2</v>
      </c>
      <c r="BP40" s="252">
        <v>1943.3586332292243</v>
      </c>
      <c r="BQ40" s="253">
        <v>2.2305652063536741E-3</v>
      </c>
      <c r="BR40" s="252">
        <v>1947.6934213799725</v>
      </c>
      <c r="BS40" s="253">
        <v>0</v>
      </c>
      <c r="BT40" s="252">
        <v>1947.6934213799725</v>
      </c>
      <c r="BU40" s="253">
        <v>0</v>
      </c>
      <c r="BV40" s="252">
        <v>1947.6934213799725</v>
      </c>
      <c r="BW40" s="253">
        <v>3.2029024555750851E-3</v>
      </c>
      <c r="BX40" s="252">
        <v>1953.931693422018</v>
      </c>
      <c r="BY40" s="253">
        <v>0.10249999999999997</v>
      </c>
      <c r="BZ40" s="252">
        <v>2177.0826667654796</v>
      </c>
      <c r="CA40" s="252">
        <v>3.3769716809424506</v>
      </c>
      <c r="CB40" s="253">
        <v>0.02</v>
      </c>
      <c r="CC40" s="252">
        <v>2180.528556235829</v>
      </c>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1"/>
      <c r="ED40" s="61"/>
      <c r="EE40" s="61"/>
      <c r="EF40" s="61"/>
      <c r="EG40" s="61"/>
      <c r="EH40" s="61"/>
      <c r="EI40" s="61"/>
      <c r="EJ40" s="61"/>
      <c r="EK40" s="61"/>
      <c r="EL40" s="61"/>
      <c r="EM40" s="61"/>
      <c r="EN40" s="61"/>
      <c r="EO40" s="61"/>
      <c r="EP40" s="61"/>
      <c r="EQ40" s="61"/>
      <c r="ER40" s="61"/>
      <c r="ES40" s="61"/>
      <c r="ET40" s="61"/>
      <c r="EU40" s="61"/>
      <c r="EV40" s="61"/>
    </row>
    <row r="41" spans="2:152" s="51" customFormat="1" ht="12.75" x14ac:dyDescent="0.2">
      <c r="B41" s="249">
        <v>2</v>
      </c>
      <c r="C41" s="256" t="s">
        <v>27</v>
      </c>
      <c r="D41" s="468">
        <v>23889</v>
      </c>
      <c r="E41" s="65">
        <v>229.33691866549461</v>
      </c>
      <c r="F41" s="64">
        <v>23982</v>
      </c>
      <c r="G41" s="65">
        <v>228.00296931031602</v>
      </c>
      <c r="H41" s="82">
        <v>1</v>
      </c>
      <c r="I41" s="65">
        <v>229.33691866549461</v>
      </c>
      <c r="J41" s="82">
        <v>1</v>
      </c>
      <c r="K41" s="65">
        <v>228.00296931031602</v>
      </c>
      <c r="L41" s="458">
        <v>-1.0080455064159888E-2</v>
      </c>
      <c r="M41" s="65">
        <v>227.02509816233419</v>
      </c>
      <c r="N41" s="458">
        <v>-1.4963476710387891E-3</v>
      </c>
      <c r="O41" s="65">
        <v>227.6617975981986</v>
      </c>
      <c r="P41" s="458">
        <v>4.7664563344139044E-2</v>
      </c>
      <c r="Q41" s="65">
        <v>237.84615033440215</v>
      </c>
      <c r="R41" s="458">
        <v>4.2696252174024618E-2</v>
      </c>
      <c r="S41" s="65">
        <v>237.38210311884302</v>
      </c>
      <c r="T41" s="458">
        <v>1.3399268435312361E-3</v>
      </c>
      <c r="U41" s="65">
        <v>238.16484677586581</v>
      </c>
      <c r="V41" s="458">
        <v>3.5098494070022745E-3</v>
      </c>
      <c r="W41" s="65">
        <v>238.21527855270764</v>
      </c>
      <c r="X41" s="64">
        <v>23889</v>
      </c>
      <c r="Y41" s="65">
        <v>238.16484677586581</v>
      </c>
      <c r="Z41" s="64">
        <v>23982</v>
      </c>
      <c r="AA41" s="65">
        <v>238.21527855270764</v>
      </c>
      <c r="AB41" s="458">
        <v>8.2412500499540187E-3</v>
      </c>
      <c r="AC41" s="65">
        <v>240.12762283125468</v>
      </c>
      <c r="AD41" s="66">
        <v>-8.7514440001368321E-4</v>
      </c>
      <c r="AE41" s="65">
        <v>239.45301838852097</v>
      </c>
      <c r="AF41" s="64">
        <v>47871</v>
      </c>
      <c r="AG41" s="65">
        <v>239.78966532575782</v>
      </c>
      <c r="AH41" s="251">
        <v>47871</v>
      </c>
      <c r="AI41" s="253">
        <v>0</v>
      </c>
      <c r="AJ41" s="252">
        <v>239.78966532575782</v>
      </c>
      <c r="AK41" s="253">
        <v>0</v>
      </c>
      <c r="AL41" s="252">
        <v>239.78966532575782</v>
      </c>
      <c r="AM41" s="253">
        <v>9.9997931190776157E-4</v>
      </c>
      <c r="AN41" s="252">
        <v>240.02945003029288</v>
      </c>
      <c r="AO41" s="253">
        <v>0</v>
      </c>
      <c r="AP41" s="252">
        <v>240.02945003029288</v>
      </c>
      <c r="AQ41" s="253">
        <v>5.2565915275026853E-5</v>
      </c>
      <c r="AR41" s="252">
        <v>240.04206739802669</v>
      </c>
      <c r="AS41" s="253">
        <v>0</v>
      </c>
      <c r="AT41" s="252">
        <v>240.04206739802669</v>
      </c>
      <c r="AU41" s="253">
        <v>7.4029854767854175E-4</v>
      </c>
      <c r="AV41" s="252">
        <v>240.21977019190319</v>
      </c>
      <c r="AW41" s="253">
        <v>2.816924143161037E-3</v>
      </c>
      <c r="AX41" s="252">
        <v>240.89645106222139</v>
      </c>
      <c r="AY41" s="253">
        <v>0</v>
      </c>
      <c r="AZ41" s="252">
        <v>240.89645106222139</v>
      </c>
      <c r="BA41" s="253">
        <v>-1.8784671633480521E-3</v>
      </c>
      <c r="BB41" s="252">
        <v>240.44393498913394</v>
      </c>
      <c r="BC41" s="253">
        <v>1.3376772739550624E-3</v>
      </c>
      <c r="BD41" s="252">
        <v>240.76557137662923</v>
      </c>
      <c r="BE41" s="253">
        <v>-7.0435474623486982E-5</v>
      </c>
      <c r="BF41" s="252">
        <v>240.74861293933631</v>
      </c>
      <c r="BG41" s="253">
        <v>5.4453839951396077E-5</v>
      </c>
      <c r="BH41" s="252">
        <v>240.76172262577381</v>
      </c>
      <c r="BI41" s="253">
        <v>4.6647524309412214E-2</v>
      </c>
      <c r="BJ41" s="252">
        <v>251.99266093473557</v>
      </c>
      <c r="BK41" s="253">
        <v>1.781822768675978E-2</v>
      </c>
      <c r="BL41" s="252">
        <v>256.48272354266317</v>
      </c>
      <c r="BM41" s="253">
        <v>0</v>
      </c>
      <c r="BN41" s="252">
        <v>256.48272354266317</v>
      </c>
      <c r="BO41" s="253">
        <v>1.9063771710915445E-2</v>
      </c>
      <c r="BP41" s="252">
        <v>274.0219514246902</v>
      </c>
      <c r="BQ41" s="253">
        <v>7.0469847194920554E-4</v>
      </c>
      <c r="BR41" s="252">
        <v>274.21505427513972</v>
      </c>
      <c r="BS41" s="253">
        <v>0</v>
      </c>
      <c r="BT41" s="252">
        <v>274.21505427513972</v>
      </c>
      <c r="BU41" s="253">
        <v>0</v>
      </c>
      <c r="BV41" s="252">
        <v>274.21505427513972</v>
      </c>
      <c r="BW41" s="253">
        <v>0</v>
      </c>
      <c r="BX41" s="252">
        <v>274.21505427513972</v>
      </c>
      <c r="BY41" s="253">
        <v>0.10250000000000029</v>
      </c>
      <c r="BZ41" s="252">
        <v>305.53209389987722</v>
      </c>
      <c r="CA41" s="252">
        <v>0</v>
      </c>
      <c r="CB41" s="253">
        <v>0.02</v>
      </c>
      <c r="CC41" s="252">
        <v>305.53209389987722</v>
      </c>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1"/>
      <c r="ED41" s="61"/>
      <c r="EE41" s="61"/>
      <c r="EF41" s="61"/>
      <c r="EG41" s="61"/>
      <c r="EH41" s="61"/>
      <c r="EI41" s="61"/>
      <c r="EJ41" s="61"/>
      <c r="EK41" s="61"/>
      <c r="EL41" s="61"/>
      <c r="EM41" s="61"/>
      <c r="EN41" s="61"/>
      <c r="EO41" s="61"/>
      <c r="EP41" s="61"/>
      <c r="EQ41" s="61"/>
      <c r="ER41" s="61"/>
      <c r="ES41" s="61"/>
      <c r="ET41" s="61"/>
      <c r="EU41" s="61"/>
      <c r="EV41" s="61"/>
    </row>
    <row r="42" spans="2:152" s="51" customFormat="1" ht="12.75" x14ac:dyDescent="0.2">
      <c r="B42" s="254">
        <v>2</v>
      </c>
      <c r="C42" s="256" t="s">
        <v>28</v>
      </c>
      <c r="D42" s="468">
        <v>7664</v>
      </c>
      <c r="E42" s="65">
        <v>1488.552436064718</v>
      </c>
      <c r="F42" s="64">
        <v>7614</v>
      </c>
      <c r="G42" s="65">
        <v>1941.5010717100079</v>
      </c>
      <c r="H42" s="82">
        <v>1</v>
      </c>
      <c r="I42" s="65">
        <v>1488.552436064718</v>
      </c>
      <c r="J42" s="82">
        <v>1</v>
      </c>
      <c r="K42" s="65">
        <v>1941.5010717100079</v>
      </c>
      <c r="L42" s="458">
        <v>0</v>
      </c>
      <c r="M42" s="65">
        <v>1488.552436064718</v>
      </c>
      <c r="N42" s="458">
        <v>0</v>
      </c>
      <c r="O42" s="65">
        <v>1941.5010717100079</v>
      </c>
      <c r="P42" s="458">
        <v>1.025316367487128E-2</v>
      </c>
      <c r="Q42" s="65">
        <v>1503.8148078303179</v>
      </c>
      <c r="R42" s="458">
        <v>5.6878277682801404E-3</v>
      </c>
      <c r="S42" s="65">
        <v>1952.5439954178255</v>
      </c>
      <c r="T42" s="458">
        <v>-5.9784311440103099E-4</v>
      </c>
      <c r="U42" s="65">
        <v>1502.9157625021223</v>
      </c>
      <c r="V42" s="458">
        <v>-1.3382218431219339E-3</v>
      </c>
      <c r="W42" s="65">
        <v>1949.9310583935007</v>
      </c>
      <c r="X42" s="64">
        <v>7664</v>
      </c>
      <c r="Y42" s="65">
        <v>1502.9157625021223</v>
      </c>
      <c r="Z42" s="64">
        <v>7614</v>
      </c>
      <c r="AA42" s="65">
        <v>1949.9310583935007</v>
      </c>
      <c r="AB42" s="458">
        <v>-3.1194276605394866E-2</v>
      </c>
      <c r="AC42" s="65">
        <v>1456.0333924920233</v>
      </c>
      <c r="AD42" s="66">
        <v>-5.0211579182739552E-3</v>
      </c>
      <c r="AE42" s="65">
        <v>1921.1751004031521</v>
      </c>
      <c r="AF42" s="64">
        <v>15278</v>
      </c>
      <c r="AG42" s="65">
        <v>1687.8431165419868</v>
      </c>
      <c r="AH42" s="251">
        <v>14759</v>
      </c>
      <c r="AI42" s="253">
        <v>6.8579528742833684E-3</v>
      </c>
      <c r="AJ42" s="252">
        <v>1699.4182650944153</v>
      </c>
      <c r="AK42" s="253">
        <v>0</v>
      </c>
      <c r="AL42" s="252">
        <v>1699.4182650944153</v>
      </c>
      <c r="AM42" s="253">
        <v>5.6513889857412458E-4</v>
      </c>
      <c r="AN42" s="252">
        <v>1700.3786724609677</v>
      </c>
      <c r="AO42" s="253">
        <v>1.0138886958888094E-5</v>
      </c>
      <c r="AP42" s="252">
        <v>1700.395912408115</v>
      </c>
      <c r="AQ42" s="253">
        <v>9.9774775024874529E-5</v>
      </c>
      <c r="AR42" s="252">
        <v>1700.5655690277288</v>
      </c>
      <c r="AS42" s="253">
        <v>8.3961567583348273E-3</v>
      </c>
      <c r="AT42" s="252">
        <v>1714.8437841231125</v>
      </c>
      <c r="AU42" s="253">
        <v>-1.382845241021724E-3</v>
      </c>
      <c r="AV42" s="252">
        <v>1712.4724205571422</v>
      </c>
      <c r="AW42" s="253">
        <v>-1.4578041273484721E-2</v>
      </c>
      <c r="AX42" s="252">
        <v>1687.5079269305559</v>
      </c>
      <c r="AY42" s="253">
        <v>0</v>
      </c>
      <c r="AZ42" s="252">
        <v>1687.5079269305559</v>
      </c>
      <c r="BA42" s="253">
        <v>-1.5564605358719952E-4</v>
      </c>
      <c r="BB42" s="252">
        <v>1687.2452729813319</v>
      </c>
      <c r="BC42" s="253">
        <v>3.3048132210478087E-4</v>
      </c>
      <c r="BD42" s="252">
        <v>1687.8028760298619</v>
      </c>
      <c r="BE42" s="253">
        <v>-1.339057605774796E-4</v>
      </c>
      <c r="BF42" s="252">
        <v>1687.5768695020422</v>
      </c>
      <c r="BG42" s="253">
        <v>8.1882898143748051E-4</v>
      </c>
      <c r="BH42" s="252">
        <v>1688.958706351194</v>
      </c>
      <c r="BI42" s="253">
        <v>2.1966911329239114E-2</v>
      </c>
      <c r="BJ42" s="252">
        <v>1726.0599124923569</v>
      </c>
      <c r="BK42" s="253">
        <v>2.6973388150988153E-3</v>
      </c>
      <c r="BL42" s="252">
        <v>1730.7156808915086</v>
      </c>
      <c r="BM42" s="253">
        <v>-2.9671190776903167E-5</v>
      </c>
      <c r="BN42" s="252">
        <v>1730.6643284963602</v>
      </c>
      <c r="BO42" s="253">
        <v>4.4339822188539602E-2</v>
      </c>
      <c r="BP42" s="252">
        <v>2014.7023773092662</v>
      </c>
      <c r="BQ42" s="253">
        <v>8.9299153636357431E-4</v>
      </c>
      <c r="BR42" s="252">
        <v>2016.5014894804951</v>
      </c>
      <c r="BS42" s="253">
        <v>0</v>
      </c>
      <c r="BT42" s="252">
        <v>2016.5014894804951</v>
      </c>
      <c r="BU42" s="253">
        <v>0</v>
      </c>
      <c r="BV42" s="252">
        <v>2016.5014894804951</v>
      </c>
      <c r="BW42" s="253">
        <v>8.6498716840877066E-4</v>
      </c>
      <c r="BX42" s="252">
        <v>2018.2457373939728</v>
      </c>
      <c r="BY42" s="253">
        <v>0.10249999999999961</v>
      </c>
      <c r="BZ42" s="252">
        <v>2248.7417686840913</v>
      </c>
      <c r="CA42" s="252">
        <v>13.03768608515289</v>
      </c>
      <c r="CB42" s="253">
        <v>2.0000000000000007E-2</v>
      </c>
      <c r="CC42" s="252">
        <v>2262.045529995472</v>
      </c>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1"/>
      <c r="ED42" s="61"/>
      <c r="EE42" s="61"/>
      <c r="EF42" s="61"/>
      <c r="EG42" s="61"/>
      <c r="EH42" s="61"/>
      <c r="EI42" s="61"/>
      <c r="EJ42" s="61"/>
      <c r="EK42" s="61"/>
      <c r="EL42" s="61"/>
      <c r="EM42" s="61"/>
      <c r="EN42" s="61"/>
      <c r="EO42" s="61"/>
      <c r="EP42" s="61"/>
      <c r="EQ42" s="61"/>
      <c r="ER42" s="61"/>
      <c r="ES42" s="61"/>
      <c r="ET42" s="61"/>
      <c r="EU42" s="61"/>
      <c r="EV42" s="61"/>
    </row>
    <row r="43" spans="2:152" s="51" customFormat="1" ht="12.75" x14ac:dyDescent="0.2">
      <c r="B43" s="254">
        <v>2</v>
      </c>
      <c r="C43" s="250" t="s">
        <v>29</v>
      </c>
      <c r="D43" s="468">
        <v>0</v>
      </c>
      <c r="E43" s="65">
        <v>0</v>
      </c>
      <c r="F43" s="64">
        <v>0</v>
      </c>
      <c r="G43" s="65">
        <v>0</v>
      </c>
      <c r="H43" s="82">
        <v>1</v>
      </c>
      <c r="I43" s="65">
        <v>0</v>
      </c>
      <c r="J43" s="82">
        <v>1</v>
      </c>
      <c r="K43" s="65">
        <v>0</v>
      </c>
      <c r="L43" s="458">
        <v>0</v>
      </c>
      <c r="M43" s="65">
        <v>0</v>
      </c>
      <c r="N43" s="458">
        <v>0</v>
      </c>
      <c r="O43" s="65">
        <v>0</v>
      </c>
      <c r="P43" s="458">
        <v>0</v>
      </c>
      <c r="Q43" s="65">
        <v>0</v>
      </c>
      <c r="R43" s="458">
        <v>0</v>
      </c>
      <c r="S43" s="65">
        <v>0</v>
      </c>
      <c r="T43" s="458">
        <v>0</v>
      </c>
      <c r="U43" s="65">
        <v>0</v>
      </c>
      <c r="V43" s="458">
        <v>0</v>
      </c>
      <c r="W43" s="65">
        <v>0</v>
      </c>
      <c r="X43" s="64">
        <v>0</v>
      </c>
      <c r="Y43" s="65">
        <v>0</v>
      </c>
      <c r="Z43" s="64">
        <v>0</v>
      </c>
      <c r="AA43" s="65">
        <v>0</v>
      </c>
      <c r="AB43" s="458">
        <v>0</v>
      </c>
      <c r="AC43" s="65">
        <v>0</v>
      </c>
      <c r="AD43" s="66">
        <v>0</v>
      </c>
      <c r="AE43" s="65">
        <v>0</v>
      </c>
      <c r="AF43" s="64">
        <v>0</v>
      </c>
      <c r="AG43" s="65">
        <v>0</v>
      </c>
      <c r="AH43" s="251">
        <v>0</v>
      </c>
      <c r="AI43" s="253">
        <v>0</v>
      </c>
      <c r="AJ43" s="252">
        <v>0</v>
      </c>
      <c r="AK43" s="253">
        <v>0</v>
      </c>
      <c r="AL43" s="252">
        <v>0</v>
      </c>
      <c r="AM43" s="253">
        <v>0</v>
      </c>
      <c r="AN43" s="252">
        <v>0</v>
      </c>
      <c r="AO43" s="253">
        <v>0</v>
      </c>
      <c r="AP43" s="252">
        <v>0</v>
      </c>
      <c r="AQ43" s="253">
        <v>0</v>
      </c>
      <c r="AR43" s="252">
        <v>0</v>
      </c>
      <c r="AS43" s="253">
        <v>0</v>
      </c>
      <c r="AT43" s="252">
        <v>0</v>
      </c>
      <c r="AU43" s="253">
        <v>0</v>
      </c>
      <c r="AV43" s="252">
        <v>0</v>
      </c>
      <c r="AW43" s="253">
        <v>0</v>
      </c>
      <c r="AX43" s="252">
        <v>0</v>
      </c>
      <c r="AY43" s="253">
        <v>0</v>
      </c>
      <c r="AZ43" s="252">
        <v>0</v>
      </c>
      <c r="BA43" s="253">
        <v>0</v>
      </c>
      <c r="BB43" s="252">
        <v>0</v>
      </c>
      <c r="BC43" s="253">
        <v>0</v>
      </c>
      <c r="BD43" s="252">
        <v>0</v>
      </c>
      <c r="BE43" s="253">
        <v>0</v>
      </c>
      <c r="BF43" s="252">
        <v>0</v>
      </c>
      <c r="BG43" s="253">
        <v>0</v>
      </c>
      <c r="BH43" s="252">
        <v>0</v>
      </c>
      <c r="BI43" s="253">
        <v>0</v>
      </c>
      <c r="BJ43" s="252">
        <v>0</v>
      </c>
      <c r="BK43" s="253">
        <v>0</v>
      </c>
      <c r="BL43" s="252">
        <v>0</v>
      </c>
      <c r="BM43" s="253">
        <v>0</v>
      </c>
      <c r="BN43" s="252">
        <v>0</v>
      </c>
      <c r="BO43" s="253">
        <v>0</v>
      </c>
      <c r="BP43" s="252">
        <v>0</v>
      </c>
      <c r="BQ43" s="253">
        <v>0</v>
      </c>
      <c r="BR43" s="252">
        <v>0</v>
      </c>
      <c r="BS43" s="253">
        <v>0</v>
      </c>
      <c r="BT43" s="252">
        <v>0</v>
      </c>
      <c r="BU43" s="253">
        <v>0</v>
      </c>
      <c r="BV43" s="252">
        <v>0</v>
      </c>
      <c r="BW43" s="253">
        <v>0</v>
      </c>
      <c r="BX43" s="252">
        <v>0</v>
      </c>
      <c r="BY43" s="253">
        <v>0</v>
      </c>
      <c r="BZ43" s="252">
        <v>0</v>
      </c>
      <c r="CA43" s="252">
        <v>0</v>
      </c>
      <c r="CB43" s="253">
        <v>0</v>
      </c>
      <c r="CC43" s="252">
        <v>0</v>
      </c>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c r="DZ43" s="60"/>
      <c r="EA43" s="60"/>
      <c r="EB43" s="60"/>
      <c r="EC43" s="61"/>
      <c r="ED43" s="61"/>
      <c r="EE43" s="61"/>
      <c r="EF43" s="61"/>
      <c r="EG43" s="61"/>
      <c r="EH43" s="61"/>
      <c r="EI43" s="61"/>
      <c r="EJ43" s="61"/>
      <c r="EK43" s="61"/>
      <c r="EL43" s="61"/>
      <c r="EM43" s="61"/>
      <c r="EN43" s="61"/>
      <c r="EO43" s="61"/>
      <c r="EP43" s="61"/>
      <c r="EQ43" s="61"/>
      <c r="ER43" s="61"/>
      <c r="ES43" s="61"/>
      <c r="ET43" s="61"/>
      <c r="EU43" s="61"/>
      <c r="EV43" s="61"/>
    </row>
    <row r="44" spans="2:152" s="51" customFormat="1" ht="12.75" x14ac:dyDescent="0.2">
      <c r="B44" s="254">
        <v>2</v>
      </c>
      <c r="C44" s="256" t="s">
        <v>30</v>
      </c>
      <c r="D44" s="468">
        <v>0</v>
      </c>
      <c r="E44" s="65">
        <v>0</v>
      </c>
      <c r="F44" s="64">
        <v>0</v>
      </c>
      <c r="G44" s="65">
        <v>0</v>
      </c>
      <c r="H44" s="82">
        <v>1</v>
      </c>
      <c r="I44" s="65">
        <v>0</v>
      </c>
      <c r="J44" s="82">
        <v>1</v>
      </c>
      <c r="K44" s="65">
        <v>0</v>
      </c>
      <c r="L44" s="458">
        <v>0</v>
      </c>
      <c r="M44" s="65">
        <v>0</v>
      </c>
      <c r="N44" s="458">
        <v>0</v>
      </c>
      <c r="O44" s="65">
        <v>0</v>
      </c>
      <c r="P44" s="458">
        <v>0</v>
      </c>
      <c r="Q44" s="65">
        <v>0</v>
      </c>
      <c r="R44" s="458">
        <v>0</v>
      </c>
      <c r="S44" s="65">
        <v>0</v>
      </c>
      <c r="T44" s="458">
        <v>0</v>
      </c>
      <c r="U44" s="65">
        <v>0</v>
      </c>
      <c r="V44" s="458">
        <v>0</v>
      </c>
      <c r="W44" s="65">
        <v>0</v>
      </c>
      <c r="X44" s="64">
        <v>0</v>
      </c>
      <c r="Y44" s="65">
        <v>0</v>
      </c>
      <c r="Z44" s="64">
        <v>0</v>
      </c>
      <c r="AA44" s="65">
        <v>0</v>
      </c>
      <c r="AB44" s="458">
        <v>0</v>
      </c>
      <c r="AC44" s="65">
        <v>0</v>
      </c>
      <c r="AD44" s="66">
        <v>0</v>
      </c>
      <c r="AE44" s="65">
        <v>0</v>
      </c>
      <c r="AF44" s="64">
        <v>0</v>
      </c>
      <c r="AG44" s="65">
        <v>0</v>
      </c>
      <c r="AH44" s="251">
        <v>0</v>
      </c>
      <c r="AI44" s="253">
        <v>0</v>
      </c>
      <c r="AJ44" s="252">
        <v>0</v>
      </c>
      <c r="AK44" s="253">
        <v>0</v>
      </c>
      <c r="AL44" s="252">
        <v>0</v>
      </c>
      <c r="AM44" s="253">
        <v>0</v>
      </c>
      <c r="AN44" s="252">
        <v>0</v>
      </c>
      <c r="AO44" s="253">
        <v>0</v>
      </c>
      <c r="AP44" s="252">
        <v>0</v>
      </c>
      <c r="AQ44" s="253">
        <v>0</v>
      </c>
      <c r="AR44" s="252">
        <v>0</v>
      </c>
      <c r="AS44" s="253">
        <v>0</v>
      </c>
      <c r="AT44" s="252">
        <v>0</v>
      </c>
      <c r="AU44" s="253">
        <v>0</v>
      </c>
      <c r="AV44" s="252">
        <v>0</v>
      </c>
      <c r="AW44" s="253">
        <v>0</v>
      </c>
      <c r="AX44" s="252">
        <v>0</v>
      </c>
      <c r="AY44" s="253">
        <v>0</v>
      </c>
      <c r="AZ44" s="252">
        <v>0</v>
      </c>
      <c r="BA44" s="253">
        <v>0</v>
      </c>
      <c r="BB44" s="252">
        <v>0</v>
      </c>
      <c r="BC44" s="253">
        <v>0</v>
      </c>
      <c r="BD44" s="252">
        <v>0</v>
      </c>
      <c r="BE44" s="253">
        <v>0</v>
      </c>
      <c r="BF44" s="252">
        <v>0</v>
      </c>
      <c r="BG44" s="253">
        <v>0</v>
      </c>
      <c r="BH44" s="252">
        <v>0</v>
      </c>
      <c r="BI44" s="253">
        <v>0</v>
      </c>
      <c r="BJ44" s="252">
        <v>0</v>
      </c>
      <c r="BK44" s="253">
        <v>0</v>
      </c>
      <c r="BL44" s="252">
        <v>0</v>
      </c>
      <c r="BM44" s="253">
        <v>0</v>
      </c>
      <c r="BN44" s="252">
        <v>0</v>
      </c>
      <c r="BO44" s="253">
        <v>0</v>
      </c>
      <c r="BP44" s="252">
        <v>0</v>
      </c>
      <c r="BQ44" s="253">
        <v>0</v>
      </c>
      <c r="BR44" s="252">
        <v>0</v>
      </c>
      <c r="BS44" s="253">
        <v>0</v>
      </c>
      <c r="BT44" s="252">
        <v>0</v>
      </c>
      <c r="BU44" s="253">
        <v>0</v>
      </c>
      <c r="BV44" s="252">
        <v>0</v>
      </c>
      <c r="BW44" s="253">
        <v>0</v>
      </c>
      <c r="BX44" s="252">
        <v>0</v>
      </c>
      <c r="BY44" s="253">
        <v>0</v>
      </c>
      <c r="BZ44" s="252">
        <v>0</v>
      </c>
      <c r="CA44" s="252">
        <v>0</v>
      </c>
      <c r="CB44" s="253">
        <v>0</v>
      </c>
      <c r="CC44" s="252">
        <v>0</v>
      </c>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1"/>
      <c r="ED44" s="61"/>
      <c r="EE44" s="61"/>
      <c r="EF44" s="61"/>
      <c r="EG44" s="61"/>
      <c r="EH44" s="61"/>
      <c r="EI44" s="61"/>
      <c r="EJ44" s="61"/>
      <c r="EK44" s="61"/>
      <c r="EL44" s="61"/>
      <c r="EM44" s="61"/>
      <c r="EN44" s="61"/>
      <c r="EO44" s="61"/>
      <c r="EP44" s="61"/>
      <c r="EQ44" s="61"/>
      <c r="ER44" s="61"/>
      <c r="ES44" s="61"/>
      <c r="ET44" s="61"/>
      <c r="EU44" s="61"/>
      <c r="EV44" s="61"/>
    </row>
    <row r="45" spans="2:152" s="51" customFormat="1" ht="12.75" x14ac:dyDescent="0.2">
      <c r="B45" s="254">
        <v>2</v>
      </c>
      <c r="C45" s="256" t="s">
        <v>31</v>
      </c>
      <c r="D45" s="468">
        <v>0</v>
      </c>
      <c r="E45" s="65">
        <v>0</v>
      </c>
      <c r="F45" s="64">
        <v>0</v>
      </c>
      <c r="G45" s="65">
        <v>0</v>
      </c>
      <c r="H45" s="82">
        <v>1</v>
      </c>
      <c r="I45" s="65">
        <v>0</v>
      </c>
      <c r="J45" s="82">
        <v>1</v>
      </c>
      <c r="K45" s="65">
        <v>0</v>
      </c>
      <c r="L45" s="458">
        <v>0</v>
      </c>
      <c r="M45" s="65">
        <v>0</v>
      </c>
      <c r="N45" s="458">
        <v>0</v>
      </c>
      <c r="O45" s="65">
        <v>0</v>
      </c>
      <c r="P45" s="458">
        <v>0</v>
      </c>
      <c r="Q45" s="65">
        <v>0</v>
      </c>
      <c r="R45" s="458">
        <v>0</v>
      </c>
      <c r="S45" s="65">
        <v>0</v>
      </c>
      <c r="T45" s="458">
        <v>0</v>
      </c>
      <c r="U45" s="65">
        <v>0</v>
      </c>
      <c r="V45" s="458">
        <v>0</v>
      </c>
      <c r="W45" s="65">
        <v>0</v>
      </c>
      <c r="X45" s="64">
        <v>0</v>
      </c>
      <c r="Y45" s="65">
        <v>0</v>
      </c>
      <c r="Z45" s="64">
        <v>0</v>
      </c>
      <c r="AA45" s="65">
        <v>0</v>
      </c>
      <c r="AB45" s="458">
        <v>0</v>
      </c>
      <c r="AC45" s="65">
        <v>0</v>
      </c>
      <c r="AD45" s="66">
        <v>0</v>
      </c>
      <c r="AE45" s="65">
        <v>0</v>
      </c>
      <c r="AF45" s="64">
        <v>0</v>
      </c>
      <c r="AG45" s="65">
        <v>0</v>
      </c>
      <c r="AH45" s="251">
        <v>0</v>
      </c>
      <c r="AI45" s="253">
        <v>0</v>
      </c>
      <c r="AJ45" s="252">
        <v>0</v>
      </c>
      <c r="AK45" s="253">
        <v>0</v>
      </c>
      <c r="AL45" s="252">
        <v>0</v>
      </c>
      <c r="AM45" s="253">
        <v>0</v>
      </c>
      <c r="AN45" s="252">
        <v>0</v>
      </c>
      <c r="AO45" s="253">
        <v>0</v>
      </c>
      <c r="AP45" s="252">
        <v>0</v>
      </c>
      <c r="AQ45" s="253">
        <v>0</v>
      </c>
      <c r="AR45" s="252">
        <v>0</v>
      </c>
      <c r="AS45" s="253">
        <v>0</v>
      </c>
      <c r="AT45" s="252">
        <v>0</v>
      </c>
      <c r="AU45" s="253">
        <v>0</v>
      </c>
      <c r="AV45" s="252">
        <v>0</v>
      </c>
      <c r="AW45" s="253">
        <v>0</v>
      </c>
      <c r="AX45" s="252">
        <v>0</v>
      </c>
      <c r="AY45" s="253">
        <v>0</v>
      </c>
      <c r="AZ45" s="252">
        <v>0</v>
      </c>
      <c r="BA45" s="253">
        <v>0</v>
      </c>
      <c r="BB45" s="252">
        <v>0</v>
      </c>
      <c r="BC45" s="253">
        <v>0</v>
      </c>
      <c r="BD45" s="252">
        <v>0</v>
      </c>
      <c r="BE45" s="253">
        <v>0</v>
      </c>
      <c r="BF45" s="252">
        <v>0</v>
      </c>
      <c r="BG45" s="253">
        <v>0</v>
      </c>
      <c r="BH45" s="252">
        <v>0</v>
      </c>
      <c r="BI45" s="253">
        <v>0</v>
      </c>
      <c r="BJ45" s="252">
        <v>0</v>
      </c>
      <c r="BK45" s="253">
        <v>0</v>
      </c>
      <c r="BL45" s="252">
        <v>0</v>
      </c>
      <c r="BM45" s="253">
        <v>0</v>
      </c>
      <c r="BN45" s="252">
        <v>0</v>
      </c>
      <c r="BO45" s="253">
        <v>0</v>
      </c>
      <c r="BP45" s="252">
        <v>0</v>
      </c>
      <c r="BQ45" s="253">
        <v>0</v>
      </c>
      <c r="BR45" s="252">
        <v>0</v>
      </c>
      <c r="BS45" s="253">
        <v>0</v>
      </c>
      <c r="BT45" s="252">
        <v>0</v>
      </c>
      <c r="BU45" s="253">
        <v>0</v>
      </c>
      <c r="BV45" s="252">
        <v>0</v>
      </c>
      <c r="BW45" s="253">
        <v>0</v>
      </c>
      <c r="BX45" s="252">
        <v>0</v>
      </c>
      <c r="BY45" s="253">
        <v>0</v>
      </c>
      <c r="BZ45" s="252">
        <v>0</v>
      </c>
      <c r="CA45" s="252">
        <v>0</v>
      </c>
      <c r="CB45" s="253">
        <v>0</v>
      </c>
      <c r="CC45" s="252">
        <v>0</v>
      </c>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c r="DU45" s="60"/>
      <c r="DV45" s="60"/>
      <c r="DW45" s="60"/>
      <c r="DX45" s="60"/>
      <c r="DY45" s="60"/>
      <c r="DZ45" s="60"/>
      <c r="EA45" s="60"/>
      <c r="EB45" s="60"/>
      <c r="EC45" s="61"/>
      <c r="ED45" s="61"/>
      <c r="EE45" s="61"/>
      <c r="EF45" s="61"/>
      <c r="EG45" s="61"/>
      <c r="EH45" s="61"/>
      <c r="EI45" s="61"/>
      <c r="EJ45" s="61"/>
      <c r="EK45" s="61"/>
      <c r="EL45" s="61"/>
      <c r="EM45" s="61"/>
      <c r="EN45" s="61"/>
      <c r="EO45" s="61"/>
      <c r="EP45" s="61"/>
      <c r="EQ45" s="61"/>
      <c r="ER45" s="61"/>
      <c r="ES45" s="61"/>
      <c r="ET45" s="61"/>
      <c r="EU45" s="61"/>
      <c r="EV45" s="61"/>
    </row>
    <row r="46" spans="2:152" s="51" customFormat="1" ht="13.5" thickBot="1" x14ac:dyDescent="0.25">
      <c r="B46" s="257">
        <v>2</v>
      </c>
      <c r="C46" s="258" t="s">
        <v>32</v>
      </c>
      <c r="D46" s="470">
        <v>2012</v>
      </c>
      <c r="E46" s="73">
        <v>4735.9623608349902</v>
      </c>
      <c r="F46" s="72">
        <v>1912</v>
      </c>
      <c r="G46" s="73">
        <v>4698.9477039748954</v>
      </c>
      <c r="H46" s="471">
        <v>1</v>
      </c>
      <c r="I46" s="73">
        <v>4735.9623608349902</v>
      </c>
      <c r="J46" s="471">
        <v>1</v>
      </c>
      <c r="K46" s="73">
        <v>4698.9477039748954</v>
      </c>
      <c r="L46" s="472">
        <v>0</v>
      </c>
      <c r="M46" s="73">
        <v>4735.9623608349902</v>
      </c>
      <c r="N46" s="472">
        <v>0</v>
      </c>
      <c r="O46" s="73">
        <v>4698.9477039748954</v>
      </c>
      <c r="P46" s="472">
        <v>4.7994641080806311E-4</v>
      </c>
      <c r="Q46" s="73">
        <v>4738.2353689717947</v>
      </c>
      <c r="R46" s="472">
        <v>7.3563851816649262E-4</v>
      </c>
      <c r="S46" s="73">
        <v>4702.4044309007895</v>
      </c>
      <c r="T46" s="472">
        <v>1.0503663218406123E-2</v>
      </c>
      <c r="U46" s="73">
        <v>4788.004197537015</v>
      </c>
      <c r="V46" s="472">
        <v>6.8001813963722846E-3</v>
      </c>
      <c r="W46" s="73">
        <v>4734.38163403002</v>
      </c>
      <c r="X46" s="72">
        <v>2012</v>
      </c>
      <c r="Y46" s="73">
        <v>4788.004197537015</v>
      </c>
      <c r="Z46" s="72">
        <v>1912</v>
      </c>
      <c r="AA46" s="73">
        <v>4734.38163403002</v>
      </c>
      <c r="AB46" s="472">
        <v>-4.6221303096283251E-4</v>
      </c>
      <c r="AC46" s="73">
        <v>4785.7911196046089</v>
      </c>
      <c r="AD46" s="473">
        <v>-8.0433075600794268E-5</v>
      </c>
      <c r="AE46" s="73">
        <v>4734.0176161429908</v>
      </c>
      <c r="AF46" s="72">
        <v>3924</v>
      </c>
      <c r="AG46" s="73">
        <v>4760.5640710269809</v>
      </c>
      <c r="AH46" s="259">
        <v>3924</v>
      </c>
      <c r="AI46" s="261">
        <v>0</v>
      </c>
      <c r="AJ46" s="260">
        <v>4760.5640710269809</v>
      </c>
      <c r="AK46" s="261">
        <v>0</v>
      </c>
      <c r="AL46" s="260">
        <v>4760.5640710269809</v>
      </c>
      <c r="AM46" s="261">
        <v>5.6284284363661286E-5</v>
      </c>
      <c r="AN46" s="260">
        <v>4760.8320159688865</v>
      </c>
      <c r="AO46" s="261">
        <v>0</v>
      </c>
      <c r="AP46" s="260">
        <v>4760.8320159688865</v>
      </c>
      <c r="AQ46" s="261">
        <v>0</v>
      </c>
      <c r="AR46" s="260">
        <v>4760.8320159688865</v>
      </c>
      <c r="AS46" s="261">
        <v>1.8359224145797048E-2</v>
      </c>
      <c r="AT46" s="260">
        <v>4848.2371980705457</v>
      </c>
      <c r="AU46" s="261">
        <v>0</v>
      </c>
      <c r="AV46" s="260">
        <v>4848.2371980705457</v>
      </c>
      <c r="AW46" s="261">
        <v>-8.9495203398737289E-5</v>
      </c>
      <c r="AX46" s="260">
        <v>4847.8033040963792</v>
      </c>
      <c r="AY46" s="261">
        <v>0</v>
      </c>
      <c r="AZ46" s="260">
        <v>4847.8033040963792</v>
      </c>
      <c r="BA46" s="261">
        <v>0</v>
      </c>
      <c r="BB46" s="260">
        <v>4847.8033040963792</v>
      </c>
      <c r="BC46" s="261">
        <v>1.1901547675052804E-4</v>
      </c>
      <c r="BD46" s="260">
        <v>4848.3802677178091</v>
      </c>
      <c r="BE46" s="261">
        <v>-1.6812790389675314E-5</v>
      </c>
      <c r="BF46" s="260">
        <v>4848.2987529166385</v>
      </c>
      <c r="BG46" s="261">
        <v>0</v>
      </c>
      <c r="BH46" s="260">
        <v>4848.2987529166385</v>
      </c>
      <c r="BI46" s="261">
        <v>3.5288280748133172E-2</v>
      </c>
      <c r="BJ46" s="260">
        <v>5019.3868804603844</v>
      </c>
      <c r="BK46" s="261">
        <v>1.0893046384463645E-5</v>
      </c>
      <c r="BL46" s="260">
        <v>5019.4415568744953</v>
      </c>
      <c r="BM46" s="261">
        <v>0</v>
      </c>
      <c r="BN46" s="260">
        <v>5019.4415568744953</v>
      </c>
      <c r="BO46" s="261">
        <v>4.3395971223259E-3</v>
      </c>
      <c r="BP46" s="260">
        <v>5096.154706523168</v>
      </c>
      <c r="BQ46" s="261">
        <v>2.6037491967101367E-4</v>
      </c>
      <c r="BR46" s="260">
        <v>5097.4816173955105</v>
      </c>
      <c r="BS46" s="261">
        <v>0</v>
      </c>
      <c r="BT46" s="260">
        <v>5097.4816173955105</v>
      </c>
      <c r="BU46" s="261">
        <v>0</v>
      </c>
      <c r="BV46" s="260">
        <v>5097.4816173955105</v>
      </c>
      <c r="BW46" s="261">
        <v>4.7060551003452744E-5</v>
      </c>
      <c r="BX46" s="260">
        <v>5097.7215076891553</v>
      </c>
      <c r="BY46" s="261">
        <v>3.2499999999999779E-2</v>
      </c>
      <c r="BZ46" s="260">
        <v>5268.9627986451205</v>
      </c>
      <c r="CA46" s="260">
        <v>1.2339647929952855</v>
      </c>
      <c r="CB46" s="261">
        <v>2.0000000000000007E-2</v>
      </c>
      <c r="CC46" s="260">
        <v>5270.2219463930751</v>
      </c>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1"/>
      <c r="ED46" s="61"/>
      <c r="EE46" s="61"/>
      <c r="EF46" s="61"/>
      <c r="EG46" s="61"/>
      <c r="EH46" s="61"/>
      <c r="EI46" s="61"/>
      <c r="EJ46" s="61"/>
      <c r="EK46" s="61"/>
      <c r="EL46" s="61"/>
      <c r="EM46" s="61"/>
      <c r="EN46" s="61"/>
      <c r="EO46" s="61"/>
      <c r="EP46" s="61"/>
      <c r="EQ46" s="61"/>
      <c r="ER46" s="61"/>
      <c r="ES46" s="61"/>
      <c r="ET46" s="61"/>
      <c r="EU46" s="61"/>
      <c r="EV46" s="61"/>
    </row>
    <row r="47" spans="2:152" s="51" customFormat="1" ht="13.5" thickTop="1" x14ac:dyDescent="0.2">
      <c r="B47" s="262" t="s">
        <v>33</v>
      </c>
      <c r="C47" s="263" t="s">
        <v>33</v>
      </c>
      <c r="D47" s="474">
        <v>688175</v>
      </c>
      <c r="E47" s="77">
        <v>349.86661976968071</v>
      </c>
      <c r="F47" s="76">
        <v>681028</v>
      </c>
      <c r="G47" s="77">
        <v>351.74036872199076</v>
      </c>
      <c r="H47" s="475">
        <v>1</v>
      </c>
      <c r="I47" s="77">
        <v>349.86661976968071</v>
      </c>
      <c r="J47" s="475">
        <v>1</v>
      </c>
      <c r="K47" s="77">
        <v>351.74036872199076</v>
      </c>
      <c r="L47" s="476">
        <v>-3.330249760372439E-3</v>
      </c>
      <c r="M47" s="77">
        <v>348.70147654303042</v>
      </c>
      <c r="N47" s="476">
        <v>-1.5907175547047459E-4</v>
      </c>
      <c r="O47" s="77">
        <v>351.68441676406832</v>
      </c>
      <c r="P47" s="476">
        <v>2.6271023752713063E-2</v>
      </c>
      <c r="Q47" s="77">
        <v>357.86222131589852</v>
      </c>
      <c r="R47" s="476">
        <v>2.3032853310869239E-2</v>
      </c>
      <c r="S47" s="77">
        <v>359.78471234711367</v>
      </c>
      <c r="T47" s="476">
        <v>1.9549596462504759E-3</v>
      </c>
      <c r="U47" s="77">
        <v>358.56182751748867</v>
      </c>
      <c r="V47" s="476">
        <v>1.2427889643011891E-3</v>
      </c>
      <c r="W47" s="77">
        <v>360.23184881714292</v>
      </c>
      <c r="X47" s="76">
        <v>688175</v>
      </c>
      <c r="Y47" s="77">
        <v>358.56182751748867</v>
      </c>
      <c r="Z47" s="76">
        <v>681028</v>
      </c>
      <c r="AA47" s="77">
        <v>360.23184881714292</v>
      </c>
      <c r="AB47" s="476">
        <v>-1.4174255551777759E-2</v>
      </c>
      <c r="AC47" s="77">
        <v>353.47948054314332</v>
      </c>
      <c r="AD47" s="477">
        <v>-4.8470853256271651E-3</v>
      </c>
      <c r="AE47" s="77">
        <v>358.31113405920797</v>
      </c>
      <c r="AF47" s="76">
        <v>1369203</v>
      </c>
      <c r="AG47" s="77">
        <v>355.88269710835567</v>
      </c>
      <c r="AH47" s="264">
        <v>1368647</v>
      </c>
      <c r="AI47" s="266">
        <v>-1.1240210217464686E-3</v>
      </c>
      <c r="AJ47" s="265">
        <v>355.48267747553007</v>
      </c>
      <c r="AK47" s="266">
        <v>-1.5122253061745639E-3</v>
      </c>
      <c r="AL47" s="265">
        <v>354.9451075747449</v>
      </c>
      <c r="AM47" s="266">
        <v>1.6156196640668696E-3</v>
      </c>
      <c r="AN47" s="265">
        <v>355.51856387020695</v>
      </c>
      <c r="AO47" s="266">
        <v>5.6252909645948534E-6</v>
      </c>
      <c r="AP47" s="265">
        <v>355.52056376557204</v>
      </c>
      <c r="AQ47" s="266">
        <v>2.2562517925095449E-5</v>
      </c>
      <c r="AR47" s="265">
        <v>355.52858520466475</v>
      </c>
      <c r="AS47" s="266">
        <v>5.3024861784893851E-3</v>
      </c>
      <c r="AT47" s="265">
        <v>357.4137706137704</v>
      </c>
      <c r="AU47" s="266">
        <v>-5.1777679285835987E-4</v>
      </c>
      <c r="AV47" s="265">
        <v>357.22871005789858</v>
      </c>
      <c r="AW47" s="266">
        <v>-2.5565887746115123E-4</v>
      </c>
      <c r="AX47" s="265">
        <v>357.13738136688829</v>
      </c>
      <c r="AY47" s="266">
        <v>-2.7401814352988607E-3</v>
      </c>
      <c r="AZ47" s="265">
        <v>356.15876014461548</v>
      </c>
      <c r="BA47" s="266">
        <v>-1.9129252878025138E-4</v>
      </c>
      <c r="BB47" s="265">
        <v>356.0906296347402</v>
      </c>
      <c r="BC47" s="266">
        <v>1.7285234073260991E-3</v>
      </c>
      <c r="BD47" s="265">
        <v>356.70614062319333</v>
      </c>
      <c r="BE47" s="266">
        <v>-2.2792883574995759E-4</v>
      </c>
      <c r="BF47" s="265">
        <v>356.62483700785623</v>
      </c>
      <c r="BG47" s="266">
        <v>9.9242986664860311E-5</v>
      </c>
      <c r="BH47" s="265">
        <v>356.66022952179975</v>
      </c>
      <c r="BI47" s="266">
        <v>2.758037354033771E-2</v>
      </c>
      <c r="BJ47" s="265">
        <v>366.49705187899355</v>
      </c>
      <c r="BK47" s="266">
        <v>9.1750097428990873E-3</v>
      </c>
      <c r="BL47" s="265">
        <v>369.85966590072712</v>
      </c>
      <c r="BM47" s="266">
        <v>-2.8196540833202999E-4</v>
      </c>
      <c r="BN47" s="265">
        <v>369.75537826900586</v>
      </c>
      <c r="BO47" s="266">
        <v>3.8733745562417043E-2</v>
      </c>
      <c r="BP47" s="265">
        <v>422.40063253020827</v>
      </c>
      <c r="BQ47" s="266">
        <v>2.3776204688010782E-3</v>
      </c>
      <c r="BR47" s="265">
        <v>423.4049409201466</v>
      </c>
      <c r="BS47" s="266">
        <v>9.2257296480324769E-5</v>
      </c>
      <c r="BT47" s="265">
        <v>423.44400311531228</v>
      </c>
      <c r="BU47" s="266">
        <v>-1.6471111159026885E-2</v>
      </c>
      <c r="BV47" s="265">
        <v>416.46940987037664</v>
      </c>
      <c r="BW47" s="266">
        <v>3.2072821135646912E-3</v>
      </c>
      <c r="BX47" s="265">
        <v>417.80514475950071</v>
      </c>
      <c r="BY47" s="266">
        <v>0.11126121659765051</v>
      </c>
      <c r="BZ47" s="265">
        <v>470.11017473550731</v>
      </c>
      <c r="CA47" s="265">
        <v>2.6518226172439112</v>
      </c>
      <c r="CB47" s="266">
        <v>2.0000000000000007E-2</v>
      </c>
      <c r="CC47" s="265">
        <v>472.81611618167454</v>
      </c>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1"/>
      <c r="ED47" s="61"/>
      <c r="EE47" s="61"/>
      <c r="EF47" s="61"/>
      <c r="EG47" s="61"/>
      <c r="EH47" s="61"/>
      <c r="EI47" s="61"/>
      <c r="EJ47" s="61"/>
      <c r="EK47" s="61"/>
      <c r="EL47" s="61"/>
      <c r="EM47" s="61"/>
      <c r="EN47" s="61"/>
      <c r="EO47" s="61"/>
      <c r="EP47" s="61"/>
      <c r="EQ47" s="61"/>
      <c r="ER47" s="61"/>
      <c r="ES47" s="61"/>
      <c r="ET47" s="61"/>
      <c r="EU47" s="61"/>
      <c r="EV47" s="61"/>
    </row>
  </sheetData>
  <pageMargins left="0.7" right="0.7" top="0.75" bottom="0.75" header="0.3" footer="0.3"/>
  <pageSetup scale="57" fitToWidth="0" fitToHeight="0" orientation="landscape" r:id="rId1"/>
  <headerFooter>
    <oddHeader>&amp;LState of Nebraska&amp;RDraft and Confidential</oddHeader>
    <oddFooter>&amp;L&amp;F | &amp;A&amp;R&amp;G</oddFooter>
  </headerFooter>
  <colBreaks count="9" manualBreakCount="9">
    <brk id="11" min="1" max="46" man="1"/>
    <brk id="19" min="1" max="46" man="1"/>
    <brk id="27" min="1" max="46" man="1"/>
    <brk id="36" min="1" max="46" man="1"/>
    <brk id="44" min="1" max="46" man="1"/>
    <brk id="52" min="1" max="46" man="1"/>
    <brk id="60" min="1" max="46" man="1"/>
    <brk id="68" min="1" max="46" man="1"/>
    <brk id="76" min="1" max="46" man="1"/>
  </col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16"/>
  <sheetViews>
    <sheetView zoomScaleNormal="100" workbookViewId="0"/>
  </sheetViews>
  <sheetFormatPr defaultRowHeight="15" x14ac:dyDescent="0.25"/>
  <cols>
    <col min="2" max="2" width="14.28515625" customWidth="1"/>
    <col min="3" max="5" width="17" customWidth="1"/>
    <col min="6" max="9" width="18.140625" customWidth="1"/>
  </cols>
  <sheetData>
    <row r="2" spans="2:9" x14ac:dyDescent="0.25">
      <c r="B2" s="13" t="s">
        <v>123</v>
      </c>
    </row>
    <row r="4" spans="2:9" x14ac:dyDescent="0.25">
      <c r="B4" s="14" t="s">
        <v>124</v>
      </c>
      <c r="C4" s="15"/>
      <c r="D4" s="16"/>
      <c r="E4" s="15"/>
      <c r="F4" s="15"/>
      <c r="G4" s="15"/>
      <c r="H4" s="15"/>
      <c r="I4" s="15"/>
    </row>
    <row r="6" spans="2:9" x14ac:dyDescent="0.25">
      <c r="F6" s="17" t="s">
        <v>125</v>
      </c>
      <c r="G6" s="18"/>
      <c r="H6" s="17" t="s">
        <v>126</v>
      </c>
      <c r="I6" s="18"/>
    </row>
    <row r="7" spans="2:9" ht="30" x14ac:dyDescent="0.25">
      <c r="B7" s="19" t="s">
        <v>127</v>
      </c>
      <c r="C7" s="19" t="s">
        <v>128</v>
      </c>
      <c r="D7" s="19" t="s">
        <v>129</v>
      </c>
      <c r="E7" s="19" t="s">
        <v>130</v>
      </c>
      <c r="F7" s="19" t="s">
        <v>131</v>
      </c>
      <c r="G7" s="19" t="s">
        <v>132</v>
      </c>
      <c r="H7" s="19" t="s">
        <v>131</v>
      </c>
      <c r="I7" s="19" t="s">
        <v>133</v>
      </c>
    </row>
    <row r="8" spans="2:9" x14ac:dyDescent="0.25">
      <c r="B8" s="20" t="s">
        <v>134</v>
      </c>
      <c r="C8" s="21">
        <v>10000000</v>
      </c>
      <c r="D8" s="22">
        <v>15000000</v>
      </c>
      <c r="E8" s="23">
        <v>-5000000</v>
      </c>
      <c r="F8" s="21">
        <v>11029411.764705881</v>
      </c>
      <c r="G8" s="23">
        <v>-3970588.2352941185</v>
      </c>
      <c r="H8" s="21">
        <v>14034926.470588235</v>
      </c>
      <c r="I8" s="23">
        <v>-965073.52941176482</v>
      </c>
    </row>
    <row r="9" spans="2:9" x14ac:dyDescent="0.25">
      <c r="B9" s="20" t="s">
        <v>135</v>
      </c>
      <c r="C9" s="21">
        <v>6000000</v>
      </c>
      <c r="D9" s="22">
        <v>10000000</v>
      </c>
      <c r="E9" s="23">
        <v>-4000000</v>
      </c>
      <c r="F9" s="21">
        <v>7352941.1764705889</v>
      </c>
      <c r="G9" s="23">
        <v>-2647058.8235294111</v>
      </c>
      <c r="H9" s="21">
        <v>9356617.6470588241</v>
      </c>
      <c r="I9" s="23">
        <v>-643382.35294117592</v>
      </c>
    </row>
    <row r="10" spans="2:9" ht="15.75" thickBot="1" x14ac:dyDescent="0.3">
      <c r="B10" s="24" t="s">
        <v>136</v>
      </c>
      <c r="C10" s="25">
        <v>9000000</v>
      </c>
      <c r="D10" s="26">
        <v>9000000</v>
      </c>
      <c r="E10" s="27">
        <v>0</v>
      </c>
      <c r="F10" s="25">
        <v>6617647.0588235296</v>
      </c>
      <c r="G10" s="27">
        <v>-2382352.9411764704</v>
      </c>
      <c r="H10" s="25">
        <v>8420955.8823529407</v>
      </c>
      <c r="I10" s="27">
        <v>-579044.11764705926</v>
      </c>
    </row>
    <row r="11" spans="2:9" ht="15.75" thickTop="1" x14ac:dyDescent="0.25">
      <c r="B11" s="28" t="s">
        <v>33</v>
      </c>
      <c r="C11" s="29">
        <v>25000000</v>
      </c>
      <c r="D11" s="29">
        <v>34000000</v>
      </c>
      <c r="E11" s="30">
        <v>-9000000</v>
      </c>
      <c r="F11" s="29">
        <v>25000000</v>
      </c>
      <c r="G11" s="30">
        <v>-9000000</v>
      </c>
      <c r="H11" s="29">
        <v>31812500</v>
      </c>
      <c r="I11" s="30">
        <v>-2187500</v>
      </c>
    </row>
    <row r="12" spans="2:9" x14ac:dyDescent="0.25">
      <c r="E12" s="31"/>
    </row>
    <row r="13" spans="2:9" x14ac:dyDescent="0.25">
      <c r="B13" s="13" t="s">
        <v>137</v>
      </c>
    </row>
    <row r="14" spans="2:9" x14ac:dyDescent="0.25">
      <c r="B14" s="13"/>
    </row>
    <row r="15" spans="2:9" x14ac:dyDescent="0.25">
      <c r="B15" s="32" t="s">
        <v>138</v>
      </c>
      <c r="C15" s="33">
        <v>25000000</v>
      </c>
    </row>
    <row r="16" spans="2:9" x14ac:dyDescent="0.25">
      <c r="B16" s="32" t="s">
        <v>139</v>
      </c>
      <c r="C16" s="33">
        <v>34000000</v>
      </c>
    </row>
    <row r="17" spans="2:7" x14ac:dyDescent="0.25">
      <c r="B17" s="32" t="s">
        <v>140</v>
      </c>
      <c r="C17" s="34">
        <v>1.36</v>
      </c>
    </row>
    <row r="19" spans="2:7" x14ac:dyDescent="0.25">
      <c r="B19" s="17" t="s">
        <v>141</v>
      </c>
      <c r="C19" s="18"/>
      <c r="D19" s="17" t="s">
        <v>142</v>
      </c>
      <c r="E19" s="18"/>
      <c r="F19" s="18"/>
    </row>
    <row r="20" spans="2:7" ht="30" x14ac:dyDescent="0.25">
      <c r="B20" s="35" t="s">
        <v>143</v>
      </c>
      <c r="C20" s="19" t="s">
        <v>144</v>
      </c>
      <c r="D20" s="19" t="s">
        <v>145</v>
      </c>
      <c r="E20" s="19" t="s">
        <v>146</v>
      </c>
      <c r="F20" s="19" t="s">
        <v>147</v>
      </c>
    </row>
    <row r="21" spans="2:7" x14ac:dyDescent="0.25">
      <c r="B21" s="36" t="s">
        <v>148</v>
      </c>
      <c r="C21" s="37">
        <v>0.85</v>
      </c>
      <c r="D21" s="38">
        <v>1</v>
      </c>
      <c r="E21" s="39">
        <v>0</v>
      </c>
      <c r="F21" s="21">
        <v>0</v>
      </c>
    </row>
    <row r="22" spans="2:7" x14ac:dyDescent="0.25">
      <c r="B22" s="40">
        <v>0.85</v>
      </c>
      <c r="C22" s="37">
        <v>0.9</v>
      </c>
      <c r="D22" s="38">
        <v>0.75</v>
      </c>
      <c r="E22" s="39">
        <v>0.25</v>
      </c>
      <c r="F22" s="21">
        <v>0</v>
      </c>
    </row>
    <row r="23" spans="2:7" x14ac:dyDescent="0.25">
      <c r="B23" s="40">
        <v>0.9</v>
      </c>
      <c r="C23" s="37">
        <v>0.95</v>
      </c>
      <c r="D23" s="38">
        <v>0.5</v>
      </c>
      <c r="E23" s="39">
        <v>0.5</v>
      </c>
      <c r="F23" s="21">
        <v>0</v>
      </c>
    </row>
    <row r="24" spans="2:7" ht="15.75" thickBot="1" x14ac:dyDescent="0.3">
      <c r="B24" s="41">
        <v>0.95</v>
      </c>
      <c r="C24" s="42">
        <v>1</v>
      </c>
      <c r="D24" s="43">
        <v>0</v>
      </c>
      <c r="E24" s="44">
        <v>1</v>
      </c>
      <c r="F24" s="45">
        <v>0</v>
      </c>
    </row>
    <row r="25" spans="2:7" x14ac:dyDescent="0.25">
      <c r="B25" s="46">
        <v>1</v>
      </c>
      <c r="C25" s="47">
        <v>1.05</v>
      </c>
      <c r="D25" s="48">
        <v>0</v>
      </c>
      <c r="E25" s="49">
        <v>1</v>
      </c>
      <c r="F25" s="50">
        <v>0</v>
      </c>
      <c r="G25" s="6"/>
    </row>
    <row r="26" spans="2:7" x14ac:dyDescent="0.25">
      <c r="B26" s="36">
        <v>1.05</v>
      </c>
      <c r="C26" s="40">
        <v>1.1000000000000001</v>
      </c>
      <c r="D26" s="38">
        <v>0.5</v>
      </c>
      <c r="E26" s="39">
        <v>0.5</v>
      </c>
      <c r="F26" s="21">
        <v>625000.00000000058</v>
      </c>
    </row>
    <row r="27" spans="2:7" x14ac:dyDescent="0.25">
      <c r="B27" s="36">
        <v>1.1000000000000001</v>
      </c>
      <c r="C27" s="40">
        <v>1.1499999999999999</v>
      </c>
      <c r="D27" s="38">
        <v>0.75</v>
      </c>
      <c r="E27" s="39">
        <v>0.25</v>
      </c>
      <c r="F27" s="21">
        <v>937499.99999999674</v>
      </c>
    </row>
    <row r="28" spans="2:7" ht="15.75" thickBot="1" x14ac:dyDescent="0.3">
      <c r="B28" s="36">
        <v>1.1499999999999999</v>
      </c>
      <c r="C28" s="36" t="s">
        <v>149</v>
      </c>
      <c r="D28" s="38">
        <v>1</v>
      </c>
      <c r="E28" s="39">
        <v>0</v>
      </c>
      <c r="F28" s="25">
        <v>5250000.0000000047</v>
      </c>
    </row>
    <row r="29" spans="2:7" ht="15.75" thickTop="1" x14ac:dyDescent="0.25">
      <c r="F29" s="29">
        <v>6812500.0000000019</v>
      </c>
    </row>
    <row r="33" spans="2:9" x14ac:dyDescent="0.25">
      <c r="B33" s="14" t="s">
        <v>150</v>
      </c>
      <c r="C33" s="15"/>
      <c r="D33" s="16"/>
      <c r="E33" s="15"/>
      <c r="F33" s="15"/>
      <c r="G33" s="15"/>
      <c r="H33" s="15"/>
      <c r="I33" s="15"/>
    </row>
    <row r="35" spans="2:9" x14ac:dyDescent="0.25">
      <c r="F35" s="17" t="s">
        <v>125</v>
      </c>
      <c r="G35" s="18"/>
      <c r="H35" s="17" t="s">
        <v>126</v>
      </c>
      <c r="I35" s="18"/>
    </row>
    <row r="36" spans="2:9" ht="30" x14ac:dyDescent="0.25">
      <c r="B36" s="19" t="s">
        <v>127</v>
      </c>
      <c r="C36" s="19" t="s">
        <v>128</v>
      </c>
      <c r="D36" s="19" t="s">
        <v>129</v>
      </c>
      <c r="E36" s="19" t="s">
        <v>130</v>
      </c>
      <c r="F36" s="19" t="s">
        <v>131</v>
      </c>
      <c r="G36" s="19" t="s">
        <v>132</v>
      </c>
      <c r="H36" s="19" t="s">
        <v>131</v>
      </c>
      <c r="I36" s="19" t="s">
        <v>133</v>
      </c>
    </row>
    <row r="37" spans="2:9" x14ac:dyDescent="0.25">
      <c r="B37" s="20" t="s">
        <v>134</v>
      </c>
      <c r="C37" s="21">
        <v>10000000</v>
      </c>
      <c r="D37" s="22">
        <v>8000000</v>
      </c>
      <c r="E37" s="23">
        <v>2000000</v>
      </c>
      <c r="F37" s="21">
        <v>9523809.5238095224</v>
      </c>
      <c r="G37" s="23">
        <v>1523809.5238095224</v>
      </c>
      <c r="H37" s="21">
        <v>8833333.3333333321</v>
      </c>
      <c r="I37" s="23">
        <v>833333.33333333209</v>
      </c>
    </row>
    <row r="38" spans="2:9" x14ac:dyDescent="0.25">
      <c r="B38" s="20" t="s">
        <v>135</v>
      </c>
      <c r="C38" s="21">
        <v>6000000</v>
      </c>
      <c r="D38" s="22">
        <v>6000000</v>
      </c>
      <c r="E38" s="23">
        <v>0</v>
      </c>
      <c r="F38" s="21">
        <v>7142857.1428571427</v>
      </c>
      <c r="G38" s="23">
        <v>1142857.1428571427</v>
      </c>
      <c r="H38" s="21">
        <v>6625000</v>
      </c>
      <c r="I38" s="23">
        <v>625000</v>
      </c>
    </row>
    <row r="39" spans="2:9" ht="15.75" thickBot="1" x14ac:dyDescent="0.3">
      <c r="B39" s="24" t="s">
        <v>136</v>
      </c>
      <c r="C39" s="25">
        <v>9000000</v>
      </c>
      <c r="D39" s="26">
        <v>7000000</v>
      </c>
      <c r="E39" s="27">
        <v>2000000</v>
      </c>
      <c r="F39" s="25">
        <v>8333333.333333333</v>
      </c>
      <c r="G39" s="27">
        <v>1333333.333333333</v>
      </c>
      <c r="H39" s="25">
        <v>7729166.666666666</v>
      </c>
      <c r="I39" s="27">
        <v>729166.66666666605</v>
      </c>
    </row>
    <row r="40" spans="2:9" ht="15.75" thickTop="1" x14ac:dyDescent="0.25">
      <c r="B40" s="28" t="s">
        <v>33</v>
      </c>
      <c r="C40" s="29">
        <v>25000000</v>
      </c>
      <c r="D40" s="29">
        <v>21000000</v>
      </c>
      <c r="E40" s="30">
        <v>4000000</v>
      </c>
      <c r="F40" s="29">
        <v>24999999.999999996</v>
      </c>
      <c r="G40" s="30">
        <v>3999999.9999999981</v>
      </c>
      <c r="H40" s="29">
        <v>23187500</v>
      </c>
      <c r="I40" s="30">
        <v>2187499.9999999981</v>
      </c>
    </row>
    <row r="41" spans="2:9" x14ac:dyDescent="0.25">
      <c r="E41" s="31"/>
    </row>
    <row r="42" spans="2:9" x14ac:dyDescent="0.25">
      <c r="B42" s="13" t="s">
        <v>137</v>
      </c>
    </row>
    <row r="43" spans="2:9" x14ac:dyDescent="0.25">
      <c r="B43" s="13"/>
    </row>
    <row r="44" spans="2:9" x14ac:dyDescent="0.25">
      <c r="B44" s="32" t="s">
        <v>138</v>
      </c>
      <c r="C44" s="33">
        <v>25000000</v>
      </c>
    </row>
    <row r="45" spans="2:9" x14ac:dyDescent="0.25">
      <c r="B45" s="32" t="s">
        <v>139</v>
      </c>
      <c r="C45" s="33">
        <v>21000000</v>
      </c>
    </row>
    <row r="46" spans="2:9" x14ac:dyDescent="0.25">
      <c r="B46" s="32" t="s">
        <v>140</v>
      </c>
      <c r="C46" s="34">
        <v>0.84</v>
      </c>
    </row>
    <row r="48" spans="2:9" x14ac:dyDescent="0.25">
      <c r="B48" s="17" t="s">
        <v>141</v>
      </c>
      <c r="C48" s="18"/>
      <c r="D48" s="17" t="s">
        <v>142</v>
      </c>
      <c r="E48" s="18"/>
      <c r="F48" s="18"/>
    </row>
    <row r="49" spans="2:9" ht="30" x14ac:dyDescent="0.25">
      <c r="B49" s="35" t="s">
        <v>143</v>
      </c>
      <c r="C49" s="19" t="s">
        <v>144</v>
      </c>
      <c r="D49" s="19" t="s">
        <v>145</v>
      </c>
      <c r="E49" s="19" t="s">
        <v>146</v>
      </c>
      <c r="F49" s="19" t="s">
        <v>147</v>
      </c>
    </row>
    <row r="50" spans="2:9" x14ac:dyDescent="0.25">
      <c r="B50" s="36" t="s">
        <v>148</v>
      </c>
      <c r="C50" s="37">
        <v>0.85</v>
      </c>
      <c r="D50" s="38">
        <v>1</v>
      </c>
      <c r="E50" s="39">
        <v>0</v>
      </c>
      <c r="F50" s="21">
        <v>-250000.00000000023</v>
      </c>
    </row>
    <row r="51" spans="2:9" x14ac:dyDescent="0.25">
      <c r="B51" s="40">
        <v>0.85</v>
      </c>
      <c r="C51" s="37">
        <v>0.9</v>
      </c>
      <c r="D51" s="38">
        <v>0.75</v>
      </c>
      <c r="E51" s="39">
        <v>0.25</v>
      </c>
      <c r="F51" s="21">
        <v>-937500.00000000093</v>
      </c>
    </row>
    <row r="52" spans="2:9" x14ac:dyDescent="0.25">
      <c r="B52" s="40">
        <v>0.9</v>
      </c>
      <c r="C52" s="37">
        <v>0.95</v>
      </c>
      <c r="D52" s="38">
        <v>0.5</v>
      </c>
      <c r="E52" s="39">
        <v>0.5</v>
      </c>
      <c r="F52" s="21">
        <v>-624999.99999999919</v>
      </c>
    </row>
    <row r="53" spans="2:9" ht="15.75" thickBot="1" x14ac:dyDescent="0.3">
      <c r="B53" s="41">
        <v>0.95</v>
      </c>
      <c r="C53" s="42">
        <v>1</v>
      </c>
      <c r="D53" s="43">
        <v>0</v>
      </c>
      <c r="E53" s="44">
        <v>1</v>
      </c>
      <c r="F53" s="45">
        <v>0</v>
      </c>
    </row>
    <row r="54" spans="2:9" x14ac:dyDescent="0.25">
      <c r="B54" s="36">
        <v>1</v>
      </c>
      <c r="C54" s="47">
        <v>1.05</v>
      </c>
      <c r="D54" s="38">
        <v>0</v>
      </c>
      <c r="E54" s="39">
        <v>1</v>
      </c>
      <c r="F54" s="21">
        <v>0</v>
      </c>
      <c r="G54" s="6"/>
    </row>
    <row r="55" spans="2:9" x14ac:dyDescent="0.25">
      <c r="B55" s="36">
        <v>1.05</v>
      </c>
      <c r="C55" s="40">
        <v>1.1000000000000001</v>
      </c>
      <c r="D55" s="38">
        <v>0.5</v>
      </c>
      <c r="E55" s="39">
        <v>0.5</v>
      </c>
      <c r="F55" s="21">
        <v>0</v>
      </c>
    </row>
    <row r="56" spans="2:9" x14ac:dyDescent="0.25">
      <c r="B56" s="36">
        <v>1.1000000000000001</v>
      </c>
      <c r="C56" s="40">
        <v>1.1499999999999999</v>
      </c>
      <c r="D56" s="38">
        <v>0.75</v>
      </c>
      <c r="E56" s="39">
        <v>0.25</v>
      </c>
      <c r="F56" s="21">
        <v>0</v>
      </c>
    </row>
    <row r="57" spans="2:9" ht="15.75" thickBot="1" x14ac:dyDescent="0.3">
      <c r="B57" s="36">
        <v>1.1499999999999999</v>
      </c>
      <c r="C57" s="36" t="s">
        <v>149</v>
      </c>
      <c r="D57" s="38">
        <v>1</v>
      </c>
      <c r="E57" s="39">
        <v>0</v>
      </c>
      <c r="F57" s="25">
        <v>0</v>
      </c>
    </row>
    <row r="58" spans="2:9" ht="15.75" thickTop="1" x14ac:dyDescent="0.25">
      <c r="F58" s="29">
        <v>-1812500.0000000005</v>
      </c>
    </row>
    <row r="62" spans="2:9" x14ac:dyDescent="0.25">
      <c r="B62" s="14" t="s">
        <v>151</v>
      </c>
      <c r="C62" s="15"/>
      <c r="D62" s="16"/>
      <c r="E62" s="15"/>
      <c r="F62" s="15"/>
      <c r="G62" s="15"/>
      <c r="H62" s="15"/>
      <c r="I62" s="15"/>
    </row>
    <row r="64" spans="2:9" x14ac:dyDescent="0.25">
      <c r="F64" s="17" t="s">
        <v>125</v>
      </c>
      <c r="G64" s="18"/>
      <c r="H64" s="17" t="s">
        <v>126</v>
      </c>
      <c r="I64" s="18"/>
    </row>
    <row r="65" spans="2:9" ht="30" x14ac:dyDescent="0.25">
      <c r="B65" s="19" t="s">
        <v>127</v>
      </c>
      <c r="C65" s="19" t="s">
        <v>128</v>
      </c>
      <c r="D65" s="19" t="s">
        <v>129</v>
      </c>
      <c r="E65" s="19" t="s">
        <v>130</v>
      </c>
      <c r="F65" s="19" t="s">
        <v>131</v>
      </c>
      <c r="G65" s="19" t="s">
        <v>132</v>
      </c>
      <c r="H65" s="19" t="s">
        <v>131</v>
      </c>
      <c r="I65" s="19" t="s">
        <v>133</v>
      </c>
    </row>
    <row r="66" spans="2:9" x14ac:dyDescent="0.25">
      <c r="B66" s="20" t="s">
        <v>134</v>
      </c>
      <c r="C66" s="21">
        <v>10000000</v>
      </c>
      <c r="D66" s="22">
        <v>10000000</v>
      </c>
      <c r="E66" s="23">
        <v>0</v>
      </c>
      <c r="F66" s="21">
        <v>9615384.615384616</v>
      </c>
      <c r="G66" s="23">
        <v>-384615.38461538404</v>
      </c>
      <c r="H66" s="21">
        <v>9615384.615384616</v>
      </c>
      <c r="I66" s="23">
        <v>-384615.38461538404</v>
      </c>
    </row>
    <row r="67" spans="2:9" x14ac:dyDescent="0.25">
      <c r="B67" s="20" t="s">
        <v>135</v>
      </c>
      <c r="C67" s="21">
        <v>6000000</v>
      </c>
      <c r="D67" s="22">
        <v>6500000</v>
      </c>
      <c r="E67" s="23">
        <v>-500000</v>
      </c>
      <c r="F67" s="21">
        <v>6250000</v>
      </c>
      <c r="G67" s="23">
        <v>-250000</v>
      </c>
      <c r="H67" s="21">
        <v>6250000</v>
      </c>
      <c r="I67" s="23">
        <v>-250000</v>
      </c>
    </row>
    <row r="68" spans="2:9" ht="15.75" thickBot="1" x14ac:dyDescent="0.3">
      <c r="B68" s="24" t="s">
        <v>136</v>
      </c>
      <c r="C68" s="25">
        <v>9000000</v>
      </c>
      <c r="D68" s="26">
        <v>9500000</v>
      </c>
      <c r="E68" s="27">
        <v>-500000</v>
      </c>
      <c r="F68" s="25">
        <v>9134615.384615384</v>
      </c>
      <c r="G68" s="27">
        <v>-365384.61538461596</v>
      </c>
      <c r="H68" s="25">
        <v>9134615.384615384</v>
      </c>
      <c r="I68" s="27">
        <v>-365384.61538461596</v>
      </c>
    </row>
    <row r="69" spans="2:9" ht="15.75" thickTop="1" x14ac:dyDescent="0.25">
      <c r="B69" s="28" t="s">
        <v>33</v>
      </c>
      <c r="C69" s="29">
        <v>25000000</v>
      </c>
      <c r="D69" s="29">
        <v>26000000</v>
      </c>
      <c r="E69" s="30">
        <v>-1000000</v>
      </c>
      <c r="F69" s="29">
        <v>25000000</v>
      </c>
      <c r="G69" s="30">
        <v>-1000000</v>
      </c>
      <c r="H69" s="29">
        <v>25000000</v>
      </c>
      <c r="I69" s="30">
        <v>-1000000</v>
      </c>
    </row>
    <row r="70" spans="2:9" x14ac:dyDescent="0.25">
      <c r="E70" s="31"/>
    </row>
    <row r="71" spans="2:9" x14ac:dyDescent="0.25">
      <c r="B71" s="13" t="s">
        <v>137</v>
      </c>
    </row>
    <row r="72" spans="2:9" x14ac:dyDescent="0.25">
      <c r="B72" s="13"/>
    </row>
    <row r="73" spans="2:9" x14ac:dyDescent="0.25">
      <c r="B73" s="32" t="s">
        <v>138</v>
      </c>
      <c r="C73" s="33">
        <v>25000000</v>
      </c>
    </row>
    <row r="74" spans="2:9" x14ac:dyDescent="0.25">
      <c r="B74" s="32" t="s">
        <v>139</v>
      </c>
      <c r="C74" s="33">
        <v>26000000</v>
      </c>
    </row>
    <row r="75" spans="2:9" x14ac:dyDescent="0.25">
      <c r="B75" s="32" t="s">
        <v>140</v>
      </c>
      <c r="C75" s="34">
        <v>1.04</v>
      </c>
    </row>
    <row r="77" spans="2:9" x14ac:dyDescent="0.25">
      <c r="B77" s="17" t="s">
        <v>141</v>
      </c>
      <c r="C77" s="18"/>
      <c r="D77" s="17" t="s">
        <v>142</v>
      </c>
      <c r="E77" s="18"/>
      <c r="F77" s="18"/>
    </row>
    <row r="78" spans="2:9" ht="30" x14ac:dyDescent="0.25">
      <c r="B78" s="35" t="s">
        <v>143</v>
      </c>
      <c r="C78" s="19" t="s">
        <v>144</v>
      </c>
      <c r="D78" s="19" t="s">
        <v>145</v>
      </c>
      <c r="E78" s="19" t="s">
        <v>146</v>
      </c>
      <c r="F78" s="19" t="s">
        <v>147</v>
      </c>
    </row>
    <row r="79" spans="2:9" x14ac:dyDescent="0.25">
      <c r="B79" s="36" t="s">
        <v>148</v>
      </c>
      <c r="C79" s="37">
        <v>0.85</v>
      </c>
      <c r="D79" s="38">
        <v>1</v>
      </c>
      <c r="E79" s="39">
        <v>0</v>
      </c>
      <c r="F79" s="21">
        <v>0</v>
      </c>
    </row>
    <row r="80" spans="2:9" x14ac:dyDescent="0.25">
      <c r="B80" s="40">
        <v>0.85</v>
      </c>
      <c r="C80" s="37">
        <v>0.9</v>
      </c>
      <c r="D80" s="38">
        <v>0.75</v>
      </c>
      <c r="E80" s="39">
        <v>0.25</v>
      </c>
      <c r="F80" s="21">
        <v>0</v>
      </c>
    </row>
    <row r="81" spans="2:9" x14ac:dyDescent="0.25">
      <c r="B81" s="40">
        <v>0.9</v>
      </c>
      <c r="C81" s="37">
        <v>0.95</v>
      </c>
      <c r="D81" s="38">
        <v>0.5</v>
      </c>
      <c r="E81" s="39">
        <v>0.5</v>
      </c>
      <c r="F81" s="21">
        <v>0</v>
      </c>
    </row>
    <row r="82" spans="2:9" ht="15.75" thickBot="1" x14ac:dyDescent="0.3">
      <c r="B82" s="41">
        <v>0.95</v>
      </c>
      <c r="C82" s="42">
        <v>1</v>
      </c>
      <c r="D82" s="43">
        <v>0</v>
      </c>
      <c r="E82" s="44">
        <v>1</v>
      </c>
      <c r="F82" s="45">
        <v>0</v>
      </c>
    </row>
    <row r="83" spans="2:9" x14ac:dyDescent="0.25">
      <c r="B83" s="36">
        <v>1</v>
      </c>
      <c r="C83" s="47">
        <v>1.05</v>
      </c>
      <c r="D83" s="38">
        <v>0</v>
      </c>
      <c r="E83" s="39">
        <v>1</v>
      </c>
      <c r="F83" s="21">
        <v>0</v>
      </c>
      <c r="G83" s="6"/>
    </row>
    <row r="84" spans="2:9" x14ac:dyDescent="0.25">
      <c r="B84" s="36">
        <v>1.05</v>
      </c>
      <c r="C84" s="40">
        <v>1.1000000000000001</v>
      </c>
      <c r="D84" s="38">
        <v>0.5</v>
      </c>
      <c r="E84" s="39">
        <v>0.5</v>
      </c>
      <c r="F84" s="21">
        <v>0</v>
      </c>
    </row>
    <row r="85" spans="2:9" x14ac:dyDescent="0.25">
      <c r="B85" s="36">
        <v>1.1000000000000001</v>
      </c>
      <c r="C85" s="40">
        <v>1.1499999999999999</v>
      </c>
      <c r="D85" s="38">
        <v>0.75</v>
      </c>
      <c r="E85" s="39">
        <v>0.25</v>
      </c>
      <c r="F85" s="21">
        <v>0</v>
      </c>
    </row>
    <row r="86" spans="2:9" ht="15.75" thickBot="1" x14ac:dyDescent="0.3">
      <c r="B86" s="36">
        <v>1.1499999999999999</v>
      </c>
      <c r="C86" s="36" t="s">
        <v>149</v>
      </c>
      <c r="D86" s="38">
        <v>1</v>
      </c>
      <c r="E86" s="39">
        <v>0</v>
      </c>
      <c r="F86" s="25">
        <v>0</v>
      </c>
    </row>
    <row r="87" spans="2:9" ht="15.75" thickTop="1" x14ac:dyDescent="0.25">
      <c r="F87" s="29">
        <v>0</v>
      </c>
    </row>
    <row r="91" spans="2:9" x14ac:dyDescent="0.25">
      <c r="B91" s="14" t="s">
        <v>152</v>
      </c>
      <c r="C91" s="15"/>
      <c r="D91" s="16"/>
      <c r="E91" s="15"/>
      <c r="F91" s="15"/>
      <c r="G91" s="15"/>
      <c r="H91" s="15"/>
      <c r="I91" s="15"/>
    </row>
    <row r="93" spans="2:9" x14ac:dyDescent="0.25">
      <c r="F93" s="17" t="s">
        <v>125</v>
      </c>
      <c r="G93" s="18"/>
      <c r="H93" s="17" t="s">
        <v>126</v>
      </c>
      <c r="I93" s="18"/>
    </row>
    <row r="94" spans="2:9" ht="30" x14ac:dyDescent="0.25">
      <c r="B94" s="19" t="s">
        <v>127</v>
      </c>
      <c r="C94" s="19" t="s">
        <v>128</v>
      </c>
      <c r="D94" s="19" t="s">
        <v>129</v>
      </c>
      <c r="E94" s="19" t="s">
        <v>130</v>
      </c>
      <c r="F94" s="19" t="s">
        <v>131</v>
      </c>
      <c r="G94" s="19" t="s">
        <v>132</v>
      </c>
      <c r="H94" s="19" t="s">
        <v>131</v>
      </c>
      <c r="I94" s="19" t="s">
        <v>133</v>
      </c>
    </row>
    <row r="95" spans="2:9" x14ac:dyDescent="0.25">
      <c r="B95" s="20" t="s">
        <v>134</v>
      </c>
      <c r="C95" s="21">
        <v>10000000</v>
      </c>
      <c r="D95" s="22">
        <v>9500000</v>
      </c>
      <c r="E95" s="23">
        <v>500000</v>
      </c>
      <c r="F95" s="21">
        <v>9895833.3333333321</v>
      </c>
      <c r="G95" s="23">
        <v>395833.33333333209</v>
      </c>
      <c r="H95" s="21">
        <v>9895833.3333333321</v>
      </c>
      <c r="I95" s="23">
        <v>395833.33333333209</v>
      </c>
    </row>
    <row r="96" spans="2:9" x14ac:dyDescent="0.25">
      <c r="B96" s="20" t="s">
        <v>135</v>
      </c>
      <c r="C96" s="21">
        <v>6000000</v>
      </c>
      <c r="D96" s="22">
        <v>6000000</v>
      </c>
      <c r="E96" s="23">
        <v>0</v>
      </c>
      <c r="F96" s="21">
        <v>6250000</v>
      </c>
      <c r="G96" s="23">
        <v>250000</v>
      </c>
      <c r="H96" s="21">
        <v>6250000</v>
      </c>
      <c r="I96" s="23">
        <v>250000</v>
      </c>
    </row>
    <row r="97" spans="2:9" ht="15.75" thickBot="1" x14ac:dyDescent="0.3">
      <c r="B97" s="24" t="s">
        <v>136</v>
      </c>
      <c r="C97" s="25">
        <v>9000000</v>
      </c>
      <c r="D97" s="26">
        <v>8500000</v>
      </c>
      <c r="E97" s="27">
        <v>500000</v>
      </c>
      <c r="F97" s="25">
        <v>8854166.6666666679</v>
      </c>
      <c r="G97" s="27">
        <v>354166.66666666791</v>
      </c>
      <c r="H97" s="25">
        <v>8854166.6666666679</v>
      </c>
      <c r="I97" s="27">
        <v>354166.66666666791</v>
      </c>
    </row>
    <row r="98" spans="2:9" ht="15.75" thickTop="1" x14ac:dyDescent="0.25">
      <c r="B98" s="28" t="s">
        <v>33</v>
      </c>
      <c r="C98" s="29">
        <v>25000000</v>
      </c>
      <c r="D98" s="29">
        <v>24000000</v>
      </c>
      <c r="E98" s="30">
        <v>1000000</v>
      </c>
      <c r="F98" s="29">
        <v>25000000</v>
      </c>
      <c r="G98" s="30">
        <v>1000000</v>
      </c>
      <c r="H98" s="29">
        <v>25000000</v>
      </c>
      <c r="I98" s="30">
        <v>1000000</v>
      </c>
    </row>
    <row r="99" spans="2:9" x14ac:dyDescent="0.25">
      <c r="E99" s="31"/>
    </row>
    <row r="100" spans="2:9" x14ac:dyDescent="0.25">
      <c r="B100" s="13" t="s">
        <v>137</v>
      </c>
    </row>
    <row r="101" spans="2:9" x14ac:dyDescent="0.25">
      <c r="B101" s="13"/>
    </row>
    <row r="102" spans="2:9" x14ac:dyDescent="0.25">
      <c r="B102" s="32" t="s">
        <v>138</v>
      </c>
      <c r="C102" s="33">
        <v>25000000</v>
      </c>
    </row>
    <row r="103" spans="2:9" x14ac:dyDescent="0.25">
      <c r="B103" s="32" t="s">
        <v>139</v>
      </c>
      <c r="C103" s="33">
        <v>24000000</v>
      </c>
    </row>
    <row r="104" spans="2:9" x14ac:dyDescent="0.25">
      <c r="B104" s="32" t="s">
        <v>140</v>
      </c>
      <c r="C104" s="34">
        <v>0.96</v>
      </c>
    </row>
    <row r="106" spans="2:9" x14ac:dyDescent="0.25">
      <c r="B106" s="17" t="s">
        <v>141</v>
      </c>
      <c r="C106" s="18"/>
      <c r="D106" s="17" t="s">
        <v>142</v>
      </c>
      <c r="E106" s="18"/>
      <c r="F106" s="18"/>
    </row>
    <row r="107" spans="2:9" ht="30" x14ac:dyDescent="0.25">
      <c r="B107" s="35" t="s">
        <v>143</v>
      </c>
      <c r="C107" s="19" t="s">
        <v>144</v>
      </c>
      <c r="D107" s="19" t="s">
        <v>145</v>
      </c>
      <c r="E107" s="19" t="s">
        <v>146</v>
      </c>
      <c r="F107" s="19" t="s">
        <v>147</v>
      </c>
    </row>
    <row r="108" spans="2:9" x14ac:dyDescent="0.25">
      <c r="B108" s="36" t="s">
        <v>148</v>
      </c>
      <c r="C108" s="37">
        <v>0.85</v>
      </c>
      <c r="D108" s="38">
        <v>1</v>
      </c>
      <c r="E108" s="39">
        <v>0</v>
      </c>
      <c r="F108" s="21">
        <v>0</v>
      </c>
    </row>
    <row r="109" spans="2:9" x14ac:dyDescent="0.25">
      <c r="B109" s="40">
        <v>0.85</v>
      </c>
      <c r="C109" s="37">
        <v>0.9</v>
      </c>
      <c r="D109" s="38">
        <v>0.75</v>
      </c>
      <c r="E109" s="39">
        <v>0.25</v>
      </c>
      <c r="F109" s="21">
        <v>0</v>
      </c>
    </row>
    <row r="110" spans="2:9" x14ac:dyDescent="0.25">
      <c r="B110" s="40">
        <v>0.9</v>
      </c>
      <c r="C110" s="37">
        <v>0.95</v>
      </c>
      <c r="D110" s="38">
        <v>0.5</v>
      </c>
      <c r="E110" s="39">
        <v>0.5</v>
      </c>
      <c r="F110" s="21">
        <v>0</v>
      </c>
    </row>
    <row r="111" spans="2:9" ht="15.75" thickBot="1" x14ac:dyDescent="0.3">
      <c r="B111" s="41">
        <v>0.95</v>
      </c>
      <c r="C111" s="42">
        <v>1</v>
      </c>
      <c r="D111" s="43">
        <v>0</v>
      </c>
      <c r="E111" s="44">
        <v>1</v>
      </c>
      <c r="F111" s="45">
        <v>0</v>
      </c>
    </row>
    <row r="112" spans="2:9" x14ac:dyDescent="0.25">
      <c r="B112" s="36">
        <v>1</v>
      </c>
      <c r="C112" s="47">
        <v>1.05</v>
      </c>
      <c r="D112" s="38">
        <v>0</v>
      </c>
      <c r="E112" s="39">
        <v>1</v>
      </c>
      <c r="F112" s="21">
        <v>0</v>
      </c>
      <c r="G112" s="6"/>
    </row>
    <row r="113" spans="2:6" x14ac:dyDescent="0.25">
      <c r="B113" s="36">
        <v>1.05</v>
      </c>
      <c r="C113" s="40">
        <v>1.1000000000000001</v>
      </c>
      <c r="D113" s="38">
        <v>0.5</v>
      </c>
      <c r="E113" s="39">
        <v>0.5</v>
      </c>
      <c r="F113" s="21">
        <v>0</v>
      </c>
    </row>
    <row r="114" spans="2:6" x14ac:dyDescent="0.25">
      <c r="B114" s="36">
        <v>1.1000000000000001</v>
      </c>
      <c r="C114" s="40">
        <v>1.1499999999999999</v>
      </c>
      <c r="D114" s="38">
        <v>0.75</v>
      </c>
      <c r="E114" s="39">
        <v>0.25</v>
      </c>
      <c r="F114" s="21">
        <v>0</v>
      </c>
    </row>
    <row r="115" spans="2:6" ht="15.75" thickBot="1" x14ac:dyDescent="0.3">
      <c r="B115" s="36">
        <v>1.1499999999999999</v>
      </c>
      <c r="C115" s="36" t="s">
        <v>149</v>
      </c>
      <c r="D115" s="38">
        <v>1</v>
      </c>
      <c r="E115" s="39">
        <v>0</v>
      </c>
      <c r="F115" s="25">
        <v>0</v>
      </c>
    </row>
    <row r="116" spans="2:6" ht="15.75" thickTop="1" x14ac:dyDescent="0.25">
      <c r="F116" s="29">
        <v>0</v>
      </c>
    </row>
  </sheetData>
  <pageMargins left="0.7" right="0.7" top="0.75" bottom="0.75" header="0.3" footer="0.3"/>
  <pageSetup scale="61" orientation="portrait" r:id="rId1"/>
  <headerFooter>
    <oddHeader>&amp;LState of Nebraska&amp;RDraft and Confidential</oddHeader>
    <oddFooter>&amp;L&amp;F | &amp;A&amp;R&amp;G</oddFooter>
  </headerFooter>
  <rowBreaks count="1" manualBreakCount="1">
    <brk id="60"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36"/>
  <sheetViews>
    <sheetView zoomScaleNormal="100" zoomScaleSheetLayoutView="100" workbookViewId="0"/>
  </sheetViews>
  <sheetFormatPr defaultRowHeight="15" x14ac:dyDescent="0.25"/>
  <cols>
    <col min="2" max="2" width="45.5703125" customWidth="1"/>
    <col min="3" max="5" width="17" customWidth="1"/>
    <col min="6" max="8" width="18.140625" customWidth="1"/>
  </cols>
  <sheetData>
    <row r="2" spans="2:6" x14ac:dyDescent="0.25">
      <c r="B2" s="215" t="s">
        <v>177</v>
      </c>
    </row>
    <row r="3" spans="2:6" x14ac:dyDescent="0.25">
      <c r="C3" s="17" t="s">
        <v>216</v>
      </c>
      <c r="D3" s="216"/>
      <c r="E3" s="216"/>
      <c r="F3" s="18"/>
    </row>
    <row r="4" spans="2:6" x14ac:dyDescent="0.25">
      <c r="B4" s="217" t="s">
        <v>178</v>
      </c>
      <c r="C4" s="218" t="s">
        <v>179</v>
      </c>
      <c r="D4" s="218" t="s">
        <v>63</v>
      </c>
      <c r="E4" s="218" t="s">
        <v>300</v>
      </c>
      <c r="F4" s="218" t="s">
        <v>94</v>
      </c>
    </row>
    <row r="5" spans="2:6" x14ac:dyDescent="0.25">
      <c r="B5" s="219" t="s">
        <v>180</v>
      </c>
      <c r="C5" s="220">
        <v>917762.36751416698</v>
      </c>
      <c r="D5" s="220">
        <v>18428019.830000009</v>
      </c>
      <c r="E5" s="220">
        <v>6050540.0921046529</v>
      </c>
      <c r="F5" s="221">
        <v>25396322.289618824</v>
      </c>
    </row>
    <row r="6" spans="2:6" x14ac:dyDescent="0.25">
      <c r="B6" s="222" t="s">
        <v>181</v>
      </c>
      <c r="C6" s="223">
        <v>419551.34059399692</v>
      </c>
      <c r="D6" s="223">
        <v>0</v>
      </c>
      <c r="E6" s="223">
        <v>309564.05544483848</v>
      </c>
      <c r="F6" s="224">
        <v>729115.39603883529</v>
      </c>
    </row>
    <row r="7" spans="2:6" x14ac:dyDescent="0.25">
      <c r="B7" s="222" t="s">
        <v>182</v>
      </c>
      <c r="C7" s="223">
        <v>10092425.47857539</v>
      </c>
      <c r="D7" s="223">
        <v>0</v>
      </c>
      <c r="E7" s="223">
        <v>788852.83812852355</v>
      </c>
      <c r="F7" s="224">
        <v>10881278.316703914</v>
      </c>
    </row>
    <row r="8" spans="2:6" x14ac:dyDescent="0.25">
      <c r="B8" s="222" t="s">
        <v>183</v>
      </c>
      <c r="C8" s="223">
        <v>2598696.5017640232</v>
      </c>
      <c r="D8" s="223">
        <v>0</v>
      </c>
      <c r="E8" s="223">
        <v>3760402.8721594866</v>
      </c>
      <c r="F8" s="224">
        <v>6359099.3739235085</v>
      </c>
    </row>
    <row r="9" spans="2:6" x14ac:dyDescent="0.25">
      <c r="B9" s="222" t="s">
        <v>184</v>
      </c>
      <c r="C9" s="223">
        <v>9477667.2285157088</v>
      </c>
      <c r="D9" s="223">
        <v>43053834.42245999</v>
      </c>
      <c r="E9" s="223">
        <v>683024.32820692484</v>
      </c>
      <c r="F9" s="224">
        <v>53214525.979182616</v>
      </c>
    </row>
    <row r="10" spans="2:6" x14ac:dyDescent="0.25">
      <c r="B10" s="222" t="s">
        <v>185</v>
      </c>
      <c r="C10" s="223">
        <v>0</v>
      </c>
      <c r="D10" s="223">
        <v>0</v>
      </c>
      <c r="E10" s="223">
        <v>0</v>
      </c>
      <c r="F10" s="224">
        <v>0</v>
      </c>
    </row>
    <row r="11" spans="2:6" x14ac:dyDescent="0.25">
      <c r="B11" s="222" t="s">
        <v>186</v>
      </c>
      <c r="C11" s="223">
        <v>1483706.5453841751</v>
      </c>
      <c r="D11" s="223">
        <v>1364659.1900000004</v>
      </c>
      <c r="E11" s="223">
        <v>14653338.310188983</v>
      </c>
      <c r="F11" s="224">
        <v>17501704.04557316</v>
      </c>
    </row>
    <row r="12" spans="2:6" x14ac:dyDescent="0.25">
      <c r="B12" s="222" t="s">
        <v>187</v>
      </c>
      <c r="C12" s="223">
        <v>5745957.4710493647</v>
      </c>
      <c r="D12" s="223">
        <v>3644789.9000000004</v>
      </c>
      <c r="E12" s="223">
        <v>1172086.2350894089</v>
      </c>
      <c r="F12" s="224">
        <v>10562833.606138773</v>
      </c>
    </row>
    <row r="13" spans="2:6" x14ac:dyDescent="0.25">
      <c r="B13" s="222" t="s">
        <v>188</v>
      </c>
      <c r="C13" s="223">
        <v>1468118.9203071515</v>
      </c>
      <c r="D13" s="223">
        <v>0</v>
      </c>
      <c r="E13" s="223">
        <v>103579.15510698254</v>
      </c>
      <c r="F13" s="224">
        <v>1571698.075414134</v>
      </c>
    </row>
    <row r="14" spans="2:6" x14ac:dyDescent="0.25">
      <c r="B14" s="222" t="s">
        <v>189</v>
      </c>
      <c r="C14" s="223">
        <v>48583.729170463419</v>
      </c>
      <c r="D14" s="223">
        <v>0</v>
      </c>
      <c r="E14" s="223">
        <v>2005100.401979516</v>
      </c>
      <c r="F14" s="224">
        <v>2053684.1311499793</v>
      </c>
    </row>
    <row r="15" spans="2:6" x14ac:dyDescent="0.25">
      <c r="B15" s="222" t="s">
        <v>190</v>
      </c>
      <c r="C15" s="223">
        <v>7838878.9404704673</v>
      </c>
      <c r="D15" s="223">
        <v>0</v>
      </c>
      <c r="E15" s="223">
        <v>72784.269547787029</v>
      </c>
      <c r="F15" s="224">
        <v>7911663.2100182539</v>
      </c>
    </row>
    <row r="16" spans="2:6" x14ac:dyDescent="0.25">
      <c r="B16" s="222" t="s">
        <v>191</v>
      </c>
      <c r="C16" s="223">
        <v>0</v>
      </c>
      <c r="D16" s="223">
        <v>0</v>
      </c>
      <c r="E16" s="223">
        <v>-41935.377236229448</v>
      </c>
      <c r="F16" s="224">
        <v>-41935.377236229448</v>
      </c>
    </row>
    <row r="17" spans="2:7" x14ac:dyDescent="0.25">
      <c r="B17" s="222" t="s">
        <v>192</v>
      </c>
      <c r="C17" s="223">
        <v>429711.21332131216</v>
      </c>
      <c r="D17" s="223">
        <v>779324.08000000007</v>
      </c>
      <c r="E17" s="223">
        <v>3765898.897072312</v>
      </c>
      <c r="F17" s="224">
        <v>4974934.1903936248</v>
      </c>
    </row>
    <row r="18" spans="2:7" x14ac:dyDescent="0.25">
      <c r="B18" s="222" t="s">
        <v>193</v>
      </c>
      <c r="C18" s="223">
        <v>2339625.8899999997</v>
      </c>
      <c r="D18" s="223">
        <v>91754.524000000005</v>
      </c>
      <c r="E18" s="223">
        <v>21940.980000000003</v>
      </c>
      <c r="F18" s="224">
        <v>2453321.3939999999</v>
      </c>
    </row>
    <row r="19" spans="2:7" x14ac:dyDescent="0.25">
      <c r="B19" s="222" t="s">
        <v>194</v>
      </c>
      <c r="C19" s="223">
        <v>3948080.5100000002</v>
      </c>
      <c r="D19" s="223">
        <v>12057266.210000001</v>
      </c>
      <c r="E19" s="223">
        <v>3209457.55</v>
      </c>
      <c r="F19" s="224">
        <v>19214804.27</v>
      </c>
    </row>
    <row r="20" spans="2:7" x14ac:dyDescent="0.25">
      <c r="B20" s="222" t="s">
        <v>195</v>
      </c>
      <c r="C20" s="223">
        <v>12565409.77</v>
      </c>
      <c r="D20" s="223">
        <v>7936476.3999999994</v>
      </c>
      <c r="E20" s="223">
        <v>6095479.9894096032</v>
      </c>
      <c r="F20" s="224">
        <v>26597366.159409601</v>
      </c>
    </row>
    <row r="21" spans="2:7" ht="15.75" thickBot="1" x14ac:dyDescent="0.3">
      <c r="B21" s="225" t="s">
        <v>196</v>
      </c>
      <c r="C21" s="226">
        <v>10832244.766987382</v>
      </c>
      <c r="D21" s="226">
        <v>0</v>
      </c>
      <c r="E21" s="226">
        <v>37020.780000000006</v>
      </c>
      <c r="F21" s="227">
        <v>10869265.546987381</v>
      </c>
    </row>
    <row r="22" spans="2:7" ht="15.75" thickTop="1" x14ac:dyDescent="0.25">
      <c r="B22" s="228" t="s">
        <v>295</v>
      </c>
      <c r="C22" s="29">
        <v>66258340.163653597</v>
      </c>
      <c r="D22" s="29">
        <v>75298858.346459985</v>
      </c>
      <c r="E22" s="29">
        <v>39477677.827202797</v>
      </c>
      <c r="F22" s="229">
        <v>181034876.33731639</v>
      </c>
    </row>
    <row r="23" spans="2:7" x14ac:dyDescent="0.25">
      <c r="B23" s="230" t="s">
        <v>217</v>
      </c>
      <c r="C23" s="231">
        <v>-4360042.5</v>
      </c>
      <c r="D23" s="231">
        <v>-3644789.9</v>
      </c>
      <c r="E23" s="231">
        <v>-1376962.04</v>
      </c>
      <c r="F23" s="232">
        <v>-9381794.4399999995</v>
      </c>
    </row>
    <row r="24" spans="2:7" x14ac:dyDescent="0.25">
      <c r="B24" s="230" t="s">
        <v>218</v>
      </c>
      <c r="C24" s="29">
        <v>-2339625.8899999997</v>
      </c>
      <c r="D24" s="29">
        <v>-91754.524000000005</v>
      </c>
      <c r="E24" s="29">
        <v>-21940.980000000003</v>
      </c>
      <c r="F24" s="229">
        <v>-2453321.3939999999</v>
      </c>
    </row>
    <row r="25" spans="2:7" x14ac:dyDescent="0.25">
      <c r="B25" s="230" t="s">
        <v>296</v>
      </c>
      <c r="C25" s="29">
        <v>-10503729.615011442</v>
      </c>
      <c r="D25" s="29">
        <v>0</v>
      </c>
      <c r="E25" s="29">
        <v>-14252</v>
      </c>
      <c r="F25" s="229">
        <v>-10517981.615011442</v>
      </c>
    </row>
    <row r="26" spans="2:7" x14ac:dyDescent="0.25">
      <c r="B26" s="233" t="s">
        <v>197</v>
      </c>
      <c r="C26" s="29">
        <v>49054942.158642158</v>
      </c>
      <c r="D26" s="29">
        <v>71562313.922459975</v>
      </c>
      <c r="E26" s="29">
        <v>38064522.807202801</v>
      </c>
      <c r="F26" s="229">
        <v>158681778.88830495</v>
      </c>
    </row>
    <row r="27" spans="2:7" x14ac:dyDescent="0.25">
      <c r="B27" s="234" t="s">
        <v>198</v>
      </c>
      <c r="C27" s="29">
        <v>618565112.90119839</v>
      </c>
      <c r="D27" s="29">
        <v>618051446.31079817</v>
      </c>
      <c r="E27" s="29">
        <v>490764491.12211275</v>
      </c>
      <c r="F27" s="229">
        <v>1727381050.3341093</v>
      </c>
    </row>
    <row r="28" spans="2:7" x14ac:dyDescent="0.25">
      <c r="B28" s="234" t="s">
        <v>13</v>
      </c>
      <c r="C28" s="235">
        <v>1208983.2</v>
      </c>
      <c r="D28" s="235">
        <v>1215248</v>
      </c>
      <c r="E28" s="235">
        <v>1182524</v>
      </c>
      <c r="F28" s="236">
        <v>3606755.2</v>
      </c>
    </row>
    <row r="29" spans="2:7" x14ac:dyDescent="0.25">
      <c r="B29" s="234" t="s">
        <v>219</v>
      </c>
      <c r="C29" s="237">
        <v>40.575371236458999</v>
      </c>
      <c r="D29" s="237">
        <v>58.88700407032966</v>
      </c>
      <c r="E29" s="237">
        <v>32.18921798390798</v>
      </c>
      <c r="F29" s="238">
        <v>43.995716395807776</v>
      </c>
      <c r="G29" s="241"/>
    </row>
    <row r="30" spans="2:7" x14ac:dyDescent="0.25">
      <c r="B30" s="234" t="s">
        <v>220</v>
      </c>
      <c r="C30" s="239">
        <v>7.9304411347358938E-2</v>
      </c>
      <c r="D30" s="239">
        <v>0.11578698561361118</v>
      </c>
      <c r="E30" s="239">
        <v>7.756168894813445E-2</v>
      </c>
      <c r="F30" s="240">
        <v>9.1862637289909357E-2</v>
      </c>
    </row>
    <row r="31" spans="2:7" x14ac:dyDescent="0.25">
      <c r="F31" s="384"/>
    </row>
    <row r="32" spans="2:7" x14ac:dyDescent="0.25">
      <c r="B32" s="215" t="s">
        <v>199</v>
      </c>
      <c r="F32" s="241"/>
    </row>
    <row r="33" spans="2:2" x14ac:dyDescent="0.25">
      <c r="B33" s="242" t="s">
        <v>301</v>
      </c>
    </row>
    <row r="34" spans="2:2" x14ac:dyDescent="0.25">
      <c r="B34" s="242" t="s">
        <v>297</v>
      </c>
    </row>
    <row r="35" spans="2:2" x14ac:dyDescent="0.25">
      <c r="B35" s="242" t="s">
        <v>298</v>
      </c>
    </row>
    <row r="36" spans="2:2" x14ac:dyDescent="0.25">
      <c r="B36" s="243" t="s">
        <v>299</v>
      </c>
    </row>
  </sheetData>
  <pageMargins left="0.7" right="0.7" top="0.75" bottom="0.75" header="0.3" footer="0.3"/>
  <pageSetup scale="48" orientation="landscape" r:id="rId1"/>
  <headerFooter>
    <oddHeader>&amp;LState of Nebraska&amp;RDraft and Confidential</oddHeader>
    <oddFooter>&amp;L&amp;F | &amp;A&amp;R&amp;G</oddFooter>
  </headerFooter>
  <rowBreaks count="1" manualBreakCount="1">
    <brk id="56" max="16383" man="1"/>
  </rowBreaks>
  <colBreaks count="1" manualBreakCount="1">
    <brk id="9"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X86"/>
  <sheetViews>
    <sheetView zoomScale="80" zoomScaleNormal="80" zoomScaleSheetLayoutView="55" workbookViewId="0"/>
  </sheetViews>
  <sheetFormatPr defaultColWidth="8.85546875" defaultRowHeight="15" x14ac:dyDescent="0.25"/>
  <cols>
    <col min="1" max="1" width="6.85546875" customWidth="1"/>
    <col min="2" max="2" width="12.42578125" customWidth="1"/>
    <col min="3" max="3" width="16" customWidth="1"/>
    <col min="4" max="4" width="15.85546875" customWidth="1"/>
    <col min="5" max="6" width="15.140625" customWidth="1"/>
    <col min="7" max="14" width="16.42578125" customWidth="1"/>
    <col min="15" max="15" width="17.7109375" customWidth="1"/>
    <col min="16" max="16" width="16" customWidth="1"/>
    <col min="17" max="20" width="15.5703125" customWidth="1"/>
    <col min="21" max="21" width="14.42578125" customWidth="1"/>
    <col min="22" max="23" width="15.7109375" customWidth="1"/>
    <col min="24" max="24" width="22" customWidth="1"/>
    <col min="25" max="25" width="19.28515625" customWidth="1"/>
    <col min="26" max="26" width="20.7109375" customWidth="1"/>
    <col min="27" max="27" width="20.28515625" customWidth="1"/>
    <col min="28" max="28" width="18.28515625" customWidth="1"/>
    <col min="29" max="29" width="21.5703125" customWidth="1"/>
    <col min="30" max="30" width="13.5703125" customWidth="1"/>
    <col min="31" max="31" width="25.85546875" customWidth="1"/>
    <col min="32" max="32" width="25" customWidth="1"/>
    <col min="33" max="33" width="21.140625" customWidth="1"/>
    <col min="34" max="34" width="21.7109375" customWidth="1"/>
    <col min="35" max="35" width="14.28515625" customWidth="1"/>
    <col min="36" max="36" width="15" bestFit="1" customWidth="1"/>
    <col min="37" max="37" width="13.85546875" customWidth="1"/>
    <col min="38" max="38" width="14.7109375" customWidth="1"/>
    <col min="39" max="39" width="13.85546875" customWidth="1"/>
    <col min="40" max="40" width="11.7109375" customWidth="1"/>
    <col min="41" max="41" width="14.85546875" customWidth="1"/>
    <col min="42" max="60" width="11.7109375" customWidth="1"/>
  </cols>
  <sheetData>
    <row r="3" spans="2:22" ht="18.75" x14ac:dyDescent="0.3">
      <c r="B3" s="274" t="s">
        <v>221</v>
      </c>
    </row>
    <row r="5" spans="2:22" ht="17.25" x14ac:dyDescent="0.25">
      <c r="D5" s="275" t="s">
        <v>268</v>
      </c>
      <c r="E5" s="276"/>
    </row>
    <row r="6" spans="2:22" ht="30" x14ac:dyDescent="0.25">
      <c r="B6" s="277" t="s">
        <v>9</v>
      </c>
      <c r="C6" s="277" t="s">
        <v>10</v>
      </c>
      <c r="D6" s="278" t="s">
        <v>222</v>
      </c>
      <c r="E6" s="279" t="s">
        <v>11</v>
      </c>
    </row>
    <row r="7" spans="2:22" x14ac:dyDescent="0.25">
      <c r="B7" s="280">
        <v>1</v>
      </c>
      <c r="C7" s="280" t="s">
        <v>15</v>
      </c>
      <c r="D7" s="281">
        <v>116092</v>
      </c>
      <c r="E7" s="282">
        <v>1809.4456059163558</v>
      </c>
    </row>
    <row r="8" spans="2:22" x14ac:dyDescent="0.25">
      <c r="B8" s="283">
        <v>2</v>
      </c>
      <c r="C8" s="283" t="s">
        <v>15</v>
      </c>
      <c r="D8" s="284">
        <v>28181</v>
      </c>
      <c r="E8" s="285">
        <v>2066.9253129454487</v>
      </c>
    </row>
    <row r="9" spans="2:22" x14ac:dyDescent="0.25">
      <c r="B9" s="283">
        <v>1</v>
      </c>
      <c r="C9" s="283" t="s">
        <v>22</v>
      </c>
      <c r="D9" s="284">
        <v>272325</v>
      </c>
      <c r="E9" s="285">
        <v>530.94535381076389</v>
      </c>
    </row>
    <row r="10" spans="2:22" ht="15.75" thickBot="1" x14ac:dyDescent="0.3">
      <c r="B10" s="286">
        <v>2</v>
      </c>
      <c r="C10" s="286" t="s">
        <v>22</v>
      </c>
      <c r="D10" s="287">
        <v>81122.5</v>
      </c>
      <c r="E10" s="288">
        <v>601.55996718782433</v>
      </c>
    </row>
    <row r="11" spans="2:22" ht="15.75" thickTop="1" x14ac:dyDescent="0.25">
      <c r="B11" s="289" t="s">
        <v>33</v>
      </c>
      <c r="C11" s="290"/>
      <c r="D11" s="291">
        <v>497720.5</v>
      </c>
      <c r="E11" s="292">
        <v>927.62890706906342</v>
      </c>
    </row>
    <row r="12" spans="2:22" ht="17.25" x14ac:dyDescent="0.25">
      <c r="B12" s="395" t="s">
        <v>269</v>
      </c>
      <c r="D12" s="293"/>
      <c r="E12" s="294"/>
      <c r="F12" s="295"/>
      <c r="G12" s="294"/>
      <c r="H12" s="294"/>
      <c r="I12" s="294"/>
      <c r="J12" s="294"/>
      <c r="K12" s="294"/>
      <c r="L12" s="294"/>
      <c r="M12" s="294"/>
    </row>
    <row r="13" spans="2:22" x14ac:dyDescent="0.25">
      <c r="D13" s="293"/>
      <c r="E13" s="294"/>
      <c r="F13" s="295"/>
      <c r="G13" s="294"/>
      <c r="H13" s="294"/>
      <c r="I13" s="294"/>
      <c r="J13" s="294"/>
      <c r="K13" s="294"/>
      <c r="L13" s="294"/>
      <c r="M13" s="294"/>
    </row>
    <row r="14" spans="2:22" x14ac:dyDescent="0.25">
      <c r="B14" s="296"/>
      <c r="C14" s="296"/>
      <c r="D14" s="296"/>
      <c r="E14" s="296"/>
      <c r="F14" s="296"/>
      <c r="G14" s="296"/>
      <c r="H14" s="296"/>
      <c r="I14" s="296"/>
      <c r="J14" s="296"/>
      <c r="K14" s="296"/>
      <c r="L14" s="296"/>
      <c r="M14" s="296"/>
      <c r="N14" s="296"/>
      <c r="Q14" s="296"/>
      <c r="R14" s="296"/>
      <c r="S14" s="296"/>
    </row>
    <row r="15" spans="2:22" x14ac:dyDescent="0.25">
      <c r="E15" s="17" t="s">
        <v>223</v>
      </c>
      <c r="F15" s="216"/>
      <c r="G15" s="18"/>
      <c r="H15" s="17" t="s">
        <v>224</v>
      </c>
      <c r="I15" s="216"/>
      <c r="J15" s="18"/>
      <c r="K15" s="296"/>
      <c r="S15" s="296"/>
    </row>
    <row r="16" spans="2:22" x14ac:dyDescent="0.25">
      <c r="C16" s="296"/>
      <c r="D16" s="296"/>
      <c r="E16" s="297" t="s">
        <v>225</v>
      </c>
      <c r="F16" s="298" t="s">
        <v>226</v>
      </c>
      <c r="G16" s="299"/>
      <c r="H16" s="297" t="s">
        <v>225</v>
      </c>
      <c r="I16" s="298" t="s">
        <v>226</v>
      </c>
      <c r="J16" s="299"/>
      <c r="K16" s="298" t="s">
        <v>227</v>
      </c>
      <c r="L16" s="300"/>
      <c r="M16" s="299"/>
      <c r="N16" s="298"/>
      <c r="O16" s="298" t="s">
        <v>228</v>
      </c>
      <c r="P16" s="300"/>
      <c r="Q16" s="299"/>
      <c r="R16" s="297"/>
      <c r="S16" s="298" t="s">
        <v>229</v>
      </c>
      <c r="T16" s="300"/>
      <c r="U16" s="299"/>
      <c r="V16" s="301"/>
    </row>
    <row r="17" spans="2:24" ht="30" x14ac:dyDescent="0.25">
      <c r="B17" s="302" t="s">
        <v>9</v>
      </c>
      <c r="C17" s="303" t="s">
        <v>10</v>
      </c>
      <c r="D17" s="304" t="s">
        <v>230</v>
      </c>
      <c r="E17" s="305" t="s">
        <v>11</v>
      </c>
      <c r="F17" s="305" t="s">
        <v>231</v>
      </c>
      <c r="G17" s="305" t="s">
        <v>11</v>
      </c>
      <c r="H17" s="305" t="s">
        <v>11</v>
      </c>
      <c r="I17" s="305" t="s">
        <v>231</v>
      </c>
      <c r="J17" s="305" t="s">
        <v>11</v>
      </c>
      <c r="K17" s="305" t="s">
        <v>223</v>
      </c>
      <c r="L17" s="306" t="s">
        <v>224</v>
      </c>
      <c r="M17" s="307" t="s">
        <v>232</v>
      </c>
      <c r="N17" s="307" t="s">
        <v>233</v>
      </c>
      <c r="O17" s="305" t="s">
        <v>223</v>
      </c>
      <c r="P17" s="306" t="s">
        <v>224</v>
      </c>
      <c r="Q17" s="307" t="s">
        <v>232</v>
      </c>
      <c r="R17" s="307" t="s">
        <v>233</v>
      </c>
      <c r="S17" s="306" t="s">
        <v>234</v>
      </c>
      <c r="T17" s="306" t="s">
        <v>235</v>
      </c>
      <c r="U17" s="307" t="s">
        <v>236</v>
      </c>
      <c r="V17" s="308" t="s">
        <v>233</v>
      </c>
    </row>
    <row r="18" spans="2:24" x14ac:dyDescent="0.25">
      <c r="B18" s="309">
        <v>1</v>
      </c>
      <c r="C18" s="310" t="s">
        <v>237</v>
      </c>
      <c r="D18" s="311">
        <v>218708.90423636354</v>
      </c>
      <c r="E18" s="312">
        <v>1809.4456059163558</v>
      </c>
      <c r="F18" s="313">
        <v>0.91130044275549005</v>
      </c>
      <c r="G18" s="314">
        <v>1648.9485818135511</v>
      </c>
      <c r="H18" s="312">
        <v>530.94535381076389</v>
      </c>
      <c r="I18" s="313">
        <v>0.75680241483034516</v>
      </c>
      <c r="J18" s="314">
        <v>401.82072590693809</v>
      </c>
      <c r="K18" s="315">
        <v>5.0000000000000017E-2</v>
      </c>
      <c r="L18" s="315">
        <v>0.94999999999999962</v>
      </c>
      <c r="M18" s="312">
        <v>464.17711870226861</v>
      </c>
      <c r="N18" s="316">
        <v>0.15518461038710152</v>
      </c>
      <c r="O18" s="315">
        <v>0.95</v>
      </c>
      <c r="P18" s="315">
        <v>5.0000000000000044E-2</v>
      </c>
      <c r="Q18" s="312">
        <v>1586.5921890182203</v>
      </c>
      <c r="R18" s="316">
        <v>2.9485075973549359</v>
      </c>
      <c r="S18" s="316">
        <v>0.87377539556520001</v>
      </c>
      <c r="T18" s="316">
        <v>0.12622460443480002</v>
      </c>
      <c r="U18" s="312">
        <v>605.85351696455791</v>
      </c>
      <c r="V18" s="317">
        <v>0.50777069947575071</v>
      </c>
      <c r="X18" s="31"/>
    </row>
    <row r="19" spans="2:24" x14ac:dyDescent="0.25">
      <c r="B19" s="318">
        <v>1</v>
      </c>
      <c r="C19" s="319" t="s">
        <v>238</v>
      </c>
      <c r="D19" s="320">
        <v>225429.30253995873</v>
      </c>
      <c r="E19" s="321">
        <v>1809.4456059163558</v>
      </c>
      <c r="F19" s="322">
        <v>0.80313118843171893</v>
      </c>
      <c r="G19" s="323">
        <v>1453.2221998821547</v>
      </c>
      <c r="H19" s="321">
        <v>530.94535381076389</v>
      </c>
      <c r="I19" s="322">
        <v>0.95820782176165908</v>
      </c>
      <c r="J19" s="323">
        <v>508.75599094948547</v>
      </c>
      <c r="K19" s="324">
        <v>0</v>
      </c>
      <c r="L19" s="324">
        <v>1</v>
      </c>
      <c r="M19" s="321">
        <v>508.75599094948547</v>
      </c>
      <c r="N19" s="325">
        <v>0</v>
      </c>
      <c r="O19" s="324">
        <v>0.95</v>
      </c>
      <c r="P19" s="324">
        <v>5.0000000000000044E-2</v>
      </c>
      <c r="Q19" s="321">
        <v>1405.9988894355211</v>
      </c>
      <c r="R19" s="325">
        <v>1.7636016370274508</v>
      </c>
      <c r="S19" s="325">
        <v>0.89840639177772874</v>
      </c>
      <c r="T19" s="325">
        <v>0.1015936082222712</v>
      </c>
      <c r="U19" s="321">
        <v>599.9101344584908</v>
      </c>
      <c r="V19" s="326">
        <v>0.179170653772323</v>
      </c>
      <c r="X19" s="31"/>
    </row>
    <row r="20" spans="2:24" x14ac:dyDescent="0.25">
      <c r="B20" s="318">
        <v>1</v>
      </c>
      <c r="C20" s="319" t="s">
        <v>239</v>
      </c>
      <c r="D20" s="320">
        <v>212415.44546567023</v>
      </c>
      <c r="E20" s="321">
        <v>1809.4456059163558</v>
      </c>
      <c r="F20" s="322">
        <v>1.1420474346488174</v>
      </c>
      <c r="G20" s="323">
        <v>2066.4727123733492</v>
      </c>
      <c r="H20" s="321">
        <v>530.94535381076389</v>
      </c>
      <c r="I20" s="322">
        <v>1.7855937187629551</v>
      </c>
      <c r="J20" s="323">
        <v>948.05268877087485</v>
      </c>
      <c r="K20" s="324">
        <v>0.10000000000000003</v>
      </c>
      <c r="L20" s="324">
        <v>0.89999999999999969</v>
      </c>
      <c r="M20" s="321">
        <v>1059.894691131122</v>
      </c>
      <c r="N20" s="325">
        <v>0.11797023908581217</v>
      </c>
      <c r="O20" s="324">
        <v>0.95</v>
      </c>
      <c r="P20" s="324">
        <v>5.0000000000000044E-2</v>
      </c>
      <c r="Q20" s="321">
        <v>2010.5517111932254</v>
      </c>
      <c r="R20" s="325">
        <v>1.1207172713152183</v>
      </c>
      <c r="S20" s="325">
        <v>0.79580842151829867</v>
      </c>
      <c r="T20" s="325">
        <v>0.2041915784817013</v>
      </c>
      <c r="U20" s="321">
        <v>1254.0108486523134</v>
      </c>
      <c r="V20" s="326">
        <v>0.3227227384145761</v>
      </c>
      <c r="X20" s="31"/>
    </row>
    <row r="21" spans="2:24" x14ac:dyDescent="0.25">
      <c r="B21" s="318">
        <v>2</v>
      </c>
      <c r="C21" s="319" t="s">
        <v>237</v>
      </c>
      <c r="D21" s="320">
        <v>54677.226059090885</v>
      </c>
      <c r="E21" s="321">
        <v>2066.9253129454487</v>
      </c>
      <c r="F21" s="322">
        <v>0.91269474232286651</v>
      </c>
      <c r="G21" s="323">
        <v>1886.4718658993565</v>
      </c>
      <c r="H21" s="321">
        <v>601.55996718782433</v>
      </c>
      <c r="I21" s="322">
        <v>0.77044288906981551</v>
      </c>
      <c r="J21" s="323">
        <v>463.46759906893078</v>
      </c>
      <c r="K21" s="324">
        <v>5.0000000000000017E-2</v>
      </c>
      <c r="L21" s="324">
        <v>0.94999999999999962</v>
      </c>
      <c r="M21" s="321">
        <v>534.61781241045196</v>
      </c>
      <c r="N21" s="325">
        <v>0.15351712500389736</v>
      </c>
      <c r="O21" s="324">
        <v>0.95</v>
      </c>
      <c r="P21" s="324">
        <v>5.0000000000000044E-2</v>
      </c>
      <c r="Q21" s="321">
        <v>1815.3216525578353</v>
      </c>
      <c r="R21" s="325">
        <v>2.916825375074052</v>
      </c>
      <c r="S21" s="325">
        <v>0.90279548833391399</v>
      </c>
      <c r="T21" s="325">
        <v>9.7204511666086013E-2</v>
      </c>
      <c r="U21" s="321">
        <v>659.10800378085946</v>
      </c>
      <c r="V21" s="326">
        <v>0.42212315403483336</v>
      </c>
    </row>
    <row r="22" spans="2:24" x14ac:dyDescent="0.25">
      <c r="B22" s="318">
        <v>2</v>
      </c>
      <c r="C22" s="319" t="s">
        <v>238</v>
      </c>
      <c r="D22" s="320">
        <v>56357.325634989684</v>
      </c>
      <c r="E22" s="321">
        <v>2066.9253129454487</v>
      </c>
      <c r="F22" s="322">
        <v>0.80083487423248301</v>
      </c>
      <c r="G22" s="323">
        <v>1655.265873040604</v>
      </c>
      <c r="H22" s="321">
        <v>601.55996718782433</v>
      </c>
      <c r="I22" s="322">
        <v>0.97577264721102008</v>
      </c>
      <c r="J22" s="323">
        <v>586.98576163903772</v>
      </c>
      <c r="K22" s="324">
        <v>0</v>
      </c>
      <c r="L22" s="324">
        <v>1</v>
      </c>
      <c r="M22" s="321">
        <v>586.98576163903772</v>
      </c>
      <c r="N22" s="325">
        <v>0</v>
      </c>
      <c r="O22" s="324">
        <v>0.95</v>
      </c>
      <c r="P22" s="324">
        <v>5.0000000000000044E-2</v>
      </c>
      <c r="Q22" s="321">
        <v>1601.8518674705256</v>
      </c>
      <c r="R22" s="325">
        <v>1.728945013926201</v>
      </c>
      <c r="S22" s="325">
        <v>0.90496308749593157</v>
      </c>
      <c r="T22" s="325">
        <v>9.5036912504068413E-2</v>
      </c>
      <c r="U22" s="321">
        <v>683.43550294228942</v>
      </c>
      <c r="V22" s="326">
        <v>0.16431359601284967</v>
      </c>
    </row>
    <row r="23" spans="2:24" ht="15.75" thickBot="1" x14ac:dyDescent="0.3">
      <c r="B23" s="327">
        <v>2</v>
      </c>
      <c r="C23" s="328" t="s">
        <v>239</v>
      </c>
      <c r="D23" s="329">
        <v>53103.861366417557</v>
      </c>
      <c r="E23" s="330">
        <v>2066.9253129454487</v>
      </c>
      <c r="F23" s="331">
        <v>1.1460575125123664</v>
      </c>
      <c r="G23" s="332">
        <v>2368.8152827031054</v>
      </c>
      <c r="H23" s="330">
        <v>601.55996718782433</v>
      </c>
      <c r="I23" s="331">
        <v>1.8039049593930634</v>
      </c>
      <c r="J23" s="332">
        <v>1085.1570081824448</v>
      </c>
      <c r="K23" s="333">
        <v>0.10000000000000003</v>
      </c>
      <c r="L23" s="333">
        <v>0.89999999999999969</v>
      </c>
      <c r="M23" s="330">
        <v>1213.5228356345106</v>
      </c>
      <c r="N23" s="334">
        <v>0.11829240053203804</v>
      </c>
      <c r="O23" s="333">
        <v>0.95</v>
      </c>
      <c r="P23" s="333">
        <v>5.0000000000000044E-2</v>
      </c>
      <c r="Q23" s="330">
        <v>2304.6323689770725</v>
      </c>
      <c r="R23" s="334">
        <v>1.1237778050543636</v>
      </c>
      <c r="S23" s="334">
        <v>0.79905847192821988</v>
      </c>
      <c r="T23" s="334">
        <v>0.20094152807178006</v>
      </c>
      <c r="U23" s="330">
        <v>1432.7720525580517</v>
      </c>
      <c r="V23" s="335">
        <v>0.32033617417062588</v>
      </c>
    </row>
    <row r="24" spans="2:24" ht="15.75" thickTop="1" x14ac:dyDescent="0.25">
      <c r="B24" s="289" t="s">
        <v>33</v>
      </c>
      <c r="C24" s="336"/>
      <c r="D24" s="337">
        <v>820692.06530249072</v>
      </c>
      <c r="E24" s="338">
        <v>1860.9415473221741</v>
      </c>
      <c r="F24" s="339">
        <v>0.9490302942561103</v>
      </c>
      <c r="G24" s="338">
        <v>1766.0899042485842</v>
      </c>
      <c r="H24" s="338">
        <v>545.06827648617605</v>
      </c>
      <c r="I24" s="339">
        <v>1.1624431177535626</v>
      </c>
      <c r="J24" s="338">
        <v>633.61086670715133</v>
      </c>
      <c r="K24" s="340"/>
      <c r="L24" s="340"/>
      <c r="M24" s="338">
        <v>692.22223451661216</v>
      </c>
      <c r="N24" s="341">
        <v>9.2503728848688516E-2</v>
      </c>
      <c r="O24" s="340"/>
      <c r="P24" s="340"/>
      <c r="Q24" s="338">
        <v>1709.4659523715127</v>
      </c>
      <c r="R24" s="341">
        <v>1.6979744859104682</v>
      </c>
      <c r="S24" s="342">
        <v>0.85960174165705661</v>
      </c>
      <c r="T24" s="342">
        <v>0.14039825834294326</v>
      </c>
      <c r="U24" s="338">
        <v>834.36249351601509</v>
      </c>
      <c r="V24" s="343">
        <v>0.31683741134706445</v>
      </c>
    </row>
    <row r="25" spans="2:24" x14ac:dyDescent="0.25">
      <c r="C25" s="296"/>
      <c r="D25" s="296"/>
      <c r="E25" s="344"/>
      <c r="F25" s="344"/>
      <c r="G25" s="344"/>
      <c r="H25" s="344"/>
      <c r="I25" s="344"/>
      <c r="J25" s="344"/>
      <c r="K25" s="344"/>
      <c r="L25" s="344"/>
      <c r="M25" s="344"/>
      <c r="N25" s="344"/>
      <c r="O25" s="344"/>
      <c r="P25" s="296"/>
      <c r="Q25" s="296"/>
      <c r="R25" s="344"/>
      <c r="S25" s="296"/>
      <c r="T25" s="344"/>
      <c r="U25" s="344"/>
      <c r="V25" s="345"/>
    </row>
    <row r="26" spans="2:24" x14ac:dyDescent="0.25">
      <c r="C26" s="296"/>
      <c r="D26" s="344"/>
      <c r="E26" s="344"/>
      <c r="F26" s="344"/>
      <c r="G26" s="344"/>
      <c r="H26" s="344"/>
      <c r="I26" s="344"/>
      <c r="J26" s="296"/>
      <c r="K26" s="296"/>
      <c r="L26" s="296"/>
      <c r="M26" s="296"/>
      <c r="N26" s="296"/>
      <c r="O26" s="296"/>
      <c r="P26" s="296"/>
      <c r="Q26" s="296"/>
      <c r="R26" s="296"/>
    </row>
    <row r="27" spans="2:24" ht="18" customHeight="1" x14ac:dyDescent="0.25">
      <c r="C27" s="296"/>
      <c r="D27" s="346" t="s">
        <v>240</v>
      </c>
      <c r="E27" s="347"/>
      <c r="F27" s="348"/>
      <c r="G27" s="348"/>
      <c r="H27" s="348"/>
      <c r="I27" s="348"/>
      <c r="J27" s="348"/>
      <c r="K27" s="348"/>
      <c r="L27" s="348"/>
      <c r="M27" s="348"/>
      <c r="N27" s="348"/>
      <c r="O27" s="348"/>
      <c r="P27" s="348"/>
      <c r="Q27" s="480" t="s">
        <v>241</v>
      </c>
      <c r="R27" s="18"/>
      <c r="S27" s="480" t="s">
        <v>333</v>
      </c>
      <c r="T27" s="18"/>
    </row>
    <row r="28" spans="2:24" x14ac:dyDescent="0.25">
      <c r="C28" s="296"/>
      <c r="D28" s="298" t="s">
        <v>225</v>
      </c>
      <c r="E28" s="299"/>
      <c r="F28" s="298" t="s">
        <v>242</v>
      </c>
      <c r="G28" s="299"/>
      <c r="H28" s="298" t="s">
        <v>243</v>
      </c>
      <c r="I28" s="299"/>
      <c r="J28" s="298" t="s">
        <v>244</v>
      </c>
      <c r="K28" s="299"/>
      <c r="L28" s="298" t="s">
        <v>245</v>
      </c>
      <c r="M28" s="299"/>
      <c r="N28" s="372" t="s">
        <v>246</v>
      </c>
      <c r="O28" s="374"/>
      <c r="P28" s="373"/>
      <c r="Q28" s="372" t="s">
        <v>247</v>
      </c>
      <c r="R28" s="481"/>
      <c r="S28" s="372" t="s">
        <v>247</v>
      </c>
      <c r="T28" s="481"/>
    </row>
    <row r="29" spans="2:24" x14ac:dyDescent="0.25">
      <c r="B29" s="302" t="s">
        <v>9</v>
      </c>
      <c r="C29" s="303" t="s">
        <v>10</v>
      </c>
      <c r="D29" s="305" t="s">
        <v>13</v>
      </c>
      <c r="E29" s="305" t="s">
        <v>11</v>
      </c>
      <c r="F29" s="305" t="s">
        <v>248</v>
      </c>
      <c r="G29" s="305" t="s">
        <v>11</v>
      </c>
      <c r="H29" s="305" t="s">
        <v>248</v>
      </c>
      <c r="I29" s="305" t="s">
        <v>11</v>
      </c>
      <c r="J29" s="305" t="s">
        <v>248</v>
      </c>
      <c r="K29" s="305" t="s">
        <v>11</v>
      </c>
      <c r="L29" s="305" t="s">
        <v>92</v>
      </c>
      <c r="M29" s="305" t="s">
        <v>11</v>
      </c>
      <c r="N29" s="375" t="s">
        <v>331</v>
      </c>
      <c r="O29" s="375" t="s">
        <v>332</v>
      </c>
      <c r="P29" s="375" t="s">
        <v>11</v>
      </c>
      <c r="Q29" s="375" t="s">
        <v>249</v>
      </c>
      <c r="R29" s="375" t="s">
        <v>250</v>
      </c>
      <c r="S29" s="375" t="s">
        <v>249</v>
      </c>
      <c r="T29" s="375" t="s">
        <v>250</v>
      </c>
    </row>
    <row r="30" spans="2:24" x14ac:dyDescent="0.25">
      <c r="B30" s="280">
        <v>1</v>
      </c>
      <c r="C30" s="219" t="s">
        <v>237</v>
      </c>
      <c r="D30" s="349">
        <v>218708.90423636354</v>
      </c>
      <c r="E30" s="314">
        <v>605.85351696455791</v>
      </c>
      <c r="F30" s="350">
        <v>5.9289128156497961</v>
      </c>
      <c r="G30" s="314">
        <v>611.78242978020774</v>
      </c>
      <c r="H30" s="350">
        <v>4.61767343370345</v>
      </c>
      <c r="I30" s="314">
        <v>616.40010321391117</v>
      </c>
      <c r="J30" s="350">
        <v>2.0741489520128447</v>
      </c>
      <c r="K30" s="314">
        <v>618.47425216592399</v>
      </c>
      <c r="L30" s="351">
        <v>0.1225</v>
      </c>
      <c r="M30" s="314">
        <v>704.81396258224959</v>
      </c>
      <c r="N30" s="478">
        <v>5.823387323385119</v>
      </c>
      <c r="O30" s="478">
        <v>0.11884463925275757</v>
      </c>
      <c r="P30" s="377">
        <v>710.75619454488742</v>
      </c>
      <c r="Q30" s="377">
        <v>654.44742228035477</v>
      </c>
      <c r="R30" s="317">
        <v>7.6960407493695593E-2</v>
      </c>
      <c r="S30" s="377">
        <v>661.47276441018823</v>
      </c>
      <c r="T30" s="317">
        <v>7.4505607466156976E-2</v>
      </c>
    </row>
    <row r="31" spans="2:24" x14ac:dyDescent="0.25">
      <c r="B31" s="283">
        <v>1</v>
      </c>
      <c r="C31" s="222" t="s">
        <v>238</v>
      </c>
      <c r="D31" s="352">
        <v>225429.30253995873</v>
      </c>
      <c r="E31" s="323">
        <v>599.9101344584908</v>
      </c>
      <c r="F31" s="353">
        <v>5.8104396505456117</v>
      </c>
      <c r="G31" s="323">
        <v>605.72057410903642</v>
      </c>
      <c r="H31" s="353">
        <v>1.5894803076651838</v>
      </c>
      <c r="I31" s="323">
        <v>607.31005441670163</v>
      </c>
      <c r="J31" s="353">
        <v>2.6636418954038454</v>
      </c>
      <c r="K31" s="323">
        <v>609.97369631210552</v>
      </c>
      <c r="L31" s="354">
        <v>0.1225</v>
      </c>
      <c r="M31" s="323">
        <v>695.12671944399494</v>
      </c>
      <c r="N31" s="479">
        <v>5.6688561953701768</v>
      </c>
      <c r="O31" s="479">
        <v>0.11569094276265712</v>
      </c>
      <c r="P31" s="379">
        <v>700.91126658212772</v>
      </c>
      <c r="Q31" s="379">
        <v>643.50671320735012</v>
      </c>
      <c r="R31" s="326">
        <v>8.021673306151178E-2</v>
      </c>
      <c r="S31" s="379">
        <v>650.41513499384018</v>
      </c>
      <c r="T31" s="326">
        <v>7.7636772072909643E-2</v>
      </c>
    </row>
    <row r="32" spans="2:24" x14ac:dyDescent="0.25">
      <c r="B32" s="283">
        <v>1</v>
      </c>
      <c r="C32" s="222" t="s">
        <v>239</v>
      </c>
      <c r="D32" s="352">
        <v>212415.44546567023</v>
      </c>
      <c r="E32" s="323">
        <v>1254.0108486523134</v>
      </c>
      <c r="F32" s="353">
        <v>6.3039278621071393</v>
      </c>
      <c r="G32" s="323">
        <v>1260.3147765144206</v>
      </c>
      <c r="H32" s="353">
        <v>2.069473977332851</v>
      </c>
      <c r="I32" s="323">
        <v>1262.3842504917534</v>
      </c>
      <c r="J32" s="353">
        <v>2.7230419304022391</v>
      </c>
      <c r="K32" s="323">
        <v>1265.1072924221555</v>
      </c>
      <c r="L32" s="354">
        <v>0.1225</v>
      </c>
      <c r="M32" s="323">
        <v>1441.7177121620007</v>
      </c>
      <c r="N32" s="479">
        <v>12.058714295656792</v>
      </c>
      <c r="O32" s="479">
        <v>0.24609621011544469</v>
      </c>
      <c r="P32" s="379">
        <v>1454.0225226677728</v>
      </c>
      <c r="Q32" s="379">
        <v>1339.1925701333555</v>
      </c>
      <c r="R32" s="326">
        <v>7.6557430436188678E-2</v>
      </c>
      <c r="S32" s="379">
        <v>1353.5506048618752</v>
      </c>
      <c r="T32" s="326">
        <v>7.4228416318539159E-2</v>
      </c>
    </row>
    <row r="33" spans="2:21" x14ac:dyDescent="0.25">
      <c r="B33" s="283">
        <v>2</v>
      </c>
      <c r="C33" s="222" t="s">
        <v>237</v>
      </c>
      <c r="D33" s="352">
        <v>54677.226059090885</v>
      </c>
      <c r="E33" s="323">
        <v>659.10800378085946</v>
      </c>
      <c r="F33" s="353">
        <v>5.5062268562231989</v>
      </c>
      <c r="G33" s="323">
        <v>664.61423063708264</v>
      </c>
      <c r="H33" s="353">
        <v>5.8887010954616583</v>
      </c>
      <c r="I33" s="323">
        <v>670.50293173254431</v>
      </c>
      <c r="J33" s="353">
        <v>2.0741489520128447</v>
      </c>
      <c r="K33" s="323">
        <v>672.57708068455713</v>
      </c>
      <c r="L33" s="354">
        <v>0.1225</v>
      </c>
      <c r="M33" s="323">
        <v>766.46960761772903</v>
      </c>
      <c r="N33" s="479">
        <v>1.9966080182648565</v>
      </c>
      <c r="O33" s="479">
        <v>4.0747102413568381E-2</v>
      </c>
      <c r="P33" s="379">
        <v>768.50696273840742</v>
      </c>
      <c r="Q33" s="379">
        <v>715.98488499586563</v>
      </c>
      <c r="R33" s="326">
        <v>7.0510877645349801E-2</v>
      </c>
      <c r="S33" s="379">
        <v>717.56724079721812</v>
      </c>
      <c r="T33" s="326">
        <v>7.0989475334179319E-2</v>
      </c>
    </row>
    <row r="34" spans="2:21" x14ac:dyDescent="0.25">
      <c r="B34" s="283">
        <v>2</v>
      </c>
      <c r="C34" s="222" t="s">
        <v>238</v>
      </c>
      <c r="D34" s="352">
        <v>56357.325634989684</v>
      </c>
      <c r="E34" s="323">
        <v>683.43550294228942</v>
      </c>
      <c r="F34" s="353">
        <v>5.5017248364239766</v>
      </c>
      <c r="G34" s="323">
        <v>688.93722777871335</v>
      </c>
      <c r="H34" s="353">
        <v>0</v>
      </c>
      <c r="I34" s="323">
        <v>688.93722777871335</v>
      </c>
      <c r="J34" s="353">
        <v>2.6636418954038454</v>
      </c>
      <c r="K34" s="323">
        <v>691.60086967411723</v>
      </c>
      <c r="L34" s="354">
        <v>0.1225</v>
      </c>
      <c r="M34" s="323">
        <v>788.14913922976325</v>
      </c>
      <c r="N34" s="479">
        <v>1.6583909798670851</v>
      </c>
      <c r="O34" s="479">
        <v>3.3844713874838561E-2</v>
      </c>
      <c r="P34" s="379">
        <v>789.84137492350521</v>
      </c>
      <c r="Q34" s="379">
        <v>741.4623830388316</v>
      </c>
      <c r="R34" s="326">
        <v>6.2965778519456617E-2</v>
      </c>
      <c r="S34" s="379">
        <v>743.10417511754611</v>
      </c>
      <c r="T34" s="326">
        <v>6.2894546109320437E-2</v>
      </c>
    </row>
    <row r="35" spans="2:21" ht="15.75" thickBot="1" x14ac:dyDescent="0.3">
      <c r="B35" s="286">
        <v>2</v>
      </c>
      <c r="C35" s="225" t="s">
        <v>239</v>
      </c>
      <c r="D35" s="355">
        <v>53103.861366417557</v>
      </c>
      <c r="E35" s="332">
        <v>1432.7720525580517</v>
      </c>
      <c r="F35" s="356">
        <v>5.7216846354815685</v>
      </c>
      <c r="G35" s="332">
        <v>1438.4937371935332</v>
      </c>
      <c r="H35" s="356">
        <v>1.6541913545742502</v>
      </c>
      <c r="I35" s="332">
        <v>1440.1479285481075</v>
      </c>
      <c r="J35" s="356">
        <v>2.7230419304022391</v>
      </c>
      <c r="K35" s="332">
        <v>1442.8709704785097</v>
      </c>
      <c r="L35" s="357">
        <v>0.1225</v>
      </c>
      <c r="M35" s="332">
        <v>1644.2974022547119</v>
      </c>
      <c r="N35" s="387">
        <v>4.6080189072921307</v>
      </c>
      <c r="O35" s="387">
        <v>9.404120218963552E-2</v>
      </c>
      <c r="P35" s="381">
        <v>1648.9994623641935</v>
      </c>
      <c r="Q35" s="381">
        <v>1521.0252171965001</v>
      </c>
      <c r="R35" s="335">
        <v>8.1045457803403664E-2</v>
      </c>
      <c r="S35" s="381">
        <v>1524.3897079406968</v>
      </c>
      <c r="T35" s="335">
        <v>8.1744027642270289E-2</v>
      </c>
    </row>
    <row r="36" spans="2:21" ht="15.75" thickTop="1" x14ac:dyDescent="0.25">
      <c r="B36" s="289" t="s">
        <v>33</v>
      </c>
      <c r="C36" s="336"/>
      <c r="D36" s="358">
        <v>820692.06530249072</v>
      </c>
      <c r="E36" s="359">
        <v>834.36249351601509</v>
      </c>
      <c r="F36" s="359">
        <v>5.9225286681600009</v>
      </c>
      <c r="G36" s="359">
        <v>840.28502218417486</v>
      </c>
      <c r="H36" s="359">
        <v>2.7021727805785569</v>
      </c>
      <c r="I36" s="359">
        <v>842.98719496475348</v>
      </c>
      <c r="J36" s="359">
        <v>2.4864897762859628</v>
      </c>
      <c r="K36" s="359">
        <v>845.47368474103939</v>
      </c>
      <c r="L36" s="360">
        <v>0.12250000000000016</v>
      </c>
      <c r="M36" s="359">
        <v>963.50277463366331</v>
      </c>
      <c r="N36" s="292">
        <v>6.7751906328521594</v>
      </c>
      <c r="O36" s="292">
        <v>0.13826919658881973</v>
      </c>
      <c r="P36" s="292">
        <v>970.41623446310416</v>
      </c>
      <c r="Q36" s="292">
        <v>894.81936305980389</v>
      </c>
      <c r="R36" s="389">
        <v>7.6756733715505288E-2</v>
      </c>
      <c r="S36" s="292">
        <v>902.7412712742638</v>
      </c>
      <c r="T36" s="389">
        <v>7.4966067623466248E-2</v>
      </c>
    </row>
    <row r="37" spans="2:21" x14ac:dyDescent="0.25">
      <c r="C37" s="296"/>
      <c r="D37" s="296"/>
      <c r="E37" s="296"/>
      <c r="F37" s="296"/>
      <c r="G37" s="296"/>
      <c r="H37" s="296"/>
      <c r="I37" s="296"/>
      <c r="J37" s="296"/>
      <c r="K37" s="296"/>
      <c r="L37" s="361"/>
      <c r="M37" s="296"/>
      <c r="N37" s="296"/>
      <c r="O37" s="296"/>
      <c r="P37" s="296"/>
      <c r="Q37" s="296"/>
      <c r="R37" s="296"/>
    </row>
    <row r="38" spans="2:21" x14ac:dyDescent="0.25">
      <c r="C38" s="296"/>
      <c r="D38" s="296"/>
      <c r="E38" s="296"/>
      <c r="F38" s="296"/>
      <c r="G38" s="296"/>
      <c r="H38" s="296"/>
      <c r="I38" s="296"/>
      <c r="J38" s="296"/>
      <c r="K38" s="296"/>
      <c r="L38" s="362"/>
      <c r="M38" s="296"/>
      <c r="N38" s="296"/>
      <c r="O38" s="296"/>
      <c r="P38" s="296"/>
      <c r="Q38" s="296"/>
      <c r="R38" s="296"/>
    </row>
    <row r="39" spans="2:21" x14ac:dyDescent="0.25">
      <c r="B39" s="363" t="s">
        <v>251</v>
      </c>
      <c r="C39" s="296"/>
      <c r="D39" s="296"/>
      <c r="E39" s="296"/>
      <c r="F39" s="296"/>
      <c r="G39" s="296"/>
      <c r="H39" s="296"/>
      <c r="I39" s="296"/>
      <c r="J39" s="296"/>
      <c r="K39" s="296"/>
      <c r="L39" s="296"/>
      <c r="M39" s="296"/>
      <c r="N39" s="296"/>
      <c r="O39" s="296"/>
      <c r="P39" s="296"/>
      <c r="Q39" s="296"/>
      <c r="R39" s="296"/>
      <c r="S39" s="296"/>
      <c r="T39" s="296"/>
      <c r="U39" s="296"/>
    </row>
    <row r="40" spans="2:21" x14ac:dyDescent="0.25">
      <c r="C40" s="296"/>
      <c r="D40" s="296"/>
      <c r="E40" s="298" t="s">
        <v>252</v>
      </c>
      <c r="F40" s="300"/>
      <c r="G40" s="299"/>
      <c r="H40" s="298"/>
      <c r="I40" s="298" t="s">
        <v>253</v>
      </c>
      <c r="J40" s="300"/>
      <c r="K40" s="299"/>
      <c r="L40" s="298"/>
      <c r="M40" s="298" t="s">
        <v>254</v>
      </c>
      <c r="N40" s="300"/>
      <c r="O40" s="299"/>
      <c r="P40" s="297"/>
      <c r="Q40" s="296"/>
      <c r="R40" s="296"/>
      <c r="S40" s="296"/>
      <c r="T40" s="296"/>
      <c r="U40" s="296"/>
    </row>
    <row r="41" spans="2:21" ht="30" x14ac:dyDescent="0.25">
      <c r="B41" s="364" t="s">
        <v>9</v>
      </c>
      <c r="C41" s="304" t="s">
        <v>10</v>
      </c>
      <c r="D41" s="365" t="s">
        <v>255</v>
      </c>
      <c r="E41" s="365" t="s">
        <v>256</v>
      </c>
      <c r="F41" s="365" t="s">
        <v>257</v>
      </c>
      <c r="G41" s="365" t="s">
        <v>258</v>
      </c>
      <c r="H41" s="365" t="s">
        <v>259</v>
      </c>
      <c r="I41" s="365" t="s">
        <v>256</v>
      </c>
      <c r="J41" s="365" t="s">
        <v>257</v>
      </c>
      <c r="K41" s="365" t="s">
        <v>258</v>
      </c>
      <c r="L41" s="365" t="s">
        <v>259</v>
      </c>
      <c r="M41" s="307" t="s">
        <v>256</v>
      </c>
      <c r="N41" s="307" t="s">
        <v>257</v>
      </c>
      <c r="O41" s="307" t="s">
        <v>258</v>
      </c>
      <c r="P41" s="365" t="s">
        <v>259</v>
      </c>
      <c r="Q41" s="365" t="s">
        <v>260</v>
      </c>
      <c r="R41" s="296"/>
      <c r="S41" s="296"/>
      <c r="T41" s="296"/>
      <c r="U41" s="296"/>
    </row>
    <row r="42" spans="2:21" x14ac:dyDescent="0.25">
      <c r="B42" s="280">
        <v>1</v>
      </c>
      <c r="C42" s="219" t="s">
        <v>237</v>
      </c>
      <c r="D42" s="366">
        <v>1.3052205560204768</v>
      </c>
      <c r="E42" s="316">
        <v>0.15383026657637622</v>
      </c>
      <c r="F42" s="316">
        <v>0.14564176898350295</v>
      </c>
      <c r="G42" s="366">
        <v>1.3521727155176964</v>
      </c>
      <c r="H42" s="366">
        <v>1.0359725866104754</v>
      </c>
      <c r="I42" s="316">
        <v>-4.7117547523623848E-2</v>
      </c>
      <c r="J42" s="316">
        <v>0.12027721063669271</v>
      </c>
      <c r="K42" s="366">
        <v>1.290839311966995</v>
      </c>
      <c r="L42" s="366">
        <v>0.98898175179118442</v>
      </c>
      <c r="M42" s="316">
        <v>-0.11625107702145687</v>
      </c>
      <c r="N42" s="316">
        <v>0.11155085822264715</v>
      </c>
      <c r="O42" s="366">
        <v>1.2697383376540083</v>
      </c>
      <c r="P42" s="366">
        <v>0.97281515510707928</v>
      </c>
      <c r="Q42" s="366">
        <v>0.99960526059965626</v>
      </c>
      <c r="R42" s="296"/>
      <c r="S42" s="296"/>
      <c r="T42" s="296"/>
      <c r="U42" s="296"/>
    </row>
    <row r="43" spans="2:21" x14ac:dyDescent="0.25">
      <c r="B43" s="283">
        <v>1</v>
      </c>
      <c r="C43" s="222" t="s">
        <v>238</v>
      </c>
      <c r="D43" s="367">
        <v>1.179170653772323</v>
      </c>
      <c r="E43" s="325">
        <v>0.15383026657637622</v>
      </c>
      <c r="F43" s="325">
        <v>0.11722178005755911</v>
      </c>
      <c r="G43" s="367">
        <v>1.206732523204783</v>
      </c>
      <c r="H43" s="367">
        <v>1.023373944512854</v>
      </c>
      <c r="I43" s="325">
        <v>-4.7117547523623848E-2</v>
      </c>
      <c r="J43" s="325">
        <v>9.6806766558761914E-2</v>
      </c>
      <c r="K43" s="367">
        <v>1.1707285719783669</v>
      </c>
      <c r="L43" s="367">
        <v>0.99284066155568851</v>
      </c>
      <c r="M43" s="325">
        <v>-0.11625107702145687</v>
      </c>
      <c r="N43" s="325">
        <v>8.9783241847936235E-2</v>
      </c>
      <c r="O43" s="367">
        <v>1.158341872300652</v>
      </c>
      <c r="P43" s="367">
        <v>0.98233607543993995</v>
      </c>
      <c r="Q43" s="367">
        <v>0.99979834091399877</v>
      </c>
      <c r="R43" s="296"/>
      <c r="S43" s="296"/>
      <c r="T43" s="296"/>
      <c r="U43" s="296"/>
    </row>
    <row r="44" spans="2:21" x14ac:dyDescent="0.25">
      <c r="B44" s="283">
        <v>1</v>
      </c>
      <c r="C44" s="222" t="s">
        <v>239</v>
      </c>
      <c r="D44" s="367">
        <v>1.1831466457427295</v>
      </c>
      <c r="E44" s="325">
        <v>0.15383026657637622</v>
      </c>
      <c r="F44" s="325">
        <v>0.23560242343219245</v>
      </c>
      <c r="G44" s="367">
        <v>1.2113201430799025</v>
      </c>
      <c r="H44" s="367">
        <v>1.0238123460338147</v>
      </c>
      <c r="I44" s="325">
        <v>-4.7117547523623848E-2</v>
      </c>
      <c r="J44" s="325">
        <v>0.19457057207866596</v>
      </c>
      <c r="K44" s="367">
        <v>1.1745172249581541</v>
      </c>
      <c r="L44" s="367">
        <v>0.99270638105967146</v>
      </c>
      <c r="M44" s="325">
        <v>-0.11625107702145687</v>
      </c>
      <c r="N44" s="325">
        <v>0.18045408756449219</v>
      </c>
      <c r="O44" s="367">
        <v>1.1618556509222699</v>
      </c>
      <c r="P44" s="367">
        <v>0.98200477100867412</v>
      </c>
      <c r="Q44" s="367">
        <v>0.99996454981369876</v>
      </c>
      <c r="R44" s="296"/>
      <c r="S44" s="296"/>
      <c r="T44" s="296"/>
      <c r="U44" s="296"/>
    </row>
    <row r="45" spans="2:21" x14ac:dyDescent="0.25">
      <c r="B45" s="283">
        <v>2</v>
      </c>
      <c r="C45" s="222" t="s">
        <v>237</v>
      </c>
      <c r="D45" s="367">
        <v>1.2328582933088477</v>
      </c>
      <c r="E45" s="325">
        <v>0.15383026657637622</v>
      </c>
      <c r="F45" s="325">
        <v>0.1121575076081065</v>
      </c>
      <c r="G45" s="367">
        <v>1.2686789466430677</v>
      </c>
      <c r="H45" s="367">
        <v>1.02905496400408</v>
      </c>
      <c r="I45" s="325">
        <v>-4.7117547523623848E-2</v>
      </c>
      <c r="J45" s="325">
        <v>9.262447346814856E-2</v>
      </c>
      <c r="K45" s="367">
        <v>1.2218865816075981</v>
      </c>
      <c r="L45" s="367">
        <v>0.99110058977516158</v>
      </c>
      <c r="M45" s="325">
        <v>-0.11625107702145687</v>
      </c>
      <c r="N45" s="325">
        <v>8.5904382493558751E-2</v>
      </c>
      <c r="O45" s="367">
        <v>1.2057882659183157</v>
      </c>
      <c r="P45" s="367">
        <v>0.97804287196878137</v>
      </c>
      <c r="Q45" s="367">
        <v>1.0004136045804997</v>
      </c>
      <c r="R45" s="296"/>
      <c r="S45" s="296"/>
      <c r="T45" s="296"/>
      <c r="U45" s="296"/>
    </row>
    <row r="46" spans="2:21" x14ac:dyDescent="0.25">
      <c r="B46" s="283">
        <v>2</v>
      </c>
      <c r="C46" s="222" t="s">
        <v>238</v>
      </c>
      <c r="D46" s="367">
        <v>1.1643135960128497</v>
      </c>
      <c r="E46" s="325">
        <v>0.15383026657637622</v>
      </c>
      <c r="F46" s="325">
        <v>0.109656466089165</v>
      </c>
      <c r="G46" s="367">
        <v>1.1895900002896294</v>
      </c>
      <c r="H46" s="367">
        <v>1.0217092752015762</v>
      </c>
      <c r="I46" s="325">
        <v>-4.7117547523623848E-2</v>
      </c>
      <c r="J46" s="325">
        <v>9.0559006262659489E-2</v>
      </c>
      <c r="K46" s="367">
        <v>1.1565715423439367</v>
      </c>
      <c r="L46" s="367">
        <v>0.99335054258970656</v>
      </c>
      <c r="M46" s="325">
        <v>-0.11625107702145687</v>
      </c>
      <c r="N46" s="325">
        <v>8.39887690686765E-2</v>
      </c>
      <c r="O46" s="367">
        <v>1.1452119635070874</v>
      </c>
      <c r="P46" s="367">
        <v>0.98359408275298421</v>
      </c>
      <c r="Q46" s="367">
        <v>1.0007328231976955</v>
      </c>
      <c r="R46" s="296"/>
      <c r="S46" s="296"/>
      <c r="T46" s="296"/>
      <c r="U46" s="296"/>
    </row>
    <row r="47" spans="2:21" x14ac:dyDescent="0.25">
      <c r="B47" s="368">
        <v>2</v>
      </c>
      <c r="C47" s="369" t="s">
        <v>239</v>
      </c>
      <c r="D47" s="370">
        <v>1.1806716861730113</v>
      </c>
      <c r="E47" s="371">
        <v>0.15383026657637622</v>
      </c>
      <c r="F47" s="371">
        <v>0.23185241690132638</v>
      </c>
      <c r="G47" s="370">
        <v>1.2084644598198091</v>
      </c>
      <c r="H47" s="370">
        <v>1.023539798550505</v>
      </c>
      <c r="I47" s="371">
        <v>-4.7117547523623848E-2</v>
      </c>
      <c r="J47" s="371">
        <v>0.19147365607338837</v>
      </c>
      <c r="K47" s="370">
        <v>1.1721588794135813</v>
      </c>
      <c r="L47" s="370">
        <v>0.99278986117891665</v>
      </c>
      <c r="M47" s="371">
        <v>-0.11625107702145687</v>
      </c>
      <c r="N47" s="371">
        <v>0.17758185901509832</v>
      </c>
      <c r="O47" s="370">
        <v>1.1596684080681161</v>
      </c>
      <c r="P47" s="370">
        <v>0.98221073787838975</v>
      </c>
      <c r="Q47" s="370">
        <v>1.0005054865100997</v>
      </c>
      <c r="R47" s="296"/>
      <c r="S47" s="296"/>
      <c r="T47" s="296"/>
      <c r="U47" s="296"/>
    </row>
    <row r="49" spans="2:16" x14ac:dyDescent="0.25">
      <c r="B49" s="363" t="s">
        <v>334</v>
      </c>
    </row>
    <row r="50" spans="2:16" x14ac:dyDescent="0.25">
      <c r="B50" s="363"/>
    </row>
    <row r="51" spans="2:16" x14ac:dyDescent="0.25">
      <c r="D51" s="372" t="s">
        <v>261</v>
      </c>
      <c r="E51" s="373"/>
      <c r="F51" s="372" t="s">
        <v>63</v>
      </c>
      <c r="G51" s="374"/>
      <c r="H51" s="373"/>
      <c r="I51" s="372" t="s">
        <v>179</v>
      </c>
      <c r="J51" s="374"/>
      <c r="K51" s="373"/>
      <c r="L51" s="372" t="s">
        <v>262</v>
      </c>
      <c r="M51" s="374"/>
      <c r="N51" s="373"/>
    </row>
    <row r="52" spans="2:16" ht="30" x14ac:dyDescent="0.25">
      <c r="B52" s="364" t="s">
        <v>9</v>
      </c>
      <c r="C52" s="364" t="s">
        <v>10</v>
      </c>
      <c r="D52" s="376" t="s">
        <v>339</v>
      </c>
      <c r="E52" s="375" t="s">
        <v>11</v>
      </c>
      <c r="F52" s="375" t="s">
        <v>13</v>
      </c>
      <c r="G52" s="376" t="s">
        <v>263</v>
      </c>
      <c r="H52" s="375" t="s">
        <v>11</v>
      </c>
      <c r="I52" s="375" t="s">
        <v>13</v>
      </c>
      <c r="J52" s="376" t="s">
        <v>263</v>
      </c>
      <c r="K52" s="375" t="s">
        <v>11</v>
      </c>
      <c r="L52" s="375" t="s">
        <v>13</v>
      </c>
      <c r="M52" s="376" t="s">
        <v>263</v>
      </c>
      <c r="N52" s="375" t="s">
        <v>11</v>
      </c>
      <c r="O52" s="375" t="s">
        <v>71</v>
      </c>
      <c r="P52" s="376" t="s">
        <v>267</v>
      </c>
    </row>
    <row r="53" spans="2:16" x14ac:dyDescent="0.25">
      <c r="B53" s="280">
        <v>1</v>
      </c>
      <c r="C53" s="280" t="s">
        <v>237</v>
      </c>
      <c r="D53" s="281">
        <v>9893</v>
      </c>
      <c r="E53" s="377">
        <v>704.81396258224959</v>
      </c>
      <c r="F53" s="281">
        <v>3311</v>
      </c>
      <c r="G53" s="378">
        <v>1.0363816872962459</v>
      </c>
      <c r="H53" s="377">
        <v>730.45628377094499</v>
      </c>
      <c r="I53" s="281">
        <v>3459</v>
      </c>
      <c r="J53" s="378">
        <v>0.98937229601803123</v>
      </c>
      <c r="K53" s="377">
        <v>697.32340842556698</v>
      </c>
      <c r="L53" s="281">
        <v>3123</v>
      </c>
      <c r="M53" s="378">
        <v>0.97319931522118464</v>
      </c>
      <c r="N53" s="377">
        <v>685.92446574337498</v>
      </c>
      <c r="O53" s="377">
        <f>(H53*F53+K53*I53+N53*L53)/D53</f>
        <v>704.8139625822497</v>
      </c>
      <c r="P53" s="391">
        <f>O53-E53</f>
        <v>0</v>
      </c>
    </row>
    <row r="54" spans="2:16" x14ac:dyDescent="0.25">
      <c r="B54" s="283">
        <v>1</v>
      </c>
      <c r="C54" s="283" t="s">
        <v>238</v>
      </c>
      <c r="D54" s="284">
        <v>13283</v>
      </c>
      <c r="E54" s="379">
        <v>695.12671944399494</v>
      </c>
      <c r="F54" s="284">
        <v>4511</v>
      </c>
      <c r="G54" s="380">
        <v>1.023580358792457</v>
      </c>
      <c r="H54" s="379">
        <v>711.51805689470791</v>
      </c>
      <c r="I54" s="284">
        <v>4458</v>
      </c>
      <c r="J54" s="380">
        <v>0.99304091727942889</v>
      </c>
      <c r="K54" s="379">
        <v>690.28927510210497</v>
      </c>
      <c r="L54" s="284">
        <v>4314</v>
      </c>
      <c r="M54" s="380">
        <v>0.98253421239117567</v>
      </c>
      <c r="N54" s="379">
        <v>682.98578380096728</v>
      </c>
      <c r="O54" s="379">
        <f t="shared" ref="O54:O59" si="0">(H54*F54+K54*I54+N54*L54)/D54</f>
        <v>695.12671944399483</v>
      </c>
      <c r="P54" s="392">
        <f t="shared" ref="P54:P59" si="1">O54-E54</f>
        <v>0</v>
      </c>
    </row>
    <row r="55" spans="2:16" x14ac:dyDescent="0.25">
      <c r="B55" s="283">
        <v>1</v>
      </c>
      <c r="C55" s="283" t="s">
        <v>239</v>
      </c>
      <c r="D55" s="284">
        <v>10881</v>
      </c>
      <c r="E55" s="379">
        <v>1441.7177121620007</v>
      </c>
      <c r="F55" s="284">
        <v>3698</v>
      </c>
      <c r="G55" s="380">
        <v>1.0238486416589057</v>
      </c>
      <c r="H55" s="379">
        <v>1476.1007212526495</v>
      </c>
      <c r="I55" s="284">
        <v>3814</v>
      </c>
      <c r="J55" s="380">
        <v>0.99274157393341644</v>
      </c>
      <c r="K55" s="379">
        <v>1431.2531107393888</v>
      </c>
      <c r="L55" s="284">
        <v>3369</v>
      </c>
      <c r="M55" s="380">
        <v>0.9820395844948997</v>
      </c>
      <c r="N55" s="379">
        <v>1415.8238630105086</v>
      </c>
      <c r="O55" s="379">
        <f t="shared" si="0"/>
        <v>1441.7177121620007</v>
      </c>
      <c r="P55" s="392">
        <f t="shared" si="1"/>
        <v>0</v>
      </c>
    </row>
    <row r="56" spans="2:16" x14ac:dyDescent="0.25">
      <c r="B56" s="283">
        <v>2</v>
      </c>
      <c r="C56" s="283" t="s">
        <v>237</v>
      </c>
      <c r="D56" s="284">
        <v>2665</v>
      </c>
      <c r="E56" s="379">
        <v>766.46960761772903</v>
      </c>
      <c r="F56" s="284">
        <v>935</v>
      </c>
      <c r="G56" s="380">
        <v>1.0286295181237468</v>
      </c>
      <c r="H56" s="379">
        <v>788.41326314032187</v>
      </c>
      <c r="I56" s="284">
        <v>913</v>
      </c>
      <c r="J56" s="380">
        <v>0.99069083550773651</v>
      </c>
      <c r="K56" s="379">
        <v>759.33441596209491</v>
      </c>
      <c r="L56" s="284">
        <v>817</v>
      </c>
      <c r="M56" s="380">
        <v>0.97763851620040798</v>
      </c>
      <c r="N56" s="379">
        <v>749.33020990410557</v>
      </c>
      <c r="O56" s="379">
        <f t="shared" si="0"/>
        <v>766.46960761772903</v>
      </c>
      <c r="P56" s="392">
        <f t="shared" si="1"/>
        <v>0</v>
      </c>
    </row>
    <row r="57" spans="2:16" x14ac:dyDescent="0.25">
      <c r="B57" s="283">
        <v>2</v>
      </c>
      <c r="C57" s="283" t="s">
        <v>238</v>
      </c>
      <c r="D57" s="284">
        <v>3909</v>
      </c>
      <c r="E57" s="379">
        <v>788.14913922976325</v>
      </c>
      <c r="F57" s="284">
        <v>1406</v>
      </c>
      <c r="G57" s="380">
        <v>1.0209610912299782</v>
      </c>
      <c r="H57" s="379">
        <v>804.66960523998716</v>
      </c>
      <c r="I57" s="284">
        <v>1374</v>
      </c>
      <c r="J57" s="380">
        <v>0.99262312533689068</v>
      </c>
      <c r="K57" s="379">
        <v>782.33506181382779</v>
      </c>
      <c r="L57" s="284">
        <v>1129</v>
      </c>
      <c r="M57" s="380">
        <v>0.98287381002459084</v>
      </c>
      <c r="N57" s="379">
        <v>774.65114734235908</v>
      </c>
      <c r="O57" s="379">
        <f t="shared" si="0"/>
        <v>788.14913922976336</v>
      </c>
      <c r="P57" s="392">
        <f t="shared" si="1"/>
        <v>0</v>
      </c>
    </row>
    <row r="58" spans="2:16" ht="15.75" thickBot="1" x14ac:dyDescent="0.3">
      <c r="B58" s="368">
        <v>2</v>
      </c>
      <c r="C58" s="368" t="s">
        <v>239</v>
      </c>
      <c r="D58" s="287">
        <v>3235</v>
      </c>
      <c r="E58" s="381">
        <v>1644.2974022547119</v>
      </c>
      <c r="F58" s="287">
        <v>1121</v>
      </c>
      <c r="G58" s="382">
        <v>1.0230226743890751</v>
      </c>
      <c r="H58" s="381">
        <v>1682.1535259456241</v>
      </c>
      <c r="I58" s="287">
        <v>1215</v>
      </c>
      <c r="J58" s="382">
        <v>0.99228827284286447</v>
      </c>
      <c r="K58" s="381">
        <v>1631.6170293233367</v>
      </c>
      <c r="L58" s="287">
        <v>899</v>
      </c>
      <c r="M58" s="382">
        <v>0.98171449444467862</v>
      </c>
      <c r="N58" s="381">
        <v>1614.2305929711829</v>
      </c>
      <c r="O58" s="381">
        <f t="shared" si="0"/>
        <v>1644.2974022547116</v>
      </c>
      <c r="P58" s="393">
        <f t="shared" si="1"/>
        <v>0</v>
      </c>
    </row>
    <row r="59" spans="2:16" ht="15.75" thickTop="1" x14ac:dyDescent="0.25">
      <c r="D59" s="291">
        <v>43866</v>
      </c>
      <c r="E59" s="292">
        <v>965.12656175807922</v>
      </c>
      <c r="F59" s="291">
        <v>14982</v>
      </c>
      <c r="G59" s="383">
        <v>1.0257223386939549</v>
      </c>
      <c r="H59" s="292">
        <v>990.5917197969959</v>
      </c>
      <c r="I59" s="291">
        <v>15233</v>
      </c>
      <c r="J59" s="383">
        <v>0.99208313499047696</v>
      </c>
      <c r="K59" s="292">
        <v>964.92916758633862</v>
      </c>
      <c r="L59" s="291">
        <v>13651</v>
      </c>
      <c r="M59" s="383">
        <v>0.98047119311635156</v>
      </c>
      <c r="N59" s="292">
        <v>937.39876948491735</v>
      </c>
      <c r="O59" s="292">
        <f t="shared" si="0"/>
        <v>965.12656175807922</v>
      </c>
      <c r="P59" s="394">
        <f t="shared" si="1"/>
        <v>0</v>
      </c>
    </row>
    <row r="60" spans="2:16" x14ac:dyDescent="0.25">
      <c r="D60" s="293"/>
      <c r="E60" s="294"/>
      <c r="F60" s="293"/>
      <c r="G60" s="482"/>
      <c r="H60" s="294"/>
      <c r="I60" s="293"/>
      <c r="J60" s="482"/>
      <c r="K60" s="294"/>
      <c r="L60" s="293"/>
      <c r="M60" s="482"/>
      <c r="N60" s="294"/>
      <c r="P60" s="384"/>
    </row>
    <row r="61" spans="2:16" x14ac:dyDescent="0.25">
      <c r="B61" s="363" t="s">
        <v>335</v>
      </c>
      <c r="P61" s="384"/>
    </row>
    <row r="62" spans="2:16" x14ac:dyDescent="0.25">
      <c r="B62" s="363"/>
      <c r="P62" s="384"/>
    </row>
    <row r="63" spans="2:16" x14ac:dyDescent="0.25">
      <c r="D63" s="372" t="s">
        <v>261</v>
      </c>
      <c r="E63" s="373"/>
      <c r="F63" s="372" t="s">
        <v>63</v>
      </c>
      <c r="G63" s="374"/>
      <c r="H63" s="373"/>
      <c r="I63" s="372" t="s">
        <v>179</v>
      </c>
      <c r="J63" s="374"/>
      <c r="K63" s="373"/>
      <c r="L63" s="372" t="s">
        <v>262</v>
      </c>
      <c r="M63" s="374"/>
      <c r="N63" s="373"/>
      <c r="P63" s="384"/>
    </row>
    <row r="64" spans="2:16" ht="30" x14ac:dyDescent="0.25">
      <c r="B64" s="364" t="s">
        <v>9</v>
      </c>
      <c r="C64" s="364" t="s">
        <v>10</v>
      </c>
      <c r="D64" s="376" t="s">
        <v>339</v>
      </c>
      <c r="E64" s="375" t="s">
        <v>11</v>
      </c>
      <c r="F64" s="375" t="s">
        <v>13</v>
      </c>
      <c r="G64" s="376" t="s">
        <v>263</v>
      </c>
      <c r="H64" s="375" t="s">
        <v>11</v>
      </c>
      <c r="I64" s="375" t="s">
        <v>13</v>
      </c>
      <c r="J64" s="376" t="s">
        <v>263</v>
      </c>
      <c r="K64" s="375" t="s">
        <v>11</v>
      </c>
      <c r="L64" s="375" t="s">
        <v>13</v>
      </c>
      <c r="M64" s="376" t="s">
        <v>263</v>
      </c>
      <c r="N64" s="375" t="s">
        <v>11</v>
      </c>
      <c r="O64" s="375" t="s">
        <v>71</v>
      </c>
      <c r="P64" s="376" t="s">
        <v>267</v>
      </c>
    </row>
    <row r="65" spans="2:16" x14ac:dyDescent="0.25">
      <c r="B65" s="280">
        <v>1</v>
      </c>
      <c r="C65" s="280" t="s">
        <v>237</v>
      </c>
      <c r="D65" s="281">
        <v>9893</v>
      </c>
      <c r="E65" s="377">
        <v>710.75619454488742</v>
      </c>
      <c r="F65" s="281">
        <v>3311</v>
      </c>
      <c r="G65" s="378">
        <v>1.0363816872962459</v>
      </c>
      <c r="H65" s="377">
        <v>736.61470415868928</v>
      </c>
      <c r="I65" s="281">
        <v>3459</v>
      </c>
      <c r="J65" s="378">
        <v>0.98937229601803123</v>
      </c>
      <c r="K65" s="377">
        <v>703.20248810591374</v>
      </c>
      <c r="L65" s="281">
        <v>3123</v>
      </c>
      <c r="M65" s="378">
        <v>0.97319931522118464</v>
      </c>
      <c r="N65" s="377">
        <v>691.70744182029955</v>
      </c>
      <c r="O65" s="377">
        <f>(H65*F65+K65*I65+N65*L65)/D65</f>
        <v>710.75619454488742</v>
      </c>
      <c r="P65" s="391">
        <f>O65-E65</f>
        <v>0</v>
      </c>
    </row>
    <row r="66" spans="2:16" x14ac:dyDescent="0.25">
      <c r="B66" s="283">
        <v>1</v>
      </c>
      <c r="C66" s="283" t="s">
        <v>238</v>
      </c>
      <c r="D66" s="284">
        <v>13283</v>
      </c>
      <c r="E66" s="379">
        <v>700.91126658212772</v>
      </c>
      <c r="F66" s="284">
        <v>4511</v>
      </c>
      <c r="G66" s="380">
        <v>1.023580358792457</v>
      </c>
      <c r="H66" s="379">
        <v>717.43900572980976</v>
      </c>
      <c r="I66" s="284">
        <v>4458</v>
      </c>
      <c r="J66" s="380">
        <v>0.99304091727942889</v>
      </c>
      <c r="K66" s="379">
        <v>696.03356709820241</v>
      </c>
      <c r="L66" s="284">
        <v>4314</v>
      </c>
      <c r="M66" s="380">
        <v>0.98253421239117567</v>
      </c>
      <c r="N66" s="379">
        <v>688.66929926737225</v>
      </c>
      <c r="O66" s="379">
        <f t="shared" ref="O66:O71" si="2">(H66*F66+K66*I66+N66*L66)/D66</f>
        <v>700.91126658212761</v>
      </c>
      <c r="P66" s="392">
        <f t="shared" ref="P66:P71" si="3">O66-E66</f>
        <v>0</v>
      </c>
    </row>
    <row r="67" spans="2:16" x14ac:dyDescent="0.25">
      <c r="B67" s="283">
        <v>1</v>
      </c>
      <c r="C67" s="283" t="s">
        <v>239</v>
      </c>
      <c r="D67" s="284">
        <v>10881</v>
      </c>
      <c r="E67" s="379">
        <v>1454.0225226677728</v>
      </c>
      <c r="F67" s="284">
        <v>3698</v>
      </c>
      <c r="G67" s="380">
        <v>1.0238486416589057</v>
      </c>
      <c r="H67" s="379">
        <v>1488.6989847748546</v>
      </c>
      <c r="I67" s="284">
        <v>3814</v>
      </c>
      <c r="J67" s="380">
        <v>0.99274157393341644</v>
      </c>
      <c r="K67" s="379">
        <v>1443.4686076878415</v>
      </c>
      <c r="L67" s="284">
        <v>3369</v>
      </c>
      <c r="M67" s="380">
        <v>0.9820395844948997</v>
      </c>
      <c r="N67" s="379">
        <v>1427.9076740068856</v>
      </c>
      <c r="O67" s="379">
        <f t="shared" si="2"/>
        <v>1454.022522667773</v>
      </c>
      <c r="P67" s="392">
        <f t="shared" si="3"/>
        <v>0</v>
      </c>
    </row>
    <row r="68" spans="2:16" x14ac:dyDescent="0.25">
      <c r="B68" s="283">
        <v>2</v>
      </c>
      <c r="C68" s="283" t="s">
        <v>237</v>
      </c>
      <c r="D68" s="284">
        <v>2665</v>
      </c>
      <c r="E68" s="379">
        <v>768.50696273840742</v>
      </c>
      <c r="F68" s="284">
        <v>935</v>
      </c>
      <c r="G68" s="380">
        <v>1.0286295181237468</v>
      </c>
      <c r="H68" s="379">
        <v>790.50894675635232</v>
      </c>
      <c r="I68" s="284">
        <v>913</v>
      </c>
      <c r="J68" s="380">
        <v>0.99069083550773651</v>
      </c>
      <c r="K68" s="379">
        <v>761.35280500882573</v>
      </c>
      <c r="L68" s="284">
        <v>817</v>
      </c>
      <c r="M68" s="380">
        <v>0.97763851620040798</v>
      </c>
      <c r="N68" s="379">
        <v>751.32200674125886</v>
      </c>
      <c r="O68" s="379">
        <f t="shared" si="2"/>
        <v>768.50696273840742</v>
      </c>
      <c r="P68" s="392">
        <f t="shared" si="3"/>
        <v>0</v>
      </c>
    </row>
    <row r="69" spans="2:16" x14ac:dyDescent="0.25">
      <c r="B69" s="283">
        <v>2</v>
      </c>
      <c r="C69" s="283" t="s">
        <v>238</v>
      </c>
      <c r="D69" s="284">
        <v>3909</v>
      </c>
      <c r="E69" s="379">
        <v>789.84137492350521</v>
      </c>
      <c r="F69" s="284">
        <v>1406</v>
      </c>
      <c r="G69" s="380">
        <v>1.0209610912299782</v>
      </c>
      <c r="H69" s="379">
        <v>806.39731204048826</v>
      </c>
      <c r="I69" s="284">
        <v>1374</v>
      </c>
      <c r="J69" s="380">
        <v>0.99262312533689068</v>
      </c>
      <c r="K69" s="379">
        <v>784.01481409695657</v>
      </c>
      <c r="L69" s="284">
        <v>1129</v>
      </c>
      <c r="M69" s="380">
        <v>0.98287381002459084</v>
      </c>
      <c r="N69" s="379">
        <v>776.31440148612694</v>
      </c>
      <c r="O69" s="379">
        <f t="shared" si="2"/>
        <v>789.84137492350533</v>
      </c>
      <c r="P69" s="392">
        <f t="shared" si="3"/>
        <v>0</v>
      </c>
    </row>
    <row r="70" spans="2:16" ht="15.75" thickBot="1" x14ac:dyDescent="0.3">
      <c r="B70" s="368">
        <v>2</v>
      </c>
      <c r="C70" s="368" t="s">
        <v>239</v>
      </c>
      <c r="D70" s="287">
        <v>3235</v>
      </c>
      <c r="E70" s="381">
        <v>1648.9994623641935</v>
      </c>
      <c r="F70" s="287">
        <v>1121</v>
      </c>
      <c r="G70" s="382">
        <v>1.0230226743890751</v>
      </c>
      <c r="H70" s="381">
        <v>1686.9638400539643</v>
      </c>
      <c r="I70" s="287">
        <v>1215</v>
      </c>
      <c r="J70" s="382">
        <v>0.99228827284286447</v>
      </c>
      <c r="K70" s="381">
        <v>1636.2828284281777</v>
      </c>
      <c r="L70" s="287">
        <v>899</v>
      </c>
      <c r="M70" s="382">
        <v>0.98171449444467862</v>
      </c>
      <c r="N70" s="381">
        <v>1618.8466735344111</v>
      </c>
      <c r="O70" s="381">
        <f t="shared" si="2"/>
        <v>1648.9994623641935</v>
      </c>
      <c r="P70" s="393">
        <f t="shared" si="3"/>
        <v>0</v>
      </c>
    </row>
    <row r="71" spans="2:16" ht="15.75" thickTop="1" x14ac:dyDescent="0.25">
      <c r="D71" s="291">
        <v>43866</v>
      </c>
      <c r="E71" s="292">
        <v>971.89186857276741</v>
      </c>
      <c r="F71" s="291">
        <v>14982</v>
      </c>
      <c r="G71" s="383">
        <v>1.0257256707631801</v>
      </c>
      <c r="H71" s="292">
        <v>997.49795999603634</v>
      </c>
      <c r="I71" s="291">
        <v>15233</v>
      </c>
      <c r="J71" s="383">
        <v>0.9920831161105923</v>
      </c>
      <c r="K71" s="292">
        <v>971.64835687560446</v>
      </c>
      <c r="L71" s="291">
        <v>13651</v>
      </c>
      <c r="M71" s="383">
        <v>0.98047017984898122</v>
      </c>
      <c r="N71" s="292">
        <v>944.06086366319801</v>
      </c>
      <c r="O71" s="292">
        <f t="shared" si="2"/>
        <v>971.89186857276741</v>
      </c>
      <c r="P71" s="394">
        <f t="shared" si="3"/>
        <v>0</v>
      </c>
    </row>
    <row r="72" spans="2:16" x14ac:dyDescent="0.25">
      <c r="P72" s="384"/>
    </row>
    <row r="73" spans="2:16" ht="18.75" x14ac:dyDescent="0.3">
      <c r="B73" s="274" t="s">
        <v>336</v>
      </c>
      <c r="P73" s="384"/>
    </row>
    <row r="74" spans="2:16" x14ac:dyDescent="0.25">
      <c r="P74" s="384"/>
    </row>
    <row r="75" spans="2:16" x14ac:dyDescent="0.25">
      <c r="B75" s="363"/>
    </row>
    <row r="76" spans="2:16" x14ac:dyDescent="0.25">
      <c r="D76" s="372" t="s">
        <v>261</v>
      </c>
      <c r="E76" s="373"/>
      <c r="F76" s="372" t="s">
        <v>63</v>
      </c>
      <c r="G76" s="374"/>
      <c r="H76" s="373"/>
      <c r="I76" s="372" t="s">
        <v>179</v>
      </c>
      <c r="J76" s="374"/>
      <c r="K76" s="373"/>
      <c r="L76" s="372" t="s">
        <v>262</v>
      </c>
      <c r="M76" s="374"/>
      <c r="N76" s="373"/>
    </row>
    <row r="77" spans="2:16" ht="30" x14ac:dyDescent="0.25">
      <c r="B77" s="364" t="s">
        <v>9</v>
      </c>
      <c r="C77" s="364" t="s">
        <v>10</v>
      </c>
      <c r="D77" s="375" t="s">
        <v>13</v>
      </c>
      <c r="E77" s="375" t="s">
        <v>11</v>
      </c>
      <c r="F77" s="375" t="s">
        <v>264</v>
      </c>
      <c r="G77" s="376" t="s">
        <v>265</v>
      </c>
      <c r="H77" s="375" t="s">
        <v>266</v>
      </c>
      <c r="I77" s="375" t="s">
        <v>264</v>
      </c>
      <c r="J77" s="376" t="s">
        <v>265</v>
      </c>
      <c r="K77" s="375" t="s">
        <v>266</v>
      </c>
      <c r="L77" s="375" t="s">
        <v>264</v>
      </c>
      <c r="M77" s="376" t="s">
        <v>265</v>
      </c>
      <c r="N77" s="375" t="s">
        <v>266</v>
      </c>
    </row>
    <row r="78" spans="2:16" x14ac:dyDescent="0.25">
      <c r="B78" s="280">
        <v>1</v>
      </c>
      <c r="C78" s="280" t="s">
        <v>237</v>
      </c>
      <c r="D78" s="281">
        <v>218708.90423636354</v>
      </c>
      <c r="E78" s="377">
        <v>704.81396258224959</v>
      </c>
      <c r="F78" s="377">
        <v>674.25144113588703</v>
      </c>
      <c r="G78" s="377">
        <v>730.45628377094499</v>
      </c>
      <c r="H78" s="385">
        <v>8.3358876534800785E-2</v>
      </c>
      <c r="I78" s="377">
        <v>644.47454498075945</v>
      </c>
      <c r="J78" s="377">
        <v>697.32340842556698</v>
      </c>
      <c r="K78" s="385">
        <v>8.2003026894390763E-2</v>
      </c>
      <c r="L78" s="377">
        <v>643.69543910681989</v>
      </c>
      <c r="M78" s="377">
        <v>685.92446574337498</v>
      </c>
      <c r="N78" s="317">
        <v>6.5604048236152401E-2</v>
      </c>
    </row>
    <row r="79" spans="2:16" x14ac:dyDescent="0.25">
      <c r="B79" s="283">
        <v>1</v>
      </c>
      <c r="C79" s="283" t="s">
        <v>238</v>
      </c>
      <c r="D79" s="284">
        <v>225429.30253995873</v>
      </c>
      <c r="E79" s="379">
        <v>695.12671944399494</v>
      </c>
      <c r="F79" s="379">
        <v>655.93608368496155</v>
      </c>
      <c r="G79" s="379">
        <v>711.51805689470791</v>
      </c>
      <c r="H79" s="386">
        <v>8.4736873900112641E-2</v>
      </c>
      <c r="I79" s="379">
        <v>637.23594673171749</v>
      </c>
      <c r="J79" s="379">
        <v>690.28927510210497</v>
      </c>
      <c r="K79" s="386">
        <v>8.3255391731256845E-2</v>
      </c>
      <c r="L79" s="379">
        <v>636.74666180195698</v>
      </c>
      <c r="M79" s="379">
        <v>682.98578380096728</v>
      </c>
      <c r="N79" s="326">
        <v>7.2617769001185106E-2</v>
      </c>
    </row>
    <row r="80" spans="2:16" x14ac:dyDescent="0.25">
      <c r="B80" s="283">
        <v>1</v>
      </c>
      <c r="C80" s="283" t="s">
        <v>239</v>
      </c>
      <c r="D80" s="284">
        <v>212415.44546567023</v>
      </c>
      <c r="E80" s="379">
        <v>1441.7177121620007</v>
      </c>
      <c r="F80" s="379">
        <v>1365.6155301836027</v>
      </c>
      <c r="G80" s="379">
        <v>1476.1007212526495</v>
      </c>
      <c r="H80" s="386">
        <v>8.0905048768881827E-2</v>
      </c>
      <c r="I80" s="379">
        <v>1325.863305830758</v>
      </c>
      <c r="J80" s="379">
        <v>1431.2531107393888</v>
      </c>
      <c r="K80" s="386">
        <v>7.9487685076702341E-2</v>
      </c>
      <c r="L80" s="379">
        <v>1324.8231977102166</v>
      </c>
      <c r="M80" s="379">
        <v>1415.8238630105086</v>
      </c>
      <c r="N80" s="326">
        <v>6.8688912948969172E-2</v>
      </c>
    </row>
    <row r="81" spans="2:14" x14ac:dyDescent="0.25">
      <c r="B81" s="283">
        <v>2</v>
      </c>
      <c r="C81" s="283" t="s">
        <v>237</v>
      </c>
      <c r="D81" s="284">
        <v>54677.226059090885</v>
      </c>
      <c r="E81" s="379">
        <v>766.46960761772903</v>
      </c>
      <c r="F81" s="379">
        <v>733.55671757485254</v>
      </c>
      <c r="G81" s="379">
        <v>788.41326314032187</v>
      </c>
      <c r="H81" s="386">
        <v>7.4781600728605957E-2</v>
      </c>
      <c r="I81" s="379">
        <v>707.12934378700163</v>
      </c>
      <c r="J81" s="379">
        <v>759.33441596209491</v>
      </c>
      <c r="K81" s="386">
        <v>7.3826765405478945E-2</v>
      </c>
      <c r="L81" s="379">
        <v>706.4378774218153</v>
      </c>
      <c r="M81" s="379">
        <v>749.33020990410557</v>
      </c>
      <c r="N81" s="326">
        <v>6.0716354336531664E-2</v>
      </c>
    </row>
    <row r="82" spans="2:14" x14ac:dyDescent="0.25">
      <c r="B82" s="283">
        <v>2</v>
      </c>
      <c r="C82" s="283" t="s">
        <v>238</v>
      </c>
      <c r="D82" s="284">
        <v>56357.325634989684</v>
      </c>
      <c r="E82" s="379">
        <v>788.14913922976325</v>
      </c>
      <c r="F82" s="379">
        <v>754.43380636192592</v>
      </c>
      <c r="G82" s="379">
        <v>804.66960523998716</v>
      </c>
      <c r="H82" s="386">
        <v>6.658741755000519E-2</v>
      </c>
      <c r="I82" s="379">
        <v>734.91466029198546</v>
      </c>
      <c r="J82" s="379">
        <v>782.33506181382779</v>
      </c>
      <c r="K82" s="386">
        <v>6.4525044993662295E-2</v>
      </c>
      <c r="L82" s="379">
        <v>734.40394617060269</v>
      </c>
      <c r="M82" s="379">
        <v>774.65114734235908</v>
      </c>
      <c r="N82" s="326">
        <v>5.48025393676288E-2</v>
      </c>
    </row>
    <row r="83" spans="2:14" ht="15.75" thickBot="1" x14ac:dyDescent="0.3">
      <c r="B83" s="286">
        <v>2</v>
      </c>
      <c r="C83" s="286" t="s">
        <v>239</v>
      </c>
      <c r="D83" s="287">
        <v>53103.861366417557</v>
      </c>
      <c r="E83" s="381">
        <v>1644.2974022547119</v>
      </c>
      <c r="F83" s="387">
        <v>1548.9643465811389</v>
      </c>
      <c r="G83" s="381">
        <v>1682.1535259456241</v>
      </c>
      <c r="H83" s="388">
        <v>8.5985955492428934E-2</v>
      </c>
      <c r="I83" s="387">
        <v>1506.9258759905133</v>
      </c>
      <c r="J83" s="381">
        <v>1631.6170293233367</v>
      </c>
      <c r="K83" s="388">
        <v>8.274537939755211E-2</v>
      </c>
      <c r="L83" s="387">
        <v>1505.8259487449748</v>
      </c>
      <c r="M83" s="381">
        <v>1614.2305929711829</v>
      </c>
      <c r="N83" s="335">
        <v>7.1990155513363074E-2</v>
      </c>
    </row>
    <row r="84" spans="2:14" ht="15.75" thickTop="1" x14ac:dyDescent="0.25">
      <c r="B84" s="289" t="s">
        <v>33</v>
      </c>
      <c r="C84" s="290"/>
      <c r="D84" s="291">
        <v>820692.06530249072</v>
      </c>
      <c r="E84" s="292">
        <v>963.50277463366331</v>
      </c>
      <c r="F84" s="292">
        <v>914.21932380973305</v>
      </c>
      <c r="G84" s="292">
        <v>988.78381322121697</v>
      </c>
      <c r="H84" s="389">
        <v>8.1560832799682403E-2</v>
      </c>
      <c r="I84" s="292">
        <v>885.03731256172512</v>
      </c>
      <c r="J84" s="292">
        <v>955.77421121223495</v>
      </c>
      <c r="K84" s="389">
        <v>7.9925329301386405E-2</v>
      </c>
      <c r="L84" s="292">
        <v>884.27377171924616</v>
      </c>
      <c r="M84" s="292">
        <v>944.41767914732748</v>
      </c>
      <c r="N84" s="389">
        <v>6.801503035778933E-2</v>
      </c>
    </row>
    <row r="86" spans="2:14" x14ac:dyDescent="0.25">
      <c r="E86" s="390"/>
    </row>
  </sheetData>
  <pageMargins left="0.7" right="0.7" top="0.75" bottom="0.75" header="0.3" footer="0.3"/>
  <pageSetup scale="35" fitToHeight="0" orientation="landscape" r:id="rId1"/>
  <headerFooter>
    <oddHeader>&amp;LState of Nebraska&amp;RDraft and Confidential</oddHeader>
    <oddFooter>&amp;L&amp;F | &amp;A&amp;R&amp;G</oddFooter>
  </headerFooter>
  <colBreaks count="1" manualBreakCount="1">
    <brk id="19"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zoomScaleNormal="100" workbookViewId="0"/>
  </sheetViews>
  <sheetFormatPr defaultColWidth="9.140625" defaultRowHeight="12.75" x14ac:dyDescent="0.2"/>
  <cols>
    <col min="1" max="1" width="3.85546875" style="1" customWidth="1"/>
    <col min="2" max="2" width="11.5703125" style="1" bestFit="1" customWidth="1"/>
    <col min="3" max="3" width="40" style="1" bestFit="1" customWidth="1"/>
    <col min="4" max="4" width="8.7109375" style="1" bestFit="1" customWidth="1"/>
    <col min="5" max="5" width="8.140625" style="1" bestFit="1" customWidth="1"/>
    <col min="6" max="6" width="11.140625" style="1" bestFit="1" customWidth="1"/>
    <col min="7" max="7" width="3.85546875" style="1" customWidth="1"/>
    <col min="8" max="8" width="11.5703125" style="1" bestFit="1" customWidth="1"/>
    <col min="9" max="9" width="40.140625" style="1" bestFit="1" customWidth="1"/>
    <col min="10" max="10" width="8.7109375" style="1" bestFit="1" customWidth="1"/>
    <col min="11" max="11" width="8.140625" style="1" bestFit="1" customWidth="1"/>
    <col min="12" max="12" width="11.140625" style="1" bestFit="1" customWidth="1"/>
    <col min="13" max="16384" width="9.140625" style="1"/>
  </cols>
  <sheetData>
    <row r="1" spans="1:12" x14ac:dyDescent="0.2">
      <c r="A1" s="12"/>
    </row>
    <row r="2" spans="1:12" x14ac:dyDescent="0.2">
      <c r="D2" s="10" t="s">
        <v>8</v>
      </c>
      <c r="E2" s="10"/>
      <c r="F2" s="10"/>
      <c r="J2" s="11" t="s">
        <v>8</v>
      </c>
      <c r="K2" s="11"/>
      <c r="L2" s="11"/>
    </row>
    <row r="3" spans="1:12" x14ac:dyDescent="0.2">
      <c r="B3" s="83" t="s">
        <v>9</v>
      </c>
      <c r="C3" s="84" t="s">
        <v>10</v>
      </c>
      <c r="D3" s="85" t="s">
        <v>34</v>
      </c>
      <c r="E3" s="85" t="s">
        <v>35</v>
      </c>
      <c r="F3" s="85" t="s">
        <v>36</v>
      </c>
      <c r="H3" s="5" t="s">
        <v>9</v>
      </c>
      <c r="I3" s="9" t="s">
        <v>10</v>
      </c>
      <c r="J3" s="7" t="s">
        <v>34</v>
      </c>
      <c r="K3" s="7" t="s">
        <v>35</v>
      </c>
      <c r="L3" s="7" t="s">
        <v>36</v>
      </c>
    </row>
    <row r="4" spans="1:12" x14ac:dyDescent="0.2">
      <c r="B4" s="88">
        <v>1</v>
      </c>
      <c r="C4" s="92" t="s">
        <v>14</v>
      </c>
      <c r="D4" s="86">
        <v>9.2928996879881876E-3</v>
      </c>
      <c r="E4" s="86">
        <v>3.1250822110627796E-2</v>
      </c>
      <c r="F4" s="86">
        <v>4.0834132553657199E-2</v>
      </c>
      <c r="H4" s="88">
        <v>2</v>
      </c>
      <c r="I4" s="92" t="s">
        <v>14</v>
      </c>
      <c r="J4" s="86">
        <v>8.5812193759695621E-3</v>
      </c>
      <c r="K4" s="86">
        <v>2.7861673431475387E-2</v>
      </c>
      <c r="L4" s="86">
        <v>3.668197993934208E-2</v>
      </c>
    </row>
    <row r="5" spans="1:12" x14ac:dyDescent="0.2">
      <c r="B5" s="89">
        <v>1</v>
      </c>
      <c r="C5" s="93" t="s">
        <v>15</v>
      </c>
      <c r="D5" s="87">
        <v>7.2316757555082045E-3</v>
      </c>
      <c r="E5" s="87">
        <v>3.7372875598475463E-2</v>
      </c>
      <c r="F5" s="87">
        <v>4.4874819872362748E-2</v>
      </c>
      <c r="H5" s="89">
        <v>2</v>
      </c>
      <c r="I5" s="93" t="s">
        <v>15</v>
      </c>
      <c r="J5" s="87">
        <v>7.5807721760896563E-3</v>
      </c>
      <c r="K5" s="87">
        <v>3.8447438470233797E-2</v>
      </c>
      <c r="L5" s="87">
        <v>4.6319671918120475E-2</v>
      </c>
    </row>
    <row r="6" spans="1:12" x14ac:dyDescent="0.2">
      <c r="B6" s="89">
        <v>1</v>
      </c>
      <c r="C6" s="93" t="s">
        <v>16</v>
      </c>
      <c r="D6" s="87">
        <v>8.1358371765063442E-3</v>
      </c>
      <c r="E6" s="87">
        <v>3.3210280889297339E-2</v>
      </c>
      <c r="F6" s="87">
        <v>4.1616311503704928E-2</v>
      </c>
      <c r="H6" s="89">
        <v>2</v>
      </c>
      <c r="I6" s="93" t="s">
        <v>16</v>
      </c>
      <c r="J6" s="87">
        <v>8.6213893405109321E-3</v>
      </c>
      <c r="K6" s="87">
        <v>3.9065075341617739E-2</v>
      </c>
      <c r="L6" s="87">
        <v>4.8023259906265103E-2</v>
      </c>
    </row>
    <row r="7" spans="1:12" x14ac:dyDescent="0.2">
      <c r="B7" s="89">
        <v>1</v>
      </c>
      <c r="C7" s="93" t="s">
        <v>17</v>
      </c>
      <c r="D7" s="87">
        <v>1.7853603861977208E-2</v>
      </c>
      <c r="E7" s="87">
        <v>2.6561269513473817E-2</v>
      </c>
      <c r="F7" s="87">
        <v>4.4889087759415691E-2</v>
      </c>
      <c r="H7" s="89">
        <v>2</v>
      </c>
      <c r="I7" s="93" t="s">
        <v>17</v>
      </c>
      <c r="J7" s="87">
        <v>1.7679072794030581E-2</v>
      </c>
      <c r="K7" s="87">
        <v>2.671004383461506E-2</v>
      </c>
      <c r="L7" s="87">
        <v>4.4861325437929755E-2</v>
      </c>
    </row>
    <row r="8" spans="1:12" x14ac:dyDescent="0.2">
      <c r="B8" s="89">
        <v>1</v>
      </c>
      <c r="C8" s="93" t="s">
        <v>18</v>
      </c>
      <c r="D8" s="87">
        <v>1.8616588521849664E-2</v>
      </c>
      <c r="E8" s="87">
        <v>2.0774063951844113E-2</v>
      </c>
      <c r="F8" s="87">
        <v>3.9777394674211708E-2</v>
      </c>
      <c r="H8" s="89">
        <v>2</v>
      </c>
      <c r="I8" s="93" t="s">
        <v>18</v>
      </c>
      <c r="J8" s="87">
        <v>1.8690235571710012E-2</v>
      </c>
      <c r="K8" s="87">
        <v>2.0577988682606074E-2</v>
      </c>
      <c r="L8" s="87">
        <v>3.9652831710385694E-2</v>
      </c>
    </row>
    <row r="9" spans="1:12" x14ac:dyDescent="0.2">
      <c r="B9" s="89">
        <v>1</v>
      </c>
      <c r="C9" s="93" t="s">
        <v>19</v>
      </c>
      <c r="D9" s="87">
        <v>1.7705746986410587E-2</v>
      </c>
      <c r="E9" s="87">
        <v>2.2918136624903607E-2</v>
      </c>
      <c r="F9" s="87">
        <v>4.1029666339794879E-2</v>
      </c>
      <c r="H9" s="89">
        <v>2</v>
      </c>
      <c r="I9" s="93" t="s">
        <v>19</v>
      </c>
      <c r="J9" s="87">
        <v>1.6883158309861424E-2</v>
      </c>
      <c r="K9" s="87">
        <v>2.6882463623525421E-2</v>
      </c>
      <c r="L9" s="87">
        <v>4.4219482822501988E-2</v>
      </c>
    </row>
    <row r="10" spans="1:12" x14ac:dyDescent="0.2">
      <c r="B10" s="89">
        <v>1</v>
      </c>
      <c r="C10" s="93" t="s">
        <v>20</v>
      </c>
      <c r="D10" s="87">
        <v>1.8244030491339158E-2</v>
      </c>
      <c r="E10" s="87">
        <v>2.3714025256148075E-2</v>
      </c>
      <c r="F10" s="87">
        <v>4.2390695147332735E-2</v>
      </c>
      <c r="H10" s="89">
        <v>2</v>
      </c>
      <c r="I10" s="93" t="s">
        <v>20</v>
      </c>
      <c r="J10" s="87">
        <v>1.8230639358691514E-2</v>
      </c>
      <c r="K10" s="87">
        <v>2.368982798833974E-2</v>
      </c>
      <c r="L10" s="87">
        <v>4.2352348057556277E-2</v>
      </c>
    </row>
    <row r="11" spans="1:12" x14ac:dyDescent="0.2">
      <c r="B11" s="89">
        <v>1</v>
      </c>
      <c r="C11" s="93" t="s">
        <v>21</v>
      </c>
      <c r="D11" s="87">
        <v>1.8034968908055005E-2</v>
      </c>
      <c r="E11" s="87">
        <v>2.9061955518461025E-2</v>
      </c>
      <c r="F11" s="87">
        <v>4.7621055890698649E-2</v>
      </c>
      <c r="H11" s="89">
        <v>2</v>
      </c>
      <c r="I11" s="93" t="s">
        <v>21</v>
      </c>
      <c r="J11" s="87">
        <v>1.7557524026694749E-2</v>
      </c>
      <c r="K11" s="87">
        <v>2.7779384169639654E-2</v>
      </c>
      <c r="L11" s="87">
        <v>4.5824645401339792E-2</v>
      </c>
    </row>
    <row r="12" spans="1:12" x14ac:dyDescent="0.2">
      <c r="B12" s="89">
        <v>1</v>
      </c>
      <c r="C12" s="93" t="s">
        <v>22</v>
      </c>
      <c r="D12" s="87">
        <v>1.714392343536475E-2</v>
      </c>
      <c r="E12" s="87">
        <v>2.5924501876034345E-2</v>
      </c>
      <c r="F12" s="87">
        <v>4.3512872986661844E-2</v>
      </c>
      <c r="H12" s="89">
        <v>2</v>
      </c>
      <c r="I12" s="93" t="s">
        <v>22</v>
      </c>
      <c r="J12" s="87">
        <v>1.6890448769840027E-2</v>
      </c>
      <c r="K12" s="87">
        <v>2.4899815740168307E-2</v>
      </c>
      <c r="L12" s="87">
        <v>4.2210833572146278E-2</v>
      </c>
    </row>
    <row r="13" spans="1:12" x14ac:dyDescent="0.2">
      <c r="B13" s="90">
        <v>1</v>
      </c>
      <c r="C13" s="94" t="s">
        <v>23</v>
      </c>
      <c r="D13" s="87">
        <v>7.5285779039495626E-3</v>
      </c>
      <c r="E13" s="87">
        <v>7.2985994898575601E-3</v>
      </c>
      <c r="F13" s="87">
        <v>1.4882125468655971E-2</v>
      </c>
      <c r="H13" s="90">
        <v>2</v>
      </c>
      <c r="I13" s="94" t="s">
        <v>23</v>
      </c>
      <c r="J13" s="87">
        <v>7.9597976744436583E-3</v>
      </c>
      <c r="K13" s="87">
        <v>7.1853604311169494E-3</v>
      </c>
      <c r="L13" s="87">
        <v>1.5202352120810447E-2</v>
      </c>
    </row>
    <row r="14" spans="1:12" x14ac:dyDescent="0.2">
      <c r="B14" s="89">
        <v>1</v>
      </c>
      <c r="C14" s="93" t="s">
        <v>24</v>
      </c>
      <c r="D14" s="87">
        <v>4.1367784993375789E-3</v>
      </c>
      <c r="E14" s="87">
        <v>1.1490325041526583E-2</v>
      </c>
      <c r="F14" s="87">
        <v>1.5674636470446535E-2</v>
      </c>
      <c r="H14" s="89">
        <v>2</v>
      </c>
      <c r="I14" s="93" t="s">
        <v>24</v>
      </c>
      <c r="J14" s="87">
        <v>4.4689451052914997E-3</v>
      </c>
      <c r="K14" s="87">
        <v>1.4024635284920262E-2</v>
      </c>
      <c r="L14" s="87">
        <v>1.8556255715421743E-2</v>
      </c>
    </row>
    <row r="15" spans="1:12" x14ac:dyDescent="0.2">
      <c r="B15" s="89">
        <v>1</v>
      </c>
      <c r="C15" s="93" t="s">
        <v>25</v>
      </c>
      <c r="D15" s="87">
        <v>2.7112442737220466E-3</v>
      </c>
      <c r="E15" s="87">
        <v>1.6709832056873264E-2</v>
      </c>
      <c r="F15" s="87">
        <v>1.946638076707452E-2</v>
      </c>
      <c r="H15" s="89">
        <v>2</v>
      </c>
      <c r="I15" s="93" t="s">
        <v>25</v>
      </c>
      <c r="J15" s="87">
        <v>2.7473636845587457E-3</v>
      </c>
      <c r="K15" s="87">
        <v>1.8573463117163902E-2</v>
      </c>
      <c r="L15" s="87">
        <v>2.1371854859787431E-2</v>
      </c>
    </row>
    <row r="16" spans="1:12" x14ac:dyDescent="0.2">
      <c r="B16" s="89">
        <v>1</v>
      </c>
      <c r="C16" s="93" t="s">
        <v>26</v>
      </c>
      <c r="D16" s="87">
        <v>5.5332569638326667E-3</v>
      </c>
      <c r="E16" s="87">
        <v>3.5451898146619198E-2</v>
      </c>
      <c r="F16" s="87">
        <v>4.1181319572752839E-2</v>
      </c>
      <c r="H16" s="89">
        <v>2</v>
      </c>
      <c r="I16" s="93" t="s">
        <v>26</v>
      </c>
      <c r="J16" s="87">
        <v>5.0120844935872544E-3</v>
      </c>
      <c r="K16" s="87">
        <v>4.065089587857118E-2</v>
      </c>
      <c r="L16" s="87">
        <v>4.586672609704201E-2</v>
      </c>
    </row>
    <row r="17" spans="2:12" x14ac:dyDescent="0.2">
      <c r="B17" s="89">
        <v>1</v>
      </c>
      <c r="C17" s="95" t="s">
        <v>27</v>
      </c>
      <c r="D17" s="87">
        <v>3.13543091175017E-3</v>
      </c>
      <c r="E17" s="87">
        <v>1.2577019408413159E-2</v>
      </c>
      <c r="F17" s="87">
        <v>1.5751884695594409E-2</v>
      </c>
      <c r="H17" s="89">
        <v>2</v>
      </c>
      <c r="I17" s="95" t="s">
        <v>27</v>
      </c>
      <c r="J17" s="87">
        <v>3.2223403831492803E-3</v>
      </c>
      <c r="K17" s="87">
        <v>1.5790548804680782E-2</v>
      </c>
      <c r="L17" s="87">
        <v>1.9063771710915445E-2</v>
      </c>
    </row>
    <row r="18" spans="2:12" x14ac:dyDescent="0.2">
      <c r="B18" s="90">
        <v>1</v>
      </c>
      <c r="C18" s="95" t="s">
        <v>28</v>
      </c>
      <c r="D18" s="87">
        <v>6.4838750776976539E-3</v>
      </c>
      <c r="E18" s="87">
        <v>3.9760807834138268E-2</v>
      </c>
      <c r="F18" s="87">
        <v>4.6502487022821004E-2</v>
      </c>
      <c r="H18" s="90">
        <v>2</v>
      </c>
      <c r="I18" s="95" t="s">
        <v>28</v>
      </c>
      <c r="J18" s="87">
        <v>5.7393164958374765E-3</v>
      </c>
      <c r="K18" s="87">
        <v>3.838022940894148E-2</v>
      </c>
      <c r="L18" s="87">
        <v>4.4339822188539602E-2</v>
      </c>
    </row>
    <row r="19" spans="2:12" x14ac:dyDescent="0.2">
      <c r="B19" s="90">
        <v>1</v>
      </c>
      <c r="C19" s="93" t="s">
        <v>29</v>
      </c>
      <c r="D19" s="87">
        <v>1.6679840810101432E-2</v>
      </c>
      <c r="E19" s="87">
        <v>2.8296595123562307E-2</v>
      </c>
      <c r="F19" s="87">
        <v>4.5448418635792631E-2</v>
      </c>
      <c r="H19" s="90">
        <v>2</v>
      </c>
      <c r="I19" s="93" t="s">
        <v>29</v>
      </c>
      <c r="J19" s="87">
        <v>0</v>
      </c>
      <c r="K19" s="87">
        <v>0</v>
      </c>
      <c r="L19" s="87">
        <v>0</v>
      </c>
    </row>
    <row r="20" spans="2:12" x14ac:dyDescent="0.2">
      <c r="B20" s="90">
        <v>1</v>
      </c>
      <c r="C20" s="95" t="s">
        <v>30</v>
      </c>
      <c r="D20" s="87">
        <v>2.8561176619103845E-2</v>
      </c>
      <c r="E20" s="87">
        <v>1.2322167205378376E-2</v>
      </c>
      <c r="F20" s="87">
        <v>4.1235279418365023E-2</v>
      </c>
      <c r="H20" s="90">
        <v>2</v>
      </c>
      <c r="I20" s="95" t="s">
        <v>30</v>
      </c>
      <c r="J20" s="87">
        <v>0</v>
      </c>
      <c r="K20" s="87">
        <v>0</v>
      </c>
      <c r="L20" s="87">
        <v>0</v>
      </c>
    </row>
    <row r="21" spans="2:12" x14ac:dyDescent="0.2">
      <c r="B21" s="90">
        <v>1</v>
      </c>
      <c r="C21" s="95" t="s">
        <v>31</v>
      </c>
      <c r="D21" s="87">
        <v>2.2454940796521328E-3</v>
      </c>
      <c r="E21" s="87">
        <v>1.9071159263026605E-3</v>
      </c>
      <c r="F21" s="87">
        <v>4.1568924234764992E-3</v>
      </c>
      <c r="H21" s="90">
        <v>2</v>
      </c>
      <c r="I21" s="95" t="s">
        <v>31</v>
      </c>
      <c r="J21" s="87">
        <v>0</v>
      </c>
      <c r="K21" s="87">
        <v>0</v>
      </c>
      <c r="L21" s="87">
        <v>0</v>
      </c>
    </row>
    <row r="22" spans="2:12" ht="13.5" thickBot="1" x14ac:dyDescent="0.25">
      <c r="B22" s="97">
        <v>1</v>
      </c>
      <c r="C22" s="98" t="s">
        <v>32</v>
      </c>
      <c r="D22" s="99">
        <v>2.4934221603984952E-3</v>
      </c>
      <c r="E22" s="99">
        <v>1.8141707323722223E-3</v>
      </c>
      <c r="F22" s="99">
        <v>4.312116386277598E-3</v>
      </c>
      <c r="H22" s="97">
        <v>2</v>
      </c>
      <c r="I22" s="98" t="s">
        <v>32</v>
      </c>
      <c r="J22" s="99">
        <v>2.444829860234865E-3</v>
      </c>
      <c r="K22" s="99">
        <v>1.8901461762790284E-3</v>
      </c>
      <c r="L22" s="99">
        <v>4.3395971223259E-3</v>
      </c>
    </row>
    <row r="23" spans="2:12" ht="13.5" thickTop="1" x14ac:dyDescent="0.2">
      <c r="B23" s="91" t="s">
        <v>33</v>
      </c>
      <c r="C23" s="96" t="s">
        <v>33</v>
      </c>
      <c r="D23" s="100">
        <v>1.1476001398428304E-2</v>
      </c>
      <c r="E23" s="100">
        <v>2.6571199077377816E-2</v>
      </c>
      <c r="F23" s="100">
        <v>3.8352131593575756E-2</v>
      </c>
      <c r="H23" s="91" t="s">
        <v>33</v>
      </c>
      <c r="I23" s="96" t="s">
        <v>33</v>
      </c>
      <c r="J23" s="100">
        <v>1.1373623402885169E-2</v>
      </c>
      <c r="K23" s="100">
        <v>2.7052437918516636E-2</v>
      </c>
      <c r="L23" s="100">
        <v>3.8733745562417043E-2</v>
      </c>
    </row>
    <row r="25" spans="2:12" x14ac:dyDescent="0.2">
      <c r="D25" s="10" t="s">
        <v>8</v>
      </c>
      <c r="E25" s="10"/>
      <c r="F25" s="10"/>
      <c r="J25" s="11" t="s">
        <v>8</v>
      </c>
      <c r="K25" s="11"/>
      <c r="L25" s="11"/>
    </row>
    <row r="26" spans="2:12" x14ac:dyDescent="0.2">
      <c r="B26" s="83" t="s">
        <v>9</v>
      </c>
      <c r="C26" s="84" t="s">
        <v>37</v>
      </c>
      <c r="D26" s="85" t="s">
        <v>34</v>
      </c>
      <c r="E26" s="85" t="s">
        <v>35</v>
      </c>
      <c r="F26" s="85" t="s">
        <v>36</v>
      </c>
      <c r="H26" s="5" t="s">
        <v>9</v>
      </c>
      <c r="I26" s="9" t="s">
        <v>37</v>
      </c>
      <c r="J26" s="7" t="s">
        <v>34</v>
      </c>
      <c r="K26" s="7" t="s">
        <v>35</v>
      </c>
      <c r="L26" s="7" t="s">
        <v>36</v>
      </c>
    </row>
    <row r="27" spans="2:12" x14ac:dyDescent="0.2">
      <c r="B27" s="88">
        <v>1</v>
      </c>
      <c r="C27" s="92" t="s">
        <v>38</v>
      </c>
      <c r="D27" s="86">
        <v>1.9589932597779969E-2</v>
      </c>
      <c r="E27" s="86">
        <v>6.6025718128601696E-3</v>
      </c>
      <c r="F27" s="86">
        <v>2.6321848347425902E-2</v>
      </c>
      <c r="H27" s="88">
        <v>2</v>
      </c>
      <c r="I27" s="92" t="s">
        <v>38</v>
      </c>
      <c r="J27" s="86">
        <v>1.6966516094421458E-2</v>
      </c>
      <c r="K27" s="86">
        <v>6.5854763797268401E-3</v>
      </c>
      <c r="L27" s="86">
        <v>2.3663725065134367E-2</v>
      </c>
    </row>
    <row r="28" spans="2:12" x14ac:dyDescent="0.2">
      <c r="B28" s="89">
        <v>1</v>
      </c>
      <c r="C28" s="93" t="s">
        <v>39</v>
      </c>
      <c r="D28" s="87">
        <v>2.5836395434266191E-2</v>
      </c>
      <c r="E28" s="87">
        <v>1.8073907971611014E-2</v>
      </c>
      <c r="F28" s="87">
        <v>4.437726803927422E-2</v>
      </c>
      <c r="H28" s="89">
        <v>2</v>
      </c>
      <c r="I28" s="93" t="s">
        <v>39</v>
      </c>
      <c r="J28" s="87">
        <v>2.3729465960443008E-2</v>
      </c>
      <c r="K28" s="87">
        <v>2.2168043812755833E-2</v>
      </c>
      <c r="L28" s="87">
        <v>4.6423545614263428E-2</v>
      </c>
    </row>
    <row r="29" spans="2:12" x14ac:dyDescent="0.2">
      <c r="B29" s="89">
        <v>1</v>
      </c>
      <c r="C29" s="93" t="s">
        <v>40</v>
      </c>
      <c r="D29" s="87">
        <v>2.0601892431489688E-2</v>
      </c>
      <c r="E29" s="87">
        <v>1.1412255188902209E-2</v>
      </c>
      <c r="F29" s="87">
        <v>3.2249261674194507E-2</v>
      </c>
      <c r="H29" s="89">
        <v>2</v>
      </c>
      <c r="I29" s="93" t="s">
        <v>40</v>
      </c>
      <c r="J29" s="87">
        <v>2.3910647332994195E-2</v>
      </c>
      <c r="K29" s="87">
        <v>1.1004672009037764E-2</v>
      </c>
      <c r="L29" s="87">
        <v>3.5178448173455168E-2</v>
      </c>
    </row>
    <row r="30" spans="2:12" x14ac:dyDescent="0.2">
      <c r="B30" s="89">
        <v>1</v>
      </c>
      <c r="C30" s="93" t="s">
        <v>41</v>
      </c>
      <c r="D30" s="87">
        <v>1.584300177696929E-2</v>
      </c>
      <c r="E30" s="87">
        <v>7.6879386270238825E-3</v>
      </c>
      <c r="F30" s="87">
        <v>2.3652740429322527E-2</v>
      </c>
      <c r="H30" s="89">
        <v>2</v>
      </c>
      <c r="I30" s="93" t="s">
        <v>41</v>
      </c>
      <c r="J30" s="87">
        <v>1.4914739348853345E-2</v>
      </c>
      <c r="K30" s="87">
        <v>3.2158588068729177E-3</v>
      </c>
      <c r="L30" s="87">
        <v>1.8178561851613484E-2</v>
      </c>
    </row>
    <row r="31" spans="2:12" x14ac:dyDescent="0.2">
      <c r="B31" s="89">
        <v>1</v>
      </c>
      <c r="C31" s="93" t="s">
        <v>42</v>
      </c>
      <c r="D31" s="87">
        <v>1.149528074163797E-2</v>
      </c>
      <c r="E31" s="87">
        <v>3.2896911655388994E-3</v>
      </c>
      <c r="F31" s="87">
        <v>1.4822787830678141E-2</v>
      </c>
      <c r="H31" s="89">
        <v>2</v>
      </c>
      <c r="I31" s="93" t="s">
        <v>42</v>
      </c>
      <c r="J31" s="87">
        <v>1.1448973929551576E-2</v>
      </c>
      <c r="K31" s="87">
        <v>3.2867524690201044E-3</v>
      </c>
      <c r="L31" s="87">
        <v>1.4773356341902577E-2</v>
      </c>
    </row>
    <row r="32" spans="2:12" x14ac:dyDescent="0.2">
      <c r="B32" s="89">
        <v>1</v>
      </c>
      <c r="C32" s="93" t="s">
        <v>43</v>
      </c>
      <c r="D32" s="87">
        <v>3.161659558249541E-3</v>
      </c>
      <c r="E32" s="87">
        <v>3.3974918888204364E-3</v>
      </c>
      <c r="F32" s="87">
        <v>6.5698931597744092E-3</v>
      </c>
      <c r="H32" s="89">
        <v>2</v>
      </c>
      <c r="I32" s="93" t="s">
        <v>43</v>
      </c>
      <c r="J32" s="87">
        <v>3.1616595582497631E-3</v>
      </c>
      <c r="K32" s="87">
        <v>3.3847602974399482E-3</v>
      </c>
      <c r="L32" s="87">
        <v>6.5571213154365093E-3</v>
      </c>
    </row>
    <row r="33" spans="2:12" x14ac:dyDescent="0.2">
      <c r="B33" s="89">
        <v>1</v>
      </c>
      <c r="C33" s="93" t="s">
        <v>44</v>
      </c>
      <c r="D33" s="87">
        <v>4.0056997078482759E-2</v>
      </c>
      <c r="E33" s="87">
        <v>6.093865677454513E-3</v>
      </c>
      <c r="F33" s="87">
        <v>4.6394964715575915E-2</v>
      </c>
      <c r="H33" s="89">
        <v>2</v>
      </c>
      <c r="I33" s="93" t="s">
        <v>44</v>
      </c>
      <c r="J33" s="87">
        <v>3.5485025728228869E-2</v>
      </c>
      <c r="K33" s="87">
        <v>8.6907856662266081E-3</v>
      </c>
      <c r="L33" s="87">
        <v>4.4484204147420048E-2</v>
      </c>
    </row>
    <row r="34" spans="2:12" x14ac:dyDescent="0.2">
      <c r="B34" s="89">
        <v>1</v>
      </c>
      <c r="C34" s="93" t="s">
        <v>45</v>
      </c>
      <c r="D34" s="87">
        <v>2.4278053647320386E-2</v>
      </c>
      <c r="E34" s="87">
        <v>5.8478219978725932E-3</v>
      </c>
      <c r="F34" s="87">
        <v>3.0267849381377276E-2</v>
      </c>
      <c r="H34" s="89">
        <v>2</v>
      </c>
      <c r="I34" s="93" t="s">
        <v>45</v>
      </c>
      <c r="J34" s="87">
        <v>2.0713868247759004E-2</v>
      </c>
      <c r="K34" s="87">
        <v>1.7472412566830187E-3</v>
      </c>
      <c r="L34" s="87">
        <v>2.2497301629629929E-2</v>
      </c>
    </row>
    <row r="35" spans="2:12" x14ac:dyDescent="0.2">
      <c r="B35" s="89">
        <v>1</v>
      </c>
      <c r="C35" s="93" t="s">
        <v>46</v>
      </c>
      <c r="D35" s="87">
        <v>1.6914541516237502E-2</v>
      </c>
      <c r="E35" s="87">
        <v>3.7511080072700764E-3</v>
      </c>
      <c r="F35" s="87">
        <v>2.072909779562826E-2</v>
      </c>
      <c r="H35" s="89">
        <v>2</v>
      </c>
      <c r="I35" s="93" t="s">
        <v>46</v>
      </c>
      <c r="J35" s="87">
        <v>2.435542918942768E-2</v>
      </c>
      <c r="K35" s="87">
        <v>8.4521589319062063E-3</v>
      </c>
      <c r="L35" s="87">
        <v>3.3013444079697418E-2</v>
      </c>
    </row>
    <row r="36" spans="2:12" x14ac:dyDescent="0.2">
      <c r="B36" s="89">
        <v>1</v>
      </c>
      <c r="C36" s="93" t="s">
        <v>47</v>
      </c>
      <c r="D36" s="87">
        <v>1.6412423391775954E-2</v>
      </c>
      <c r="E36" s="87">
        <v>2.2300311348155688E-4</v>
      </c>
      <c r="F36" s="87">
        <v>1.6639086526773594E-2</v>
      </c>
      <c r="H36" s="89">
        <v>2</v>
      </c>
      <c r="I36" s="93" t="s">
        <v>47</v>
      </c>
      <c r="J36" s="87">
        <v>1.1286133619652361E-2</v>
      </c>
      <c r="K36" s="87">
        <v>9.310015414329964E-4</v>
      </c>
      <c r="L36" s="87">
        <v>1.2227642568882091E-2</v>
      </c>
    </row>
    <row r="37" spans="2:12" x14ac:dyDescent="0.2">
      <c r="B37" s="89">
        <v>1</v>
      </c>
      <c r="C37" s="94" t="s">
        <v>48</v>
      </c>
      <c r="D37" s="87">
        <v>9.7667209010023903E-3</v>
      </c>
      <c r="E37" s="87">
        <v>1.5943193734359928E-2</v>
      </c>
      <c r="F37" s="87">
        <v>2.5865627358836685E-2</v>
      </c>
      <c r="H37" s="89">
        <v>2</v>
      </c>
      <c r="I37" s="94" t="s">
        <v>48</v>
      </c>
      <c r="J37" s="87">
        <v>1.0179977064902701E-2</v>
      </c>
      <c r="K37" s="87">
        <v>1.5058821673524792E-2</v>
      </c>
      <c r="L37" s="87">
        <v>2.5392097197688424E-2</v>
      </c>
    </row>
    <row r="38" spans="2:12" x14ac:dyDescent="0.2">
      <c r="B38" s="89">
        <v>1</v>
      </c>
      <c r="C38" s="93" t="s">
        <v>49</v>
      </c>
      <c r="D38" s="87">
        <v>4.5303147701671431E-2</v>
      </c>
      <c r="E38" s="87">
        <v>4.8433826792681378E-2</v>
      </c>
      <c r="F38" s="87">
        <v>9.5931179303298864E-2</v>
      </c>
      <c r="H38" s="89">
        <v>2</v>
      </c>
      <c r="I38" s="93" t="s">
        <v>49</v>
      </c>
      <c r="J38" s="87">
        <v>3.806108998796498E-2</v>
      </c>
      <c r="K38" s="87">
        <v>5.5814190291575194E-2</v>
      </c>
      <c r="L38" s="87">
        <v>9.5999629198833203E-2</v>
      </c>
    </row>
    <row r="39" spans="2:12" x14ac:dyDescent="0.2">
      <c r="B39" s="89">
        <v>1</v>
      </c>
      <c r="C39" s="93" t="s">
        <v>50</v>
      </c>
      <c r="D39" s="87">
        <v>3.1616595582497631E-3</v>
      </c>
      <c r="E39" s="87">
        <v>3.2655331449085168E-3</v>
      </c>
      <c r="F39" s="87">
        <v>6.4375172072386189E-3</v>
      </c>
      <c r="H39" s="89">
        <v>2</v>
      </c>
      <c r="I39" s="93" t="s">
        <v>50</v>
      </c>
      <c r="J39" s="87">
        <v>3.161659558249541E-3</v>
      </c>
      <c r="K39" s="87">
        <v>3.2655331449085168E-3</v>
      </c>
      <c r="L39" s="87">
        <v>6.4375172072386189E-3</v>
      </c>
    </row>
    <row r="40" spans="2:12" x14ac:dyDescent="0.2">
      <c r="B40" s="89">
        <v>1</v>
      </c>
      <c r="C40" s="93" t="s">
        <v>93</v>
      </c>
      <c r="D40" s="87">
        <v>3.161659558249541E-3</v>
      </c>
      <c r="E40" s="87">
        <v>3.2655331449085168E-3</v>
      </c>
      <c r="F40" s="87">
        <v>6.4375172072386189E-3</v>
      </c>
      <c r="H40" s="89">
        <v>2</v>
      </c>
      <c r="I40" s="93" t="s">
        <v>93</v>
      </c>
      <c r="J40" s="87">
        <v>3.161659558249541E-3</v>
      </c>
      <c r="K40" s="87">
        <v>3.2655331449085168E-3</v>
      </c>
      <c r="L40" s="87">
        <v>6.4375172072383968E-3</v>
      </c>
    </row>
    <row r="41" spans="2:12" x14ac:dyDescent="0.2">
      <c r="B41" s="89">
        <v>1</v>
      </c>
      <c r="C41" s="93" t="s">
        <v>51</v>
      </c>
      <c r="D41" s="87">
        <v>3.0772124502576048E-3</v>
      </c>
      <c r="E41" s="87">
        <v>5.7307101673098382E-2</v>
      </c>
      <c r="F41" s="87">
        <v>6.0560660250112752E-2</v>
      </c>
      <c r="H41" s="89">
        <v>2</v>
      </c>
      <c r="I41" s="93" t="s">
        <v>51</v>
      </c>
      <c r="J41" s="87">
        <v>3.116317680640579E-3</v>
      </c>
      <c r="K41" s="87">
        <v>6.2125217586767256E-2</v>
      </c>
      <c r="L41" s="87">
        <v>6.5435137181387049E-2</v>
      </c>
    </row>
    <row r="42" spans="2:12" x14ac:dyDescent="0.2">
      <c r="B42" s="90">
        <v>1</v>
      </c>
      <c r="C42" s="93" t="s">
        <v>52</v>
      </c>
      <c r="D42" s="87">
        <v>2.7397257395739727E-2</v>
      </c>
      <c r="E42" s="87">
        <v>4.1236520852407921E-3</v>
      </c>
      <c r="F42" s="87">
        <v>3.1633886238570108E-2</v>
      </c>
      <c r="H42" s="90">
        <v>2</v>
      </c>
      <c r="I42" s="93" t="s">
        <v>52</v>
      </c>
      <c r="J42" s="87">
        <v>3.0015410469933279E-2</v>
      </c>
      <c r="K42" s="87">
        <v>5.6445892293248701E-3</v>
      </c>
      <c r="L42" s="87">
        <v>3.5829424361910389E-2</v>
      </c>
    </row>
    <row r="43" spans="2:12" x14ac:dyDescent="0.2">
      <c r="B43" s="89">
        <v>1</v>
      </c>
      <c r="C43" s="93" t="s">
        <v>53</v>
      </c>
      <c r="D43" s="87">
        <v>1.0407441373368576E-2</v>
      </c>
      <c r="E43" s="87">
        <v>1.9411389768075882E-2</v>
      </c>
      <c r="F43" s="87">
        <v>3.0020854042431155E-2</v>
      </c>
      <c r="H43" s="89">
        <v>2</v>
      </c>
      <c r="I43" s="93" t="s">
        <v>53</v>
      </c>
      <c r="J43" s="87">
        <v>9.7137218248712909E-3</v>
      </c>
      <c r="K43" s="87">
        <v>1.9014673245925984E-2</v>
      </c>
      <c r="L43" s="87">
        <v>2.8913098317299157E-2</v>
      </c>
    </row>
    <row r="44" spans="2:12" x14ac:dyDescent="0.2">
      <c r="B44" s="89">
        <v>1</v>
      </c>
      <c r="C44" s="93" t="s">
        <v>54</v>
      </c>
      <c r="D44" s="87">
        <v>1.9205131204760972E-2</v>
      </c>
      <c r="E44" s="87">
        <v>5.2866429312481422E-3</v>
      </c>
      <c r="F44" s="87">
        <v>2.4593304807136507E-2</v>
      </c>
      <c r="H44" s="89">
        <v>2</v>
      </c>
      <c r="I44" s="93" t="s">
        <v>54</v>
      </c>
      <c r="J44" s="87">
        <v>1.852192291589061E-2</v>
      </c>
      <c r="K44" s="87">
        <v>5.5873060791944429E-3</v>
      </c>
      <c r="L44" s="87">
        <v>2.421271664759117E-2</v>
      </c>
    </row>
    <row r="45" spans="2:12" x14ac:dyDescent="0.2">
      <c r="B45" s="89">
        <v>1</v>
      </c>
      <c r="C45" s="93" t="s">
        <v>55</v>
      </c>
      <c r="D45" s="87">
        <v>6.9835229562642542E-3</v>
      </c>
      <c r="E45" s="87">
        <v>9.0544603458539985E-3</v>
      </c>
      <c r="F45" s="87">
        <v>1.6101215333800045E-2</v>
      </c>
      <c r="H45" s="89">
        <v>2</v>
      </c>
      <c r="I45" s="93" t="s">
        <v>55</v>
      </c>
      <c r="J45" s="87">
        <v>6.8778553307233814E-3</v>
      </c>
      <c r="K45" s="87">
        <v>8.5480615491964063E-3</v>
      </c>
      <c r="L45" s="87">
        <v>1.5484709210613179E-2</v>
      </c>
    </row>
    <row r="46" spans="2:12" x14ac:dyDescent="0.2">
      <c r="B46" s="89">
        <v>1</v>
      </c>
      <c r="C46" s="93" t="s">
        <v>56</v>
      </c>
      <c r="D46" s="87">
        <v>7.1396432739869731E-3</v>
      </c>
      <c r="E46" s="87">
        <v>6.5670442998084777E-3</v>
      </c>
      <c r="F46" s="87">
        <v>1.3753573927460572E-2</v>
      </c>
      <c r="H46" s="89">
        <v>2</v>
      </c>
      <c r="I46" s="93" t="s">
        <v>56</v>
      </c>
      <c r="J46" s="87">
        <v>7.2531940551938678E-3</v>
      </c>
      <c r="K46" s="87">
        <v>8.4303483361685139E-3</v>
      </c>
      <c r="L46" s="87">
        <v>1.574468934379758E-2</v>
      </c>
    </row>
    <row r="47" spans="2:12" x14ac:dyDescent="0.2">
      <c r="B47" s="90">
        <v>1</v>
      </c>
      <c r="C47" s="93" t="s">
        <v>57</v>
      </c>
      <c r="D47" s="87">
        <v>4.5141741716612227E-3</v>
      </c>
      <c r="E47" s="87">
        <v>7.1981417439402673E-2</v>
      </c>
      <c r="F47" s="87">
        <v>7.6820528266508203E-2</v>
      </c>
      <c r="H47" s="90">
        <v>2</v>
      </c>
      <c r="I47" s="93" t="s">
        <v>57</v>
      </c>
      <c r="J47" s="87">
        <v>4.455113024379953E-3</v>
      </c>
      <c r="K47" s="87">
        <v>7.1500333125911197E-2</v>
      </c>
      <c r="L47" s="87">
        <v>7.6273988215647792E-2</v>
      </c>
    </row>
    <row r="48" spans="2:12" x14ac:dyDescent="0.2">
      <c r="B48" s="90">
        <v>1</v>
      </c>
      <c r="C48" s="93" t="s">
        <v>58</v>
      </c>
      <c r="D48" s="87">
        <v>1.0160557079303523E-2</v>
      </c>
      <c r="E48" s="87">
        <v>6.2380588816728366E-3</v>
      </c>
      <c r="F48" s="87">
        <v>1.6461998114307708E-2</v>
      </c>
      <c r="H48" s="90">
        <v>2</v>
      </c>
      <c r="I48" s="93" t="s">
        <v>58</v>
      </c>
      <c r="J48" s="87">
        <v>1.4193047050167884E-2</v>
      </c>
      <c r="K48" s="87">
        <v>6.7197332391004672E-3</v>
      </c>
      <c r="L48" s="87">
        <v>2.1008153779295435E-2</v>
      </c>
    </row>
    <row r="49" spans="2:12" x14ac:dyDescent="0.2">
      <c r="B49" s="90">
        <v>1</v>
      </c>
      <c r="C49" s="93" t="s">
        <v>59</v>
      </c>
      <c r="D49" s="87">
        <v>1.8258239712314994E-2</v>
      </c>
      <c r="E49" s="87">
        <v>4.8090097977970814E-3</v>
      </c>
      <c r="F49" s="87">
        <v>2.3155053563779227E-2</v>
      </c>
      <c r="H49" s="90">
        <v>2</v>
      </c>
      <c r="I49" s="93" t="s">
        <v>59</v>
      </c>
      <c r="J49" s="87">
        <v>1.9125621569707096E-2</v>
      </c>
      <c r="K49" s="87">
        <v>4.4704300563829236E-3</v>
      </c>
      <c r="L49" s="87">
        <v>2.3681551379602261E-2</v>
      </c>
    </row>
    <row r="50" spans="2:12" x14ac:dyDescent="0.2">
      <c r="B50" s="90">
        <v>1</v>
      </c>
      <c r="C50" s="93" t="s">
        <v>60</v>
      </c>
      <c r="D50" s="87">
        <v>4.3749043754084393E-3</v>
      </c>
      <c r="E50" s="87">
        <v>3.8148739086718564E-3</v>
      </c>
      <c r="F50" s="87">
        <v>8.2064679926348028E-3</v>
      </c>
      <c r="H50" s="90">
        <v>2</v>
      </c>
      <c r="I50" s="93" t="s">
        <v>60</v>
      </c>
      <c r="J50" s="87">
        <v>5.9708056933798215E-3</v>
      </c>
      <c r="K50" s="87">
        <v>3.3746688543323522E-3</v>
      </c>
      <c r="L50" s="87">
        <v>9.3656240397208546E-3</v>
      </c>
    </row>
    <row r="51" spans="2:12" ht="13.5" thickBot="1" x14ac:dyDescent="0.25">
      <c r="B51" s="97">
        <v>1</v>
      </c>
      <c r="C51" s="98" t="s">
        <v>61</v>
      </c>
      <c r="D51" s="99">
        <v>1.3060004513218537E-2</v>
      </c>
      <c r="E51" s="99">
        <v>6.2941101354476725E-3</v>
      </c>
      <c r="F51" s="99">
        <v>1.9436315755441802E-2</v>
      </c>
      <c r="H51" s="97">
        <v>2</v>
      </c>
      <c r="I51" s="98" t="s">
        <v>61</v>
      </c>
      <c r="J51" s="99">
        <v>2.0126631917509519E-2</v>
      </c>
      <c r="K51" s="99">
        <v>4.1347608866533214E-3</v>
      </c>
      <c r="L51" s="99">
        <v>2.4344611614595335E-2</v>
      </c>
    </row>
    <row r="52" spans="2:12" ht="13.5" thickTop="1" x14ac:dyDescent="0.2">
      <c r="B52" s="91" t="s">
        <v>33</v>
      </c>
      <c r="C52" s="96" t="s">
        <v>33</v>
      </c>
      <c r="D52" s="100">
        <v>1.1476001398428082E-2</v>
      </c>
      <c r="E52" s="100">
        <v>2.6571199077378038E-2</v>
      </c>
      <c r="F52" s="100">
        <v>3.83521315935762E-2</v>
      </c>
      <c r="H52" s="91" t="s">
        <v>33</v>
      </c>
      <c r="I52" s="96" t="s">
        <v>33</v>
      </c>
      <c r="J52" s="100">
        <v>1.1373623402885169E-2</v>
      </c>
      <c r="K52" s="100">
        <v>2.7052437918516414E-2</v>
      </c>
      <c r="L52" s="100">
        <v>3.8733745562416821E-2</v>
      </c>
    </row>
  </sheetData>
  <pageMargins left="0.7" right="0.7" top="0.75" bottom="0.75" header="0.3" footer="0.3"/>
  <pageSetup scale="74" orientation="landscape" r:id="rId1"/>
  <headerFooter>
    <oddHeader>&amp;LState of Nebraska&amp;RDraft and Confidential</oddHeader>
    <oddFooter>&amp;L&amp;F | &amp;A&amp;R&amp;G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zoomScale="85" zoomScaleNormal="85" workbookViewId="0"/>
  </sheetViews>
  <sheetFormatPr defaultColWidth="9.140625" defaultRowHeight="12.75" x14ac:dyDescent="0.2"/>
  <cols>
    <col min="1" max="1" width="2.140625" style="103" customWidth="1"/>
    <col min="2" max="2" width="11.5703125" style="103" bestFit="1" customWidth="1"/>
    <col min="3" max="3" width="20.5703125" style="103" bestFit="1" customWidth="1"/>
    <col min="4" max="4" width="9.28515625" style="103" bestFit="1" customWidth="1"/>
    <col min="5" max="5" width="17.7109375" style="103" bestFit="1" customWidth="1"/>
    <col min="6" max="6" width="18.5703125" style="103" bestFit="1" customWidth="1"/>
    <col min="7" max="7" width="13.5703125" style="103" bestFit="1" customWidth="1"/>
    <col min="8" max="8" width="13.28515625" style="103" customWidth="1"/>
    <col min="9" max="9" width="11.85546875" style="103" bestFit="1" customWidth="1"/>
    <col min="10" max="10" width="11.85546875" style="103" customWidth="1"/>
    <col min="11" max="11" width="17.28515625" style="103" bestFit="1" customWidth="1"/>
    <col min="12" max="12" width="16.7109375" style="103" bestFit="1" customWidth="1"/>
    <col min="13" max="13" width="6.7109375" style="103" bestFit="1" customWidth="1"/>
    <col min="14" max="14" width="11.5703125" style="103" bestFit="1" customWidth="1"/>
    <col min="15" max="15" width="20.5703125" style="103" bestFit="1" customWidth="1"/>
    <col min="16" max="16" width="10" style="103" bestFit="1" customWidth="1"/>
    <col min="17" max="17" width="17.7109375" style="103" bestFit="1" customWidth="1"/>
    <col min="18" max="18" width="18.5703125" style="103" bestFit="1" customWidth="1"/>
    <col min="19" max="19" width="13.5703125" style="103" bestFit="1" customWidth="1"/>
    <col min="20" max="20" width="9.28515625" style="103" bestFit="1" customWidth="1"/>
    <col min="21" max="21" width="11.85546875" style="103" bestFit="1" customWidth="1"/>
    <col min="22" max="22" width="11.85546875" style="103" customWidth="1"/>
    <col min="23" max="23" width="17.28515625" style="103" bestFit="1" customWidth="1"/>
    <col min="24" max="24" width="16.7109375" style="103" bestFit="1" customWidth="1"/>
    <col min="25" max="25" width="4.5703125" style="103" customWidth="1"/>
    <col min="26" max="26" width="11.5703125" style="103" bestFit="1" customWidth="1"/>
    <col min="27" max="27" width="20.5703125" style="103" bestFit="1" customWidth="1"/>
    <col min="28" max="28" width="9.28515625" style="103" bestFit="1" customWidth="1"/>
    <col min="29" max="29" width="17.7109375" style="103" bestFit="1" customWidth="1"/>
    <col min="30" max="30" width="18.5703125" style="103" bestFit="1" customWidth="1"/>
    <col min="31" max="31" width="13.5703125" style="103" bestFit="1" customWidth="1"/>
    <col min="32" max="32" width="9.28515625" style="103" bestFit="1" customWidth="1"/>
    <col min="33" max="34" width="14.140625" style="103" customWidth="1"/>
    <col min="35" max="35" width="17.28515625" style="103" bestFit="1" customWidth="1"/>
    <col min="36" max="36" width="16.7109375" style="103" bestFit="1" customWidth="1"/>
    <col min="37" max="37" width="9.140625" style="103"/>
    <col min="38" max="38" width="9.5703125" style="103" bestFit="1" customWidth="1"/>
    <col min="39" max="39" width="10.5703125" style="103" bestFit="1" customWidth="1"/>
    <col min="40" max="16384" width="9.140625" style="103"/>
  </cols>
  <sheetData>
    <row r="1" spans="1:39" x14ac:dyDescent="0.2">
      <c r="M1" s="104"/>
    </row>
    <row r="2" spans="1:39" x14ac:dyDescent="0.2">
      <c r="K2" s="147"/>
    </row>
    <row r="3" spans="1:39" x14ac:dyDescent="0.2">
      <c r="B3" s="105" t="s">
        <v>179</v>
      </c>
      <c r="C3" s="105"/>
      <c r="D3" s="105"/>
      <c r="E3" s="105"/>
      <c r="F3" s="105"/>
      <c r="G3" s="105"/>
      <c r="H3" s="105"/>
      <c r="I3" s="105"/>
      <c r="J3" s="105"/>
      <c r="K3" s="105"/>
      <c r="L3" s="105"/>
      <c r="N3" s="106" t="s">
        <v>262</v>
      </c>
      <c r="O3" s="106"/>
      <c r="P3" s="106"/>
      <c r="Q3" s="106"/>
      <c r="R3" s="106"/>
      <c r="S3" s="106"/>
      <c r="T3" s="106"/>
      <c r="U3" s="106"/>
      <c r="V3" s="106"/>
      <c r="W3" s="106"/>
      <c r="X3" s="106"/>
      <c r="Z3" s="107" t="s">
        <v>63</v>
      </c>
      <c r="AA3" s="107"/>
      <c r="AB3" s="107"/>
      <c r="AC3" s="107"/>
      <c r="AD3" s="107"/>
      <c r="AE3" s="107"/>
      <c r="AF3" s="107"/>
      <c r="AG3" s="107"/>
      <c r="AH3" s="107"/>
      <c r="AI3" s="107"/>
      <c r="AJ3" s="107"/>
    </row>
    <row r="4" spans="1:39" s="143" customFormat="1" ht="25.5" x14ac:dyDescent="0.2">
      <c r="B4" s="132" t="s">
        <v>9</v>
      </c>
      <c r="C4" s="132" t="s">
        <v>10</v>
      </c>
      <c r="D4" s="133" t="s">
        <v>161</v>
      </c>
      <c r="E4" s="133" t="s">
        <v>207</v>
      </c>
      <c r="F4" s="133" t="s">
        <v>64</v>
      </c>
      <c r="G4" s="133" t="s">
        <v>65</v>
      </c>
      <c r="H4" s="133" t="s">
        <v>66</v>
      </c>
      <c r="I4" s="133" t="s">
        <v>337</v>
      </c>
      <c r="J4" s="133" t="s">
        <v>338</v>
      </c>
      <c r="K4" s="133" t="s">
        <v>67</v>
      </c>
      <c r="L4" s="133" t="s">
        <v>68</v>
      </c>
      <c r="N4" s="134" t="s">
        <v>9</v>
      </c>
      <c r="O4" s="134" t="s">
        <v>10</v>
      </c>
      <c r="P4" s="135" t="s">
        <v>161</v>
      </c>
      <c r="Q4" s="135" t="s">
        <v>207</v>
      </c>
      <c r="R4" s="135" t="s">
        <v>64</v>
      </c>
      <c r="S4" s="135" t="s">
        <v>65</v>
      </c>
      <c r="T4" s="135" t="s">
        <v>66</v>
      </c>
      <c r="U4" s="135" t="s">
        <v>337</v>
      </c>
      <c r="V4" s="135" t="s">
        <v>338</v>
      </c>
      <c r="W4" s="135" t="s">
        <v>67</v>
      </c>
      <c r="X4" s="135" t="s">
        <v>68</v>
      </c>
      <c r="Z4" s="136" t="s">
        <v>9</v>
      </c>
      <c r="AA4" s="136" t="s">
        <v>10</v>
      </c>
      <c r="AB4" s="137" t="s">
        <v>161</v>
      </c>
      <c r="AC4" s="137" t="s">
        <v>207</v>
      </c>
      <c r="AD4" s="137" t="s">
        <v>64</v>
      </c>
      <c r="AE4" s="137" t="s">
        <v>65</v>
      </c>
      <c r="AF4" s="137" t="s">
        <v>66</v>
      </c>
      <c r="AG4" s="137" t="s">
        <v>337</v>
      </c>
      <c r="AH4" s="137" t="s">
        <v>338</v>
      </c>
      <c r="AI4" s="137" t="s">
        <v>67</v>
      </c>
      <c r="AJ4" s="137" t="s">
        <v>68</v>
      </c>
    </row>
    <row r="5" spans="1:39" x14ac:dyDescent="0.2">
      <c r="A5" s="111"/>
      <c r="B5" s="112">
        <v>1</v>
      </c>
      <c r="C5" s="56" t="s">
        <v>14</v>
      </c>
      <c r="D5" s="113">
        <v>11036</v>
      </c>
      <c r="E5" s="114">
        <v>1520.3477666423876</v>
      </c>
      <c r="F5" s="114">
        <v>28.865076973085461</v>
      </c>
      <c r="G5" s="114">
        <v>1491.4826896693021</v>
      </c>
      <c r="H5" s="115">
        <v>1.0717093298189133</v>
      </c>
      <c r="I5" s="101">
        <v>1598.4359137819979</v>
      </c>
      <c r="J5" s="101">
        <v>30.934972297996765</v>
      </c>
      <c r="K5" s="101">
        <v>1629.3708860799948</v>
      </c>
      <c r="L5" s="101">
        <f>K5*(1-1.5%)</f>
        <v>1604.9303227887949</v>
      </c>
      <c r="M5" s="214"/>
      <c r="N5" s="112">
        <v>1</v>
      </c>
      <c r="O5" s="56" t="s">
        <v>14</v>
      </c>
      <c r="P5" s="113">
        <v>9198</v>
      </c>
      <c r="Q5" s="114">
        <v>1520.3477666423876</v>
      </c>
      <c r="R5" s="114">
        <v>28.865076973085461</v>
      </c>
      <c r="S5" s="114">
        <v>1491.4826896693021</v>
      </c>
      <c r="T5" s="115">
        <v>0.78693917578727679</v>
      </c>
      <c r="U5" s="101">
        <v>1173.7061585093513</v>
      </c>
      <c r="V5" s="101">
        <v>22.715059882236176</v>
      </c>
      <c r="W5" s="101">
        <v>1196.4212183915874</v>
      </c>
      <c r="X5" s="101">
        <f t="shared" ref="X5:X43" si="0">W5*(1-1.5%)</f>
        <v>1178.4749001157136</v>
      </c>
      <c r="Z5" s="112">
        <v>1</v>
      </c>
      <c r="AA5" s="56" t="s">
        <v>14</v>
      </c>
      <c r="AB5" s="113">
        <v>11341</v>
      </c>
      <c r="AC5" s="114">
        <v>1520.3477666423876</v>
      </c>
      <c r="AD5" s="114">
        <v>28.865076973085461</v>
      </c>
      <c r="AE5" s="114">
        <v>1491.4826896693021</v>
      </c>
      <c r="AF5" s="115">
        <v>1.1092589501019037</v>
      </c>
      <c r="AG5" s="101">
        <v>1654.4405224377335</v>
      </c>
      <c r="AH5" s="101">
        <v>32.018844977775416</v>
      </c>
      <c r="AI5" s="101">
        <v>1686.459367415509</v>
      </c>
      <c r="AJ5" s="101">
        <f t="shared" ref="AJ5:AJ43" si="1">AI5*(1-1.5%)</f>
        <v>1661.1624769042762</v>
      </c>
      <c r="AL5" s="116"/>
      <c r="AM5" s="111"/>
    </row>
    <row r="6" spans="1:39" x14ac:dyDescent="0.2">
      <c r="A6" s="111"/>
      <c r="B6" s="117">
        <v>1</v>
      </c>
      <c r="C6" s="63" t="s">
        <v>15</v>
      </c>
      <c r="D6" s="118">
        <v>44221</v>
      </c>
      <c r="E6" s="119">
        <v>2049.3500879973594</v>
      </c>
      <c r="F6" s="119">
        <v>18.533459996599376</v>
      </c>
      <c r="G6" s="119">
        <v>2030.8166280007601</v>
      </c>
      <c r="H6" s="120">
        <v>1.0428529245084608</v>
      </c>
      <c r="I6" s="121">
        <v>2117.8430596510038</v>
      </c>
      <c r="J6" s="121">
        <v>19.327672958714228</v>
      </c>
      <c r="K6" s="121">
        <v>2137.170732609718</v>
      </c>
      <c r="L6" s="121">
        <f t="shared" ref="L6:L43" si="2">K6*(1-1.5%)</f>
        <v>2105.1131716205723</v>
      </c>
      <c r="M6" s="214"/>
      <c r="N6" s="117">
        <v>1</v>
      </c>
      <c r="O6" s="63" t="s">
        <v>15</v>
      </c>
      <c r="P6" s="118">
        <v>27562</v>
      </c>
      <c r="Q6" s="119">
        <v>2049.3500879973594</v>
      </c>
      <c r="R6" s="119">
        <v>18.533459996599376</v>
      </c>
      <c r="S6" s="119">
        <v>2030.8166280007601</v>
      </c>
      <c r="T6" s="120">
        <v>0.86744661808972279</v>
      </c>
      <c r="U6" s="121">
        <v>1761.6250159196341</v>
      </c>
      <c r="V6" s="121">
        <v>16.076787195551294</v>
      </c>
      <c r="W6" s="121">
        <v>1777.7018031151854</v>
      </c>
      <c r="X6" s="121">
        <f t="shared" si="0"/>
        <v>1751.0362760684575</v>
      </c>
      <c r="Z6" s="117">
        <v>1</v>
      </c>
      <c r="AA6" s="63" t="s">
        <v>15</v>
      </c>
      <c r="AB6" s="118">
        <v>43720</v>
      </c>
      <c r="AC6" s="119">
        <v>2049.3500879973594</v>
      </c>
      <c r="AD6" s="119">
        <v>18.533459996599376</v>
      </c>
      <c r="AE6" s="119">
        <v>2030.8166280007601</v>
      </c>
      <c r="AF6" s="120">
        <v>1.0405866633997043</v>
      </c>
      <c r="AG6" s="121">
        <v>2113.2406989079495</v>
      </c>
      <c r="AH6" s="121">
        <v>19.28567129911324</v>
      </c>
      <c r="AI6" s="121">
        <v>2132.5263702070629</v>
      </c>
      <c r="AJ6" s="121">
        <f t="shared" si="1"/>
        <v>2100.5384746539571</v>
      </c>
      <c r="AL6" s="116"/>
      <c r="AM6" s="111"/>
    </row>
    <row r="7" spans="1:39" x14ac:dyDescent="0.2">
      <c r="A7" s="111"/>
      <c r="B7" s="117">
        <v>1</v>
      </c>
      <c r="C7" s="63" t="s">
        <v>16</v>
      </c>
      <c r="D7" s="118">
        <v>458</v>
      </c>
      <c r="E7" s="119">
        <v>4905.1807274358098</v>
      </c>
      <c r="F7" s="119">
        <v>37.322893103790676</v>
      </c>
      <c r="G7" s="119">
        <v>4867.8578343320187</v>
      </c>
      <c r="H7" s="120">
        <v>1</v>
      </c>
      <c r="I7" s="121">
        <v>4867.8578343320187</v>
      </c>
      <c r="J7" s="121">
        <v>37.322893103790676</v>
      </c>
      <c r="K7" s="121">
        <v>4905.1807274358098</v>
      </c>
      <c r="L7" s="121">
        <f t="shared" si="2"/>
        <v>4831.6030165242728</v>
      </c>
      <c r="M7" s="214"/>
      <c r="N7" s="117">
        <v>1</v>
      </c>
      <c r="O7" s="63" t="s">
        <v>16</v>
      </c>
      <c r="P7" s="118">
        <v>353</v>
      </c>
      <c r="Q7" s="119">
        <v>4905.1807274358098</v>
      </c>
      <c r="R7" s="119">
        <v>37.322893103790676</v>
      </c>
      <c r="S7" s="119">
        <v>4867.8578343320187</v>
      </c>
      <c r="T7" s="120">
        <v>1</v>
      </c>
      <c r="U7" s="121">
        <v>4867.8578343320187</v>
      </c>
      <c r="V7" s="121">
        <v>37.322893103790676</v>
      </c>
      <c r="W7" s="121">
        <v>4905.1807274358098</v>
      </c>
      <c r="X7" s="121">
        <f t="shared" si="0"/>
        <v>4831.6030165242728</v>
      </c>
      <c r="Z7" s="117">
        <v>1</v>
      </c>
      <c r="AA7" s="63" t="s">
        <v>16</v>
      </c>
      <c r="AB7" s="118">
        <v>330</v>
      </c>
      <c r="AC7" s="119">
        <v>4905.1807274358098</v>
      </c>
      <c r="AD7" s="119">
        <v>37.322893103790676</v>
      </c>
      <c r="AE7" s="119">
        <v>4867.8578343320187</v>
      </c>
      <c r="AF7" s="120">
        <v>1</v>
      </c>
      <c r="AG7" s="121">
        <v>4867.8578343320187</v>
      </c>
      <c r="AH7" s="121">
        <v>37.322893103790676</v>
      </c>
      <c r="AI7" s="121">
        <v>4905.1807274358098</v>
      </c>
      <c r="AJ7" s="121">
        <f t="shared" si="1"/>
        <v>4831.6030165242728</v>
      </c>
      <c r="AL7" s="116"/>
      <c r="AM7" s="111"/>
    </row>
    <row r="8" spans="1:39" x14ac:dyDescent="0.2">
      <c r="A8" s="111"/>
      <c r="B8" s="117">
        <v>1</v>
      </c>
      <c r="C8" s="63" t="s">
        <v>17</v>
      </c>
      <c r="D8" s="118">
        <v>115676</v>
      </c>
      <c r="E8" s="119">
        <v>208.94511189673028</v>
      </c>
      <c r="F8" s="119">
        <v>4.0894294602228438</v>
      </c>
      <c r="G8" s="119">
        <v>204.85568243650744</v>
      </c>
      <c r="H8" s="120">
        <v>1.0200434417296829</v>
      </c>
      <c r="I8" s="121">
        <v>208.961695370418</v>
      </c>
      <c r="J8" s="121">
        <v>4.1713957013164684</v>
      </c>
      <c r="K8" s="121">
        <v>213.13309107173447</v>
      </c>
      <c r="L8" s="121">
        <f t="shared" si="2"/>
        <v>209.93609470565846</v>
      </c>
      <c r="M8" s="214"/>
      <c r="N8" s="117">
        <v>1</v>
      </c>
      <c r="O8" s="63" t="s">
        <v>17</v>
      </c>
      <c r="P8" s="118">
        <v>114350</v>
      </c>
      <c r="Q8" s="119">
        <v>208.94511189673028</v>
      </c>
      <c r="R8" s="119">
        <v>4.0894294602228438</v>
      </c>
      <c r="S8" s="119">
        <v>204.85568243650744</v>
      </c>
      <c r="T8" s="120">
        <v>0.93661062163095354</v>
      </c>
      <c r="U8" s="121">
        <v>191.87000807149045</v>
      </c>
      <c r="V8" s="121">
        <v>3.8302030688552526</v>
      </c>
      <c r="W8" s="121">
        <v>195.70021114034569</v>
      </c>
      <c r="X8" s="121">
        <f t="shared" si="0"/>
        <v>192.76470797324049</v>
      </c>
      <c r="Z8" s="117">
        <v>1</v>
      </c>
      <c r="AA8" s="63" t="s">
        <v>17</v>
      </c>
      <c r="AB8" s="118">
        <v>90229</v>
      </c>
      <c r="AC8" s="119">
        <v>208.94511189673028</v>
      </c>
      <c r="AD8" s="119">
        <v>4.0894294602228438</v>
      </c>
      <c r="AE8" s="119">
        <v>204.85568243650744</v>
      </c>
      <c r="AF8" s="120">
        <v>1.0499621048389833</v>
      </c>
      <c r="AG8" s="121">
        <v>215.09070351926169</v>
      </c>
      <c r="AH8" s="121">
        <v>4.2937459636461242</v>
      </c>
      <c r="AI8" s="121">
        <v>219.38444948290783</v>
      </c>
      <c r="AJ8" s="121">
        <f t="shared" si="1"/>
        <v>216.09368274066421</v>
      </c>
      <c r="AL8" s="116"/>
      <c r="AM8" s="111"/>
    </row>
    <row r="9" spans="1:39" x14ac:dyDescent="0.2">
      <c r="A9" s="111"/>
      <c r="B9" s="117">
        <v>1</v>
      </c>
      <c r="C9" s="63" t="s">
        <v>18</v>
      </c>
      <c r="D9" s="118">
        <v>29347</v>
      </c>
      <c r="E9" s="119">
        <v>920.20216279283579</v>
      </c>
      <c r="F9" s="119">
        <v>22.19114053646528</v>
      </c>
      <c r="G9" s="119">
        <v>898.01102225637055</v>
      </c>
      <c r="H9" s="120">
        <v>1</v>
      </c>
      <c r="I9" s="121">
        <v>898.01102225637055</v>
      </c>
      <c r="J9" s="121">
        <v>22.19114053646528</v>
      </c>
      <c r="K9" s="121">
        <v>920.20216279283579</v>
      </c>
      <c r="L9" s="121">
        <f t="shared" si="2"/>
        <v>906.39913035094321</v>
      </c>
      <c r="M9" s="214"/>
      <c r="N9" s="117">
        <v>1</v>
      </c>
      <c r="O9" s="63" t="s">
        <v>18</v>
      </c>
      <c r="P9" s="118">
        <v>43879</v>
      </c>
      <c r="Q9" s="119">
        <v>920.20216279283579</v>
      </c>
      <c r="R9" s="119">
        <v>22.19114053646528</v>
      </c>
      <c r="S9" s="119">
        <v>898.01102225637055</v>
      </c>
      <c r="T9" s="120">
        <v>1</v>
      </c>
      <c r="U9" s="121">
        <v>898.01102225637055</v>
      </c>
      <c r="V9" s="121">
        <v>22.19114053646528</v>
      </c>
      <c r="W9" s="121">
        <v>920.20216279283579</v>
      </c>
      <c r="X9" s="121">
        <f t="shared" si="0"/>
        <v>906.39913035094321</v>
      </c>
      <c r="Z9" s="117">
        <v>1</v>
      </c>
      <c r="AA9" s="63" t="s">
        <v>18</v>
      </c>
      <c r="AB9" s="118">
        <v>34482</v>
      </c>
      <c r="AC9" s="119">
        <v>920.20216279283579</v>
      </c>
      <c r="AD9" s="119">
        <v>22.19114053646528</v>
      </c>
      <c r="AE9" s="119">
        <v>898.01102225637055</v>
      </c>
      <c r="AF9" s="120">
        <v>1</v>
      </c>
      <c r="AG9" s="121">
        <v>898.01102225637055</v>
      </c>
      <c r="AH9" s="121">
        <v>22.19114053646528</v>
      </c>
      <c r="AI9" s="121">
        <v>920.20216279283579</v>
      </c>
      <c r="AJ9" s="121">
        <f t="shared" si="1"/>
        <v>906.39913035094321</v>
      </c>
      <c r="AL9" s="116"/>
      <c r="AM9" s="111"/>
    </row>
    <row r="10" spans="1:39" x14ac:dyDescent="0.2">
      <c r="A10" s="111"/>
      <c r="B10" s="117">
        <v>1</v>
      </c>
      <c r="C10" s="63" t="s">
        <v>19</v>
      </c>
      <c r="D10" s="118">
        <v>106492</v>
      </c>
      <c r="E10" s="119">
        <v>193.15181124618493</v>
      </c>
      <c r="F10" s="119">
        <v>4.7332645695410331</v>
      </c>
      <c r="G10" s="119">
        <v>188.4185466766439</v>
      </c>
      <c r="H10" s="120">
        <v>1.0140178876494477</v>
      </c>
      <c r="I10" s="121">
        <v>191.05977669502931</v>
      </c>
      <c r="J10" s="121">
        <v>4.7996149404919706</v>
      </c>
      <c r="K10" s="121">
        <v>195.85939163552129</v>
      </c>
      <c r="L10" s="121">
        <f t="shared" si="2"/>
        <v>192.92150076098847</v>
      </c>
      <c r="M10" s="214"/>
      <c r="N10" s="117">
        <v>1</v>
      </c>
      <c r="O10" s="63" t="s">
        <v>19</v>
      </c>
      <c r="P10" s="118">
        <v>127287</v>
      </c>
      <c r="Q10" s="119">
        <v>193.15181124618493</v>
      </c>
      <c r="R10" s="119">
        <v>4.7332645695410331</v>
      </c>
      <c r="S10" s="119">
        <v>188.4185466766439</v>
      </c>
      <c r="T10" s="120">
        <v>0.95804019456885936</v>
      </c>
      <c r="U10" s="121">
        <v>180.51254111847362</v>
      </c>
      <c r="V10" s="121">
        <v>4.5346577091489797</v>
      </c>
      <c r="W10" s="121">
        <v>185.04719882762259</v>
      </c>
      <c r="X10" s="121">
        <f t="shared" si="0"/>
        <v>182.27149084520826</v>
      </c>
      <c r="Z10" s="117">
        <v>1</v>
      </c>
      <c r="AA10" s="63" t="s">
        <v>19</v>
      </c>
      <c r="AB10" s="118">
        <v>105613</v>
      </c>
      <c r="AC10" s="119">
        <v>193.15181124618493</v>
      </c>
      <c r="AD10" s="119">
        <v>4.7332645695410331</v>
      </c>
      <c r="AE10" s="119">
        <v>188.4185466766439</v>
      </c>
      <c r="AF10" s="120">
        <v>1.0366863000484681</v>
      </c>
      <c r="AG10" s="121">
        <v>195.33092601471955</v>
      </c>
      <c r="AH10" s="121">
        <v>4.9069105337479986</v>
      </c>
      <c r="AI10" s="121">
        <v>200.23783654846756</v>
      </c>
      <c r="AJ10" s="121">
        <f t="shared" si="1"/>
        <v>197.23426900024054</v>
      </c>
      <c r="AL10" s="116"/>
      <c r="AM10" s="111"/>
    </row>
    <row r="11" spans="1:39" x14ac:dyDescent="0.2">
      <c r="A11" s="111"/>
      <c r="B11" s="117">
        <v>1</v>
      </c>
      <c r="C11" s="63" t="s">
        <v>20</v>
      </c>
      <c r="D11" s="118">
        <v>111482</v>
      </c>
      <c r="E11" s="119">
        <v>217.75915256280672</v>
      </c>
      <c r="F11" s="119">
        <v>2.8898563635468002</v>
      </c>
      <c r="G11" s="119">
        <v>214.86929619925991</v>
      </c>
      <c r="H11" s="120">
        <v>1.0222612546401579</v>
      </c>
      <c r="I11" s="121">
        <v>219.65255631630316</v>
      </c>
      <c r="J11" s="121">
        <v>2.9541881919291963</v>
      </c>
      <c r="K11" s="121">
        <v>222.60674450823237</v>
      </c>
      <c r="L11" s="121">
        <f t="shared" si="2"/>
        <v>219.26764334060888</v>
      </c>
      <c r="M11" s="214"/>
      <c r="N11" s="117">
        <v>1</v>
      </c>
      <c r="O11" s="63" t="s">
        <v>20</v>
      </c>
      <c r="P11" s="118">
        <v>124180</v>
      </c>
      <c r="Q11" s="119">
        <v>217.75915256280672</v>
      </c>
      <c r="R11" s="119">
        <v>2.8898563635468002</v>
      </c>
      <c r="S11" s="119">
        <v>214.86929619925991</v>
      </c>
      <c r="T11" s="120">
        <v>0.90831900192853166</v>
      </c>
      <c r="U11" s="121">
        <v>195.1698646687978</v>
      </c>
      <c r="V11" s="121">
        <v>2.6249114478536453</v>
      </c>
      <c r="W11" s="121">
        <v>197.79477611665143</v>
      </c>
      <c r="X11" s="121">
        <f t="shared" si="0"/>
        <v>194.82785447490167</v>
      </c>
      <c r="Z11" s="117">
        <v>1</v>
      </c>
      <c r="AA11" s="63" t="s">
        <v>20</v>
      </c>
      <c r="AB11" s="118">
        <v>103542</v>
      </c>
      <c r="AC11" s="119">
        <v>217.75915256280672</v>
      </c>
      <c r="AD11" s="119">
        <v>2.8898563635468002</v>
      </c>
      <c r="AE11" s="119">
        <v>214.86929619925991</v>
      </c>
      <c r="AF11" s="120">
        <v>1.0811979321681953</v>
      </c>
      <c r="AG11" s="121">
        <v>232.31623873707528</v>
      </c>
      <c r="AH11" s="121">
        <v>3.1245067245299007</v>
      </c>
      <c r="AI11" s="121">
        <v>235.44074546160519</v>
      </c>
      <c r="AJ11" s="121">
        <f t="shared" si="1"/>
        <v>231.9091342796811</v>
      </c>
      <c r="AL11" s="116"/>
      <c r="AM11" s="111"/>
    </row>
    <row r="12" spans="1:39" x14ac:dyDescent="0.2">
      <c r="A12" s="111"/>
      <c r="B12" s="117">
        <v>1</v>
      </c>
      <c r="C12" s="63" t="s">
        <v>21</v>
      </c>
      <c r="D12" s="118">
        <v>107332</v>
      </c>
      <c r="E12" s="119">
        <v>236.63457604140703</v>
      </c>
      <c r="F12" s="119">
        <v>3.0417362301615709</v>
      </c>
      <c r="G12" s="119">
        <v>233.59283981124545</v>
      </c>
      <c r="H12" s="120">
        <v>1.0469070441942263</v>
      </c>
      <c r="I12" s="121">
        <v>244.54998947172638</v>
      </c>
      <c r="J12" s="121">
        <v>3.1844150859369389</v>
      </c>
      <c r="K12" s="121">
        <v>247.73440455766331</v>
      </c>
      <c r="L12" s="121">
        <f t="shared" si="2"/>
        <v>244.01838848929836</v>
      </c>
      <c r="M12" s="214"/>
      <c r="N12" s="117">
        <v>1</v>
      </c>
      <c r="O12" s="63" t="s">
        <v>21</v>
      </c>
      <c r="P12" s="118">
        <v>119327</v>
      </c>
      <c r="Q12" s="119">
        <v>236.63457604140703</v>
      </c>
      <c r="R12" s="119">
        <v>3.0417362301615709</v>
      </c>
      <c r="S12" s="119">
        <v>233.59283981124545</v>
      </c>
      <c r="T12" s="120">
        <v>0.89970508395520943</v>
      </c>
      <c r="U12" s="121">
        <v>210.16466555371238</v>
      </c>
      <c r="V12" s="121">
        <v>2.7366655503271184</v>
      </c>
      <c r="W12" s="121">
        <v>212.90133110403951</v>
      </c>
      <c r="X12" s="121">
        <f t="shared" si="0"/>
        <v>209.70781113747893</v>
      </c>
      <c r="Z12" s="117">
        <v>1</v>
      </c>
      <c r="AA12" s="63" t="s">
        <v>21</v>
      </c>
      <c r="AB12" s="118">
        <v>101999</v>
      </c>
      <c r="AC12" s="119">
        <v>236.63457604140703</v>
      </c>
      <c r="AD12" s="119">
        <v>3.0417362301615709</v>
      </c>
      <c r="AE12" s="119">
        <v>233.59283981124545</v>
      </c>
      <c r="AF12" s="120">
        <v>1.0634905931306711</v>
      </c>
      <c r="AG12" s="121">
        <v>248.42378776193925</v>
      </c>
      <c r="AH12" s="121">
        <v>3.2348578675615807</v>
      </c>
      <c r="AI12" s="121">
        <v>251.65864562950082</v>
      </c>
      <c r="AJ12" s="121">
        <f t="shared" si="1"/>
        <v>247.88376594505831</v>
      </c>
      <c r="AL12" s="116"/>
      <c r="AM12" s="111"/>
    </row>
    <row r="13" spans="1:39" x14ac:dyDescent="0.2">
      <c r="A13" s="111"/>
      <c r="B13" s="117">
        <v>1</v>
      </c>
      <c r="C13" s="63" t="s">
        <v>22</v>
      </c>
      <c r="D13" s="118">
        <v>80217</v>
      </c>
      <c r="E13" s="119">
        <v>601.93381334018352</v>
      </c>
      <c r="F13" s="119">
        <v>5.0223159654085086</v>
      </c>
      <c r="G13" s="119">
        <v>596.91149737477497</v>
      </c>
      <c r="H13" s="120">
        <v>1.0422266549475701</v>
      </c>
      <c r="I13" s="121">
        <v>622.11707320865696</v>
      </c>
      <c r="J13" s="121">
        <v>5.234391568717486</v>
      </c>
      <c r="K13" s="121">
        <v>627.35146477737442</v>
      </c>
      <c r="L13" s="121">
        <f t="shared" si="2"/>
        <v>617.94119280571374</v>
      </c>
      <c r="M13" s="214"/>
      <c r="N13" s="117">
        <v>1</v>
      </c>
      <c r="O13" s="63" t="s">
        <v>22</v>
      </c>
      <c r="P13" s="118">
        <v>100319</v>
      </c>
      <c r="Q13" s="119">
        <v>601.93381334018352</v>
      </c>
      <c r="R13" s="119">
        <v>5.0223159654085086</v>
      </c>
      <c r="S13" s="119">
        <v>596.91149737477497</v>
      </c>
      <c r="T13" s="120">
        <v>0.95110781655790233</v>
      </c>
      <c r="U13" s="121">
        <v>567.72719094643026</v>
      </c>
      <c r="V13" s="121">
        <v>4.7767639719235797</v>
      </c>
      <c r="W13" s="121">
        <v>572.50395491835388</v>
      </c>
      <c r="X13" s="121">
        <f t="shared" si="0"/>
        <v>563.9163955945786</v>
      </c>
      <c r="Z13" s="117">
        <v>1</v>
      </c>
      <c r="AA13" s="63" t="s">
        <v>22</v>
      </c>
      <c r="AB13" s="118">
        <v>90202</v>
      </c>
      <c r="AC13" s="119">
        <v>601.93381334018352</v>
      </c>
      <c r="AD13" s="119">
        <v>5.0223159654085086</v>
      </c>
      <c r="AE13" s="119">
        <v>596.91149737477497</v>
      </c>
      <c r="AF13" s="120">
        <v>1.0129570833246455</v>
      </c>
      <c r="AG13" s="121">
        <v>604.64572938369884</v>
      </c>
      <c r="AH13" s="121">
        <v>5.0873905318550037</v>
      </c>
      <c r="AI13" s="121">
        <v>609.73311991555386</v>
      </c>
      <c r="AJ13" s="121">
        <f t="shared" si="1"/>
        <v>600.58712311682052</v>
      </c>
      <c r="AL13" s="116"/>
      <c r="AM13" s="111"/>
    </row>
    <row r="14" spans="1:39" x14ac:dyDescent="0.2">
      <c r="A14" s="111"/>
      <c r="B14" s="117">
        <v>1</v>
      </c>
      <c r="C14" s="63" t="s">
        <v>23</v>
      </c>
      <c r="D14" s="118">
        <v>32998</v>
      </c>
      <c r="E14" s="119">
        <v>632.99659345993109</v>
      </c>
      <c r="F14" s="119">
        <v>8.4261357487933743</v>
      </c>
      <c r="G14" s="119">
        <v>624.57045771113769</v>
      </c>
      <c r="H14" s="120">
        <v>1.0931290261554749</v>
      </c>
      <c r="I14" s="121">
        <v>682.73609620325522</v>
      </c>
      <c r="J14" s="121">
        <v>9.210853565332334</v>
      </c>
      <c r="K14" s="121">
        <v>691.9469497685875</v>
      </c>
      <c r="L14" s="121">
        <f t="shared" si="2"/>
        <v>681.56774552205866</v>
      </c>
      <c r="M14" s="214"/>
      <c r="N14" s="117">
        <v>1</v>
      </c>
      <c r="O14" s="63" t="s">
        <v>23</v>
      </c>
      <c r="P14" s="118">
        <v>26314</v>
      </c>
      <c r="Q14" s="119">
        <v>632.99659345993109</v>
      </c>
      <c r="R14" s="119">
        <v>8.4261357487933743</v>
      </c>
      <c r="S14" s="119">
        <v>624.57045771113769</v>
      </c>
      <c r="T14" s="120">
        <v>0.84795035696463539</v>
      </c>
      <c r="U14" s="121">
        <v>529.60474256572491</v>
      </c>
      <c r="V14" s="121">
        <v>7.144944816021817</v>
      </c>
      <c r="W14" s="121">
        <v>536.74968738174675</v>
      </c>
      <c r="X14" s="121">
        <f t="shared" si="0"/>
        <v>528.69844207102051</v>
      </c>
      <c r="Z14" s="117">
        <v>1</v>
      </c>
      <c r="AA14" s="63" t="s">
        <v>23</v>
      </c>
      <c r="AB14" s="118">
        <v>26340</v>
      </c>
      <c r="AC14" s="119">
        <v>632.99659345993109</v>
      </c>
      <c r="AD14" s="119">
        <v>8.4261357487933743</v>
      </c>
      <c r="AE14" s="119">
        <v>624.57045771113769</v>
      </c>
      <c r="AF14" s="120">
        <v>1.0390570095776157</v>
      </c>
      <c r="AG14" s="121">
        <v>648.96431205985743</v>
      </c>
      <c r="AH14" s="121">
        <v>8.7552354134362869</v>
      </c>
      <c r="AI14" s="121">
        <v>657.71954747329369</v>
      </c>
      <c r="AJ14" s="121">
        <f t="shared" si="1"/>
        <v>647.85375426119424</v>
      </c>
      <c r="AL14" s="116"/>
      <c r="AM14" s="111"/>
    </row>
    <row r="15" spans="1:39" x14ac:dyDescent="0.2">
      <c r="A15" s="111"/>
      <c r="B15" s="117">
        <v>1</v>
      </c>
      <c r="C15" s="63" t="s">
        <v>24</v>
      </c>
      <c r="D15" s="118">
        <v>71553</v>
      </c>
      <c r="E15" s="119">
        <v>299.4490948919908</v>
      </c>
      <c r="F15" s="119">
        <v>0</v>
      </c>
      <c r="G15" s="119">
        <v>299.4490948919908</v>
      </c>
      <c r="H15" s="120">
        <v>1.0395126641791756</v>
      </c>
      <c r="I15" s="121">
        <v>311.28112641721611</v>
      </c>
      <c r="J15" s="121">
        <v>0</v>
      </c>
      <c r="K15" s="121">
        <v>311.28112641721611</v>
      </c>
      <c r="L15" s="121">
        <f t="shared" si="2"/>
        <v>306.61190952095785</v>
      </c>
      <c r="M15" s="214"/>
      <c r="N15" s="117">
        <v>1</v>
      </c>
      <c r="O15" s="63" t="s">
        <v>24</v>
      </c>
      <c r="P15" s="118">
        <v>43153</v>
      </c>
      <c r="Q15" s="119">
        <v>299.4490948919908</v>
      </c>
      <c r="R15" s="119">
        <v>0</v>
      </c>
      <c r="S15" s="119">
        <v>299.4490948919908</v>
      </c>
      <c r="T15" s="120">
        <v>0.90744563868408612</v>
      </c>
      <c r="U15" s="121">
        <v>271.73377516763412</v>
      </c>
      <c r="V15" s="121">
        <v>0</v>
      </c>
      <c r="W15" s="121">
        <v>271.73377516763412</v>
      </c>
      <c r="X15" s="121">
        <f t="shared" si="0"/>
        <v>267.6577685401196</v>
      </c>
      <c r="Z15" s="117">
        <v>1</v>
      </c>
      <c r="AA15" s="63" t="s">
        <v>24</v>
      </c>
      <c r="AB15" s="118">
        <v>80317</v>
      </c>
      <c r="AC15" s="119">
        <v>299.4490948919908</v>
      </c>
      <c r="AD15" s="119">
        <v>0</v>
      </c>
      <c r="AE15" s="119">
        <v>299.4490948919908</v>
      </c>
      <c r="AF15" s="120">
        <v>1.0180035724779681</v>
      </c>
      <c r="AG15" s="121">
        <v>304.84024837534071</v>
      </c>
      <c r="AH15" s="121">
        <v>0</v>
      </c>
      <c r="AI15" s="121">
        <v>304.84024837534071</v>
      </c>
      <c r="AJ15" s="121">
        <f t="shared" si="1"/>
        <v>300.26764464971058</v>
      </c>
      <c r="AL15" s="116"/>
      <c r="AM15" s="111"/>
    </row>
    <row r="16" spans="1:39" x14ac:dyDescent="0.2">
      <c r="A16" s="111"/>
      <c r="B16" s="117">
        <v>1</v>
      </c>
      <c r="C16" s="63" t="s">
        <v>25</v>
      </c>
      <c r="D16" s="118">
        <v>16230</v>
      </c>
      <c r="E16" s="119">
        <v>195.83201378982969</v>
      </c>
      <c r="F16" s="119">
        <v>0</v>
      </c>
      <c r="G16" s="119">
        <v>195.83201378982969</v>
      </c>
      <c r="H16" s="120">
        <v>1.0514941494100569</v>
      </c>
      <c r="I16" s="121">
        <v>205.91621676719549</v>
      </c>
      <c r="J16" s="121">
        <v>0</v>
      </c>
      <c r="K16" s="121">
        <v>205.91621676719549</v>
      </c>
      <c r="L16" s="121">
        <f t="shared" si="2"/>
        <v>202.82747351568756</v>
      </c>
      <c r="M16" s="214"/>
      <c r="N16" s="117">
        <v>1</v>
      </c>
      <c r="O16" s="63" t="s">
        <v>25</v>
      </c>
      <c r="P16" s="118">
        <v>17517</v>
      </c>
      <c r="Q16" s="119">
        <v>195.83201378982969</v>
      </c>
      <c r="R16" s="119">
        <v>0</v>
      </c>
      <c r="S16" s="119">
        <v>195.83201378982969</v>
      </c>
      <c r="T16" s="120">
        <v>0.94192176637485703</v>
      </c>
      <c r="U16" s="121">
        <v>184.45843634166175</v>
      </c>
      <c r="V16" s="121">
        <v>0</v>
      </c>
      <c r="W16" s="121">
        <v>184.45843634166175</v>
      </c>
      <c r="X16" s="121">
        <f t="shared" si="0"/>
        <v>181.69155979653684</v>
      </c>
      <c r="Z16" s="117">
        <v>1</v>
      </c>
      <c r="AA16" s="63" t="s">
        <v>25</v>
      </c>
      <c r="AB16" s="118">
        <v>18949</v>
      </c>
      <c r="AC16" s="119">
        <v>195.83201378982969</v>
      </c>
      <c r="AD16" s="119">
        <v>0</v>
      </c>
      <c r="AE16" s="119">
        <v>195.83201378982969</v>
      </c>
      <c r="AF16" s="120">
        <v>1.0069884612183393</v>
      </c>
      <c r="AG16" s="121">
        <v>197.20057822350921</v>
      </c>
      <c r="AH16" s="121">
        <v>0</v>
      </c>
      <c r="AI16" s="121">
        <v>197.20057822350921</v>
      </c>
      <c r="AJ16" s="121">
        <f t="shared" si="1"/>
        <v>194.24256955015656</v>
      </c>
      <c r="AL16" s="116"/>
      <c r="AM16" s="111"/>
    </row>
    <row r="17" spans="1:39" x14ac:dyDescent="0.2">
      <c r="A17" s="111"/>
      <c r="B17" s="117">
        <v>1</v>
      </c>
      <c r="C17" s="63" t="s">
        <v>26</v>
      </c>
      <c r="D17" s="118">
        <v>1894</v>
      </c>
      <c r="E17" s="119">
        <v>3498.2198711670308</v>
      </c>
      <c r="F17" s="119">
        <v>30.152024671480188</v>
      </c>
      <c r="G17" s="119">
        <v>3468.0678464955504</v>
      </c>
      <c r="H17" s="120">
        <v>1.035509103129638</v>
      </c>
      <c r="I17" s="121">
        <v>3591.2158253173425</v>
      </c>
      <c r="J17" s="121">
        <v>31.222696025107165</v>
      </c>
      <c r="K17" s="121">
        <v>3622.4385213424498</v>
      </c>
      <c r="L17" s="121">
        <f t="shared" si="2"/>
        <v>3568.1019435223129</v>
      </c>
      <c r="M17" s="214"/>
      <c r="N17" s="117">
        <v>1</v>
      </c>
      <c r="O17" s="63" t="s">
        <v>26</v>
      </c>
      <c r="P17" s="118">
        <v>1464</v>
      </c>
      <c r="Q17" s="119">
        <v>3498.2198711670308</v>
      </c>
      <c r="R17" s="119">
        <v>30.152024671480188</v>
      </c>
      <c r="S17" s="119">
        <v>3468.0678464955504</v>
      </c>
      <c r="T17" s="120">
        <v>0.92145621996984528</v>
      </c>
      <c r="U17" s="121">
        <v>3195.6726884307514</v>
      </c>
      <c r="V17" s="121">
        <v>27.78377067821965</v>
      </c>
      <c r="W17" s="121">
        <v>3223.4564591089711</v>
      </c>
      <c r="X17" s="121">
        <f t="shared" si="0"/>
        <v>3175.1046122223365</v>
      </c>
      <c r="Z17" s="117">
        <v>1</v>
      </c>
      <c r="AA17" s="63" t="s">
        <v>26</v>
      </c>
      <c r="AB17" s="118">
        <v>2107</v>
      </c>
      <c r="AC17" s="119">
        <v>3498.2198711670308</v>
      </c>
      <c r="AD17" s="119">
        <v>30.152024671480188</v>
      </c>
      <c r="AE17" s="119">
        <v>3468.0678464955504</v>
      </c>
      <c r="AF17" s="120">
        <v>1.0128159138120161</v>
      </c>
      <c r="AG17" s="121">
        <v>3512.5143051104615</v>
      </c>
      <c r="AH17" s="121">
        <v>30.53845042092766</v>
      </c>
      <c r="AI17" s="121">
        <v>3543.0527555313893</v>
      </c>
      <c r="AJ17" s="121">
        <f t="shared" si="1"/>
        <v>3489.9069641984183</v>
      </c>
      <c r="AL17" s="116"/>
      <c r="AM17" s="111"/>
    </row>
    <row r="18" spans="1:39" x14ac:dyDescent="0.2">
      <c r="A18" s="111"/>
      <c r="B18" s="117">
        <v>1</v>
      </c>
      <c r="C18" s="63" t="s">
        <v>27</v>
      </c>
      <c r="D18" s="118">
        <v>24091</v>
      </c>
      <c r="E18" s="119">
        <v>279.64787821001988</v>
      </c>
      <c r="F18" s="119">
        <v>0</v>
      </c>
      <c r="G18" s="119">
        <v>279.64787821001988</v>
      </c>
      <c r="H18" s="120">
        <v>0.93769860273206063</v>
      </c>
      <c r="I18" s="121">
        <v>262.22542465452113</v>
      </c>
      <c r="J18" s="121">
        <v>0</v>
      </c>
      <c r="K18" s="121">
        <v>262.22542465452113</v>
      </c>
      <c r="L18" s="121">
        <f t="shared" si="2"/>
        <v>258.29204328470331</v>
      </c>
      <c r="M18" s="214"/>
      <c r="N18" s="117">
        <v>1</v>
      </c>
      <c r="O18" s="63" t="s">
        <v>27</v>
      </c>
      <c r="P18" s="118">
        <v>9901</v>
      </c>
      <c r="Q18" s="119">
        <v>279.64787821001988</v>
      </c>
      <c r="R18" s="119">
        <v>0</v>
      </c>
      <c r="S18" s="119">
        <v>279.64787821001988</v>
      </c>
      <c r="T18" s="120">
        <v>0.9269898670407003</v>
      </c>
      <c r="U18" s="121">
        <v>259.23074944012029</v>
      </c>
      <c r="V18" s="121">
        <v>0</v>
      </c>
      <c r="W18" s="121">
        <v>259.23074944012029</v>
      </c>
      <c r="X18" s="121">
        <f t="shared" si="0"/>
        <v>255.34228819851847</v>
      </c>
      <c r="Z18" s="117">
        <v>1</v>
      </c>
      <c r="AA18" s="63" t="s">
        <v>27</v>
      </c>
      <c r="AB18" s="118">
        <v>23147</v>
      </c>
      <c r="AC18" s="119">
        <v>279.64787821001988</v>
      </c>
      <c r="AD18" s="119">
        <v>0</v>
      </c>
      <c r="AE18" s="119">
        <v>279.64787821001988</v>
      </c>
      <c r="AF18" s="120">
        <v>1.0951059732057096</v>
      </c>
      <c r="AG18" s="121">
        <v>306.24406182209555</v>
      </c>
      <c r="AH18" s="121">
        <v>0</v>
      </c>
      <c r="AI18" s="121">
        <v>306.24406182209555</v>
      </c>
      <c r="AJ18" s="121">
        <f t="shared" si="1"/>
        <v>301.65040089476412</v>
      </c>
      <c r="AL18" s="116"/>
      <c r="AM18" s="111"/>
    </row>
    <row r="19" spans="1:39" x14ac:dyDescent="0.2">
      <c r="A19" s="111"/>
      <c r="B19" s="117">
        <v>1</v>
      </c>
      <c r="C19" s="63" t="s">
        <v>28</v>
      </c>
      <c r="D19" s="118">
        <v>15460</v>
      </c>
      <c r="E19" s="119">
        <v>1790.1021180913192</v>
      </c>
      <c r="F19" s="119">
        <v>16.560087090867178</v>
      </c>
      <c r="G19" s="119">
        <v>1773.542031000452</v>
      </c>
      <c r="H19" s="120">
        <v>0.94320810697036972</v>
      </c>
      <c r="I19" s="121">
        <v>1672.819221692321</v>
      </c>
      <c r="J19" s="121">
        <v>15.619608396241288</v>
      </c>
      <c r="K19" s="121">
        <v>1688.4388300885623</v>
      </c>
      <c r="L19" s="121">
        <f t="shared" si="2"/>
        <v>1663.1122476372338</v>
      </c>
      <c r="M19" s="214"/>
      <c r="N19" s="117">
        <v>1</v>
      </c>
      <c r="O19" s="63" t="s">
        <v>28</v>
      </c>
      <c r="P19" s="118">
        <v>5866</v>
      </c>
      <c r="Q19" s="119">
        <v>1790.1021180913192</v>
      </c>
      <c r="R19" s="119">
        <v>16.560087090867178</v>
      </c>
      <c r="S19" s="119">
        <v>1773.542031000452</v>
      </c>
      <c r="T19" s="120">
        <v>0.83026333418026421</v>
      </c>
      <c r="U19" s="121">
        <v>1472.5069199672728</v>
      </c>
      <c r="V19" s="121">
        <v>13.749233122378936</v>
      </c>
      <c r="W19" s="121">
        <v>1486.2561530896517</v>
      </c>
      <c r="X19" s="121">
        <f t="shared" si="0"/>
        <v>1463.9623107933069</v>
      </c>
      <c r="Z19" s="117">
        <v>1</v>
      </c>
      <c r="AA19" s="63" t="s">
        <v>28</v>
      </c>
      <c r="AB19" s="118">
        <v>12767</v>
      </c>
      <c r="AC19" s="119">
        <v>1790.1021180913192</v>
      </c>
      <c r="AD19" s="119">
        <v>16.560087090867178</v>
      </c>
      <c r="AE19" s="119">
        <v>1773.542031000452</v>
      </c>
      <c r="AF19" s="120">
        <v>1.1675520428083437</v>
      </c>
      <c r="AG19" s="121">
        <v>2070.7026213010363</v>
      </c>
      <c r="AH19" s="121">
        <v>19.334763512026054</v>
      </c>
      <c r="AI19" s="121">
        <v>2090.0373848130625</v>
      </c>
      <c r="AJ19" s="121">
        <f t="shared" si="1"/>
        <v>2058.6868240408667</v>
      </c>
      <c r="AL19" s="116"/>
      <c r="AM19" s="111"/>
    </row>
    <row r="20" spans="1:39" x14ac:dyDescent="0.2">
      <c r="A20" s="111"/>
      <c r="B20" s="117">
        <v>1</v>
      </c>
      <c r="C20" s="63" t="s">
        <v>29</v>
      </c>
      <c r="D20" s="118">
        <v>116</v>
      </c>
      <c r="E20" s="119">
        <v>14826.800043533573</v>
      </c>
      <c r="F20" s="119">
        <v>60.146678695669337</v>
      </c>
      <c r="G20" s="119">
        <v>14766.653364837903</v>
      </c>
      <c r="H20" s="120">
        <v>1</v>
      </c>
      <c r="I20" s="121">
        <v>14766.653364837903</v>
      </c>
      <c r="J20" s="121">
        <v>60.146678695669337</v>
      </c>
      <c r="K20" s="121">
        <v>14826.800043533573</v>
      </c>
      <c r="L20" s="121">
        <f t="shared" si="2"/>
        <v>14604.398042880568</v>
      </c>
      <c r="M20" s="214"/>
      <c r="N20" s="117">
        <v>1</v>
      </c>
      <c r="O20" s="63" t="s">
        <v>29</v>
      </c>
      <c r="P20" s="118">
        <v>25</v>
      </c>
      <c r="Q20" s="119">
        <v>14826.800043533573</v>
      </c>
      <c r="R20" s="119">
        <v>60.146678695669337</v>
      </c>
      <c r="S20" s="119">
        <v>14766.653364837903</v>
      </c>
      <c r="T20" s="120">
        <v>1</v>
      </c>
      <c r="U20" s="121">
        <v>14766.653364837903</v>
      </c>
      <c r="V20" s="121">
        <v>60.146678695669337</v>
      </c>
      <c r="W20" s="121">
        <v>14826.800043533573</v>
      </c>
      <c r="X20" s="121">
        <f t="shared" si="0"/>
        <v>14604.398042880568</v>
      </c>
      <c r="Z20" s="117">
        <v>1</v>
      </c>
      <c r="AA20" s="63" t="s">
        <v>29</v>
      </c>
      <c r="AB20" s="118">
        <v>161</v>
      </c>
      <c r="AC20" s="119">
        <v>14826.800043533573</v>
      </c>
      <c r="AD20" s="119">
        <v>60.146678695669337</v>
      </c>
      <c r="AE20" s="119">
        <v>14766.653364837903</v>
      </c>
      <c r="AF20" s="120">
        <v>1</v>
      </c>
      <c r="AG20" s="121">
        <v>14766.653364837903</v>
      </c>
      <c r="AH20" s="121">
        <v>60.146678695669337</v>
      </c>
      <c r="AI20" s="121">
        <v>14826.800043533573</v>
      </c>
      <c r="AJ20" s="121">
        <f t="shared" si="1"/>
        <v>14604.398042880568</v>
      </c>
      <c r="AL20" s="116"/>
      <c r="AM20" s="111"/>
    </row>
    <row r="21" spans="1:39" x14ac:dyDescent="0.2">
      <c r="A21" s="111"/>
      <c r="B21" s="117">
        <v>1</v>
      </c>
      <c r="C21" s="63" t="s">
        <v>30</v>
      </c>
      <c r="D21" s="118">
        <v>2532</v>
      </c>
      <c r="E21" s="119">
        <v>550.4050609717317</v>
      </c>
      <c r="F21" s="119">
        <v>2.4366422851772165</v>
      </c>
      <c r="G21" s="119">
        <v>547.96841868655451</v>
      </c>
      <c r="H21" s="120">
        <v>1</v>
      </c>
      <c r="I21" s="121">
        <v>547.96841868655451</v>
      </c>
      <c r="J21" s="121">
        <v>2.4366422851772165</v>
      </c>
      <c r="K21" s="121">
        <v>550.4050609717317</v>
      </c>
      <c r="L21" s="121">
        <f t="shared" si="2"/>
        <v>542.14898505715576</v>
      </c>
      <c r="M21" s="214"/>
      <c r="N21" s="117">
        <v>1</v>
      </c>
      <c r="O21" s="63" t="s">
        <v>30</v>
      </c>
      <c r="P21" s="118">
        <v>3402</v>
      </c>
      <c r="Q21" s="119">
        <v>550.4050609717317</v>
      </c>
      <c r="R21" s="119">
        <v>2.4366422851772165</v>
      </c>
      <c r="S21" s="119">
        <v>547.96841868655451</v>
      </c>
      <c r="T21" s="120">
        <v>1</v>
      </c>
      <c r="U21" s="121">
        <v>547.96841868655451</v>
      </c>
      <c r="V21" s="121">
        <v>2.4366422851772165</v>
      </c>
      <c r="W21" s="121">
        <v>550.4050609717317</v>
      </c>
      <c r="X21" s="121">
        <f t="shared" si="0"/>
        <v>542.14898505715576</v>
      </c>
      <c r="Z21" s="117">
        <v>1</v>
      </c>
      <c r="AA21" s="63" t="s">
        <v>30</v>
      </c>
      <c r="AB21" s="118">
        <v>2522</v>
      </c>
      <c r="AC21" s="119">
        <v>550.4050609717317</v>
      </c>
      <c r="AD21" s="119">
        <v>2.4366422851772165</v>
      </c>
      <c r="AE21" s="119">
        <v>547.96841868655451</v>
      </c>
      <c r="AF21" s="120">
        <v>1</v>
      </c>
      <c r="AG21" s="121">
        <v>547.96841868655451</v>
      </c>
      <c r="AH21" s="121">
        <v>2.4366422851772165</v>
      </c>
      <c r="AI21" s="121">
        <v>550.4050609717317</v>
      </c>
      <c r="AJ21" s="121">
        <f t="shared" si="1"/>
        <v>542.14898505715576</v>
      </c>
    </row>
    <row r="22" spans="1:39" x14ac:dyDescent="0.2">
      <c r="A22" s="111"/>
      <c r="B22" s="117">
        <v>1</v>
      </c>
      <c r="C22" s="63" t="s">
        <v>31</v>
      </c>
      <c r="D22" s="118">
        <v>304</v>
      </c>
      <c r="E22" s="119">
        <v>5045.8559755659735</v>
      </c>
      <c r="F22" s="119">
        <v>12.976321777379932</v>
      </c>
      <c r="G22" s="119">
        <v>5032.8796537885937</v>
      </c>
      <c r="H22" s="120">
        <v>1</v>
      </c>
      <c r="I22" s="121">
        <v>5032.8796537885937</v>
      </c>
      <c r="J22" s="121">
        <v>12.976321777379932</v>
      </c>
      <c r="K22" s="121">
        <v>5045.8559755659735</v>
      </c>
      <c r="L22" s="121">
        <f t="shared" si="2"/>
        <v>4970.1681359324839</v>
      </c>
      <c r="M22" s="214"/>
      <c r="N22" s="117">
        <v>1</v>
      </c>
      <c r="O22" s="63" t="s">
        <v>31</v>
      </c>
      <c r="P22" s="118">
        <v>420</v>
      </c>
      <c r="Q22" s="119">
        <v>5045.8559755659735</v>
      </c>
      <c r="R22" s="119">
        <v>12.976321777379932</v>
      </c>
      <c r="S22" s="119">
        <v>5032.8796537885937</v>
      </c>
      <c r="T22" s="120">
        <v>1</v>
      </c>
      <c r="U22" s="121">
        <v>5032.8796537885937</v>
      </c>
      <c r="V22" s="121">
        <v>12.976321777379932</v>
      </c>
      <c r="W22" s="121">
        <v>5045.8559755659735</v>
      </c>
      <c r="X22" s="121">
        <f t="shared" si="0"/>
        <v>4970.1681359324839</v>
      </c>
      <c r="Z22" s="117">
        <v>1</v>
      </c>
      <c r="AA22" s="63" t="s">
        <v>31</v>
      </c>
      <c r="AB22" s="118">
        <v>284</v>
      </c>
      <c r="AC22" s="119">
        <v>5045.8559755659735</v>
      </c>
      <c r="AD22" s="119">
        <v>12.976321777379932</v>
      </c>
      <c r="AE22" s="119">
        <v>5032.8796537885937</v>
      </c>
      <c r="AF22" s="120">
        <v>1</v>
      </c>
      <c r="AG22" s="121">
        <v>5032.8796537885937</v>
      </c>
      <c r="AH22" s="121">
        <v>12.976321777379932</v>
      </c>
      <c r="AI22" s="121">
        <v>5045.8559755659735</v>
      </c>
      <c r="AJ22" s="121">
        <f t="shared" si="1"/>
        <v>4970.1681359324839</v>
      </c>
    </row>
    <row r="23" spans="1:39" x14ac:dyDescent="0.2">
      <c r="A23" s="111"/>
      <c r="B23" s="117">
        <v>1</v>
      </c>
      <c r="C23" s="63" t="s">
        <v>32</v>
      </c>
      <c r="D23" s="118">
        <v>1683</v>
      </c>
      <c r="E23" s="119">
        <v>5280.4023040630618</v>
      </c>
      <c r="F23" s="119">
        <v>30.686644135751298</v>
      </c>
      <c r="G23" s="119">
        <v>5249.7156599273103</v>
      </c>
      <c r="H23" s="120">
        <v>1</v>
      </c>
      <c r="I23" s="121">
        <v>5249.7156599273103</v>
      </c>
      <c r="J23" s="121">
        <v>30.686644135751298</v>
      </c>
      <c r="K23" s="121">
        <v>5280.4023040630618</v>
      </c>
      <c r="L23" s="121">
        <f t="shared" si="2"/>
        <v>5201.1962695021157</v>
      </c>
      <c r="M23" s="214"/>
      <c r="N23" s="117">
        <v>1</v>
      </c>
      <c r="O23" s="63" t="s">
        <v>32</v>
      </c>
      <c r="P23" s="118">
        <v>2436</v>
      </c>
      <c r="Q23" s="119">
        <v>5280.4023040630618</v>
      </c>
      <c r="R23" s="119">
        <v>30.686644135751298</v>
      </c>
      <c r="S23" s="119">
        <v>5249.7156599273103</v>
      </c>
      <c r="T23" s="120">
        <v>1</v>
      </c>
      <c r="U23" s="121">
        <v>5249.7156599273103</v>
      </c>
      <c r="V23" s="121">
        <v>30.686644135751298</v>
      </c>
      <c r="W23" s="121">
        <v>5280.4023040630618</v>
      </c>
      <c r="X23" s="121">
        <f t="shared" si="0"/>
        <v>5201.1962695021157</v>
      </c>
      <c r="Z23" s="117">
        <v>1</v>
      </c>
      <c r="AA23" s="63" t="s">
        <v>32</v>
      </c>
      <c r="AB23" s="118">
        <v>1954</v>
      </c>
      <c r="AC23" s="119">
        <v>5280.4023040630618</v>
      </c>
      <c r="AD23" s="119">
        <v>30.686644135751298</v>
      </c>
      <c r="AE23" s="119">
        <v>5249.7156599273103</v>
      </c>
      <c r="AF23" s="120">
        <v>1</v>
      </c>
      <c r="AG23" s="121">
        <v>5249.7156599273103</v>
      </c>
      <c r="AH23" s="121">
        <v>30.686644135751298</v>
      </c>
      <c r="AI23" s="121">
        <v>5280.4023040630618</v>
      </c>
      <c r="AJ23" s="121">
        <f t="shared" si="1"/>
        <v>5201.1962695021157</v>
      </c>
    </row>
    <row r="24" spans="1:39" x14ac:dyDescent="0.2">
      <c r="A24" s="111"/>
      <c r="B24" s="117">
        <v>2</v>
      </c>
      <c r="C24" s="63" t="s">
        <v>14</v>
      </c>
      <c r="D24" s="118">
        <v>2654</v>
      </c>
      <c r="E24" s="119">
        <v>1767.62038310204</v>
      </c>
      <c r="F24" s="119">
        <v>25.83220644034267</v>
      </c>
      <c r="G24" s="119">
        <v>1741.7881766616974</v>
      </c>
      <c r="H24" s="120">
        <v>0.96709885400429219</v>
      </c>
      <c r="I24" s="121">
        <v>1684.4813495677531</v>
      </c>
      <c r="J24" s="121">
        <v>24.982297244857691</v>
      </c>
      <c r="K24" s="121">
        <v>1709.4636468126107</v>
      </c>
      <c r="L24" s="121">
        <f t="shared" si="2"/>
        <v>1683.8216921104215</v>
      </c>
      <c r="M24" s="214"/>
      <c r="N24" s="117">
        <v>2</v>
      </c>
      <c r="O24" s="63" t="s">
        <v>14</v>
      </c>
      <c r="P24" s="118">
        <v>2371</v>
      </c>
      <c r="Q24" s="119">
        <v>1767.62038310204</v>
      </c>
      <c r="R24" s="119">
        <v>25.83220644034267</v>
      </c>
      <c r="S24" s="119">
        <v>1741.7881766616974</v>
      </c>
      <c r="T24" s="120">
        <v>0.92038220654986835</v>
      </c>
      <c r="U24" s="121">
        <v>1603.110845378365</v>
      </c>
      <c r="V24" s="121">
        <v>23.775503163614307</v>
      </c>
      <c r="W24" s="121">
        <v>1626.8863485419793</v>
      </c>
      <c r="X24" s="121">
        <f t="shared" si="0"/>
        <v>1602.4830533138495</v>
      </c>
      <c r="Z24" s="117">
        <v>2</v>
      </c>
      <c r="AA24" s="63" t="s">
        <v>14</v>
      </c>
      <c r="AB24" s="118">
        <v>3064</v>
      </c>
      <c r="AC24" s="119">
        <v>1767.62038310204</v>
      </c>
      <c r="AD24" s="119">
        <v>25.83220644034267</v>
      </c>
      <c r="AE24" s="119">
        <v>1741.7881766616974</v>
      </c>
      <c r="AF24" s="120">
        <v>1.0865398185655271</v>
      </c>
      <c r="AG24" s="121">
        <v>1892.5222094495809</v>
      </c>
      <c r="AH24" s="121">
        <v>28.067720898837166</v>
      </c>
      <c r="AI24" s="121">
        <v>1920.5899303484182</v>
      </c>
      <c r="AJ24" s="121">
        <f t="shared" si="1"/>
        <v>1891.7810813931919</v>
      </c>
    </row>
    <row r="25" spans="1:39" x14ac:dyDescent="0.2">
      <c r="A25" s="111"/>
      <c r="B25" s="117">
        <v>2</v>
      </c>
      <c r="C25" s="63" t="s">
        <v>15</v>
      </c>
      <c r="D25" s="118">
        <v>9660</v>
      </c>
      <c r="E25" s="119">
        <v>2326.3131861998577</v>
      </c>
      <c r="F25" s="119">
        <v>10.798759723673815</v>
      </c>
      <c r="G25" s="119">
        <v>2315.5144264761839</v>
      </c>
      <c r="H25" s="120">
        <v>1.0066161608102733</v>
      </c>
      <c r="I25" s="121">
        <v>2330.834242280258</v>
      </c>
      <c r="J25" s="121">
        <v>10.870206054557142</v>
      </c>
      <c r="K25" s="121">
        <v>2341.704448334815</v>
      </c>
      <c r="L25" s="121">
        <f t="shared" si="2"/>
        <v>2306.5788816097929</v>
      </c>
      <c r="M25" s="214"/>
      <c r="N25" s="117">
        <v>2</v>
      </c>
      <c r="O25" s="63" t="s">
        <v>15</v>
      </c>
      <c r="P25" s="118">
        <v>6795</v>
      </c>
      <c r="Q25" s="119">
        <v>2326.3131861998577</v>
      </c>
      <c r="R25" s="119">
        <v>10.798759723673815</v>
      </c>
      <c r="S25" s="119">
        <v>2315.5144264761839</v>
      </c>
      <c r="T25" s="120">
        <v>0.91512225990262874</v>
      </c>
      <c r="U25" s="121">
        <v>2118.9787947940245</v>
      </c>
      <c r="V25" s="121">
        <v>9.8821854024738673</v>
      </c>
      <c r="W25" s="121">
        <v>2128.8609801964985</v>
      </c>
      <c r="X25" s="121">
        <f t="shared" si="0"/>
        <v>2096.928065493551</v>
      </c>
      <c r="Z25" s="117">
        <v>2</v>
      </c>
      <c r="AA25" s="63" t="s">
        <v>15</v>
      </c>
      <c r="AB25" s="118">
        <v>11525</v>
      </c>
      <c r="AC25" s="119">
        <v>2326.3131861998577</v>
      </c>
      <c r="AD25" s="119">
        <v>10.798759723673815</v>
      </c>
      <c r="AE25" s="119">
        <v>2315.5144264761839</v>
      </c>
      <c r="AF25" s="120">
        <v>1.0438180804698309</v>
      </c>
      <c r="AG25" s="121">
        <v>2416.9758239445719</v>
      </c>
      <c r="AH25" s="121">
        <v>11.271940646220123</v>
      </c>
      <c r="AI25" s="121">
        <v>2428.247764590792</v>
      </c>
      <c r="AJ25" s="121">
        <f t="shared" si="1"/>
        <v>2391.82404812193</v>
      </c>
    </row>
    <row r="26" spans="1:39" x14ac:dyDescent="0.2">
      <c r="A26" s="111"/>
      <c r="B26" s="117">
        <v>2</v>
      </c>
      <c r="C26" s="63" t="s">
        <v>16</v>
      </c>
      <c r="D26" s="118">
        <v>130</v>
      </c>
      <c r="E26" s="119">
        <v>5668.2329535742492</v>
      </c>
      <c r="F26" s="119">
        <v>19.770000729970562</v>
      </c>
      <c r="G26" s="119">
        <v>5648.4629528442783</v>
      </c>
      <c r="H26" s="120">
        <v>1</v>
      </c>
      <c r="I26" s="121">
        <v>5648.4629528442783</v>
      </c>
      <c r="J26" s="121">
        <v>19.770000729970562</v>
      </c>
      <c r="K26" s="121">
        <v>5668.2329535742492</v>
      </c>
      <c r="L26" s="121">
        <f t="shared" si="2"/>
        <v>5583.2094592706353</v>
      </c>
      <c r="M26" s="214"/>
      <c r="N26" s="117">
        <v>2</v>
      </c>
      <c r="O26" s="63" t="s">
        <v>16</v>
      </c>
      <c r="P26" s="118">
        <v>94</v>
      </c>
      <c r="Q26" s="119">
        <v>5668.2329535742492</v>
      </c>
      <c r="R26" s="119">
        <v>19.770000729970562</v>
      </c>
      <c r="S26" s="119">
        <v>5648.4629528442783</v>
      </c>
      <c r="T26" s="120">
        <v>1</v>
      </c>
      <c r="U26" s="121">
        <v>5648.4629528442783</v>
      </c>
      <c r="V26" s="121">
        <v>19.770000729970562</v>
      </c>
      <c r="W26" s="121">
        <v>5668.2329535742492</v>
      </c>
      <c r="X26" s="121">
        <f t="shared" si="0"/>
        <v>5583.2094592706353</v>
      </c>
      <c r="Z26" s="117">
        <v>2</v>
      </c>
      <c r="AA26" s="63" t="s">
        <v>16</v>
      </c>
      <c r="AB26" s="118">
        <v>75</v>
      </c>
      <c r="AC26" s="119">
        <v>5668.2329535742492</v>
      </c>
      <c r="AD26" s="119">
        <v>19.770000729970562</v>
      </c>
      <c r="AE26" s="119">
        <v>5648.4629528442783</v>
      </c>
      <c r="AF26" s="120">
        <v>1</v>
      </c>
      <c r="AG26" s="121">
        <v>5648.4629528442783</v>
      </c>
      <c r="AH26" s="121">
        <v>19.770000729970562</v>
      </c>
      <c r="AI26" s="121">
        <v>5668.2329535742492</v>
      </c>
      <c r="AJ26" s="121">
        <f t="shared" si="1"/>
        <v>5583.2094592706353</v>
      </c>
    </row>
    <row r="27" spans="1:39" x14ac:dyDescent="0.2">
      <c r="A27" s="111"/>
      <c r="B27" s="117">
        <v>2</v>
      </c>
      <c r="C27" s="63" t="s">
        <v>17</v>
      </c>
      <c r="D27" s="118">
        <v>30509</v>
      </c>
      <c r="E27" s="119">
        <v>226.97001920538958</v>
      </c>
      <c r="F27" s="119">
        <v>1.7543373756412735</v>
      </c>
      <c r="G27" s="119">
        <v>225.21568182974829</v>
      </c>
      <c r="H27" s="120">
        <v>1.0030640759881748</v>
      </c>
      <c r="I27" s="121">
        <v>225.90575979260325</v>
      </c>
      <c r="J27" s="121">
        <v>1.7597127986691334</v>
      </c>
      <c r="K27" s="121">
        <v>227.66547259127239</v>
      </c>
      <c r="L27" s="121">
        <f t="shared" si="2"/>
        <v>224.2504905024033</v>
      </c>
      <c r="M27" s="214"/>
      <c r="N27" s="117">
        <v>2</v>
      </c>
      <c r="O27" s="63" t="s">
        <v>17</v>
      </c>
      <c r="P27" s="118">
        <v>34871</v>
      </c>
      <c r="Q27" s="119">
        <v>226.97001920538958</v>
      </c>
      <c r="R27" s="119">
        <v>1.7543373756412735</v>
      </c>
      <c r="S27" s="119">
        <v>225.21568182974829</v>
      </c>
      <c r="T27" s="120">
        <v>0.94511820040117378</v>
      </c>
      <c r="U27" s="121">
        <v>212.85543991305505</v>
      </c>
      <c r="V27" s="121">
        <v>1.6580561833625984</v>
      </c>
      <c r="W27" s="121">
        <v>214.51349609641764</v>
      </c>
      <c r="X27" s="121">
        <f t="shared" si="0"/>
        <v>211.29579365497136</v>
      </c>
      <c r="Z27" s="117">
        <v>2</v>
      </c>
      <c r="AA27" s="63" t="s">
        <v>17</v>
      </c>
      <c r="AB27" s="118">
        <v>33058</v>
      </c>
      <c r="AC27" s="119">
        <v>226.97001920538958</v>
      </c>
      <c r="AD27" s="119">
        <v>1.7543373756412735</v>
      </c>
      <c r="AE27" s="119">
        <v>225.21568182974829</v>
      </c>
      <c r="AF27" s="120">
        <v>1.0498777169245526</v>
      </c>
      <c r="AG27" s="121">
        <v>236.44892585502257</v>
      </c>
      <c r="AH27" s="121">
        <v>1.8418397186536712</v>
      </c>
      <c r="AI27" s="121">
        <v>238.29076557367623</v>
      </c>
      <c r="AJ27" s="121">
        <f t="shared" si="1"/>
        <v>234.71640409007108</v>
      </c>
    </row>
    <row r="28" spans="1:39" x14ac:dyDescent="0.2">
      <c r="A28" s="111"/>
      <c r="B28" s="117">
        <v>2</v>
      </c>
      <c r="C28" s="63" t="s">
        <v>18</v>
      </c>
      <c r="D28" s="118">
        <v>9618</v>
      </c>
      <c r="E28" s="119">
        <v>829.93084130166062</v>
      </c>
      <c r="F28" s="119">
        <v>15.610427479651131</v>
      </c>
      <c r="G28" s="119">
        <v>814.32041382200953</v>
      </c>
      <c r="H28" s="120">
        <v>1</v>
      </c>
      <c r="I28" s="121">
        <v>814.32041382200953</v>
      </c>
      <c r="J28" s="121">
        <v>15.610427479651131</v>
      </c>
      <c r="K28" s="121">
        <v>829.93084130166062</v>
      </c>
      <c r="L28" s="121">
        <f t="shared" si="2"/>
        <v>817.48187868213574</v>
      </c>
      <c r="M28" s="214"/>
      <c r="N28" s="117">
        <v>2</v>
      </c>
      <c r="O28" s="63" t="s">
        <v>18</v>
      </c>
      <c r="P28" s="118">
        <v>12757</v>
      </c>
      <c r="Q28" s="119">
        <v>829.93084130166062</v>
      </c>
      <c r="R28" s="119">
        <v>15.610427479651131</v>
      </c>
      <c r="S28" s="119">
        <v>814.32041382200953</v>
      </c>
      <c r="T28" s="120">
        <v>1</v>
      </c>
      <c r="U28" s="121">
        <v>814.32041382200953</v>
      </c>
      <c r="V28" s="121">
        <v>15.610427479651131</v>
      </c>
      <c r="W28" s="121">
        <v>829.93084130166062</v>
      </c>
      <c r="X28" s="121">
        <f t="shared" si="0"/>
        <v>817.48187868213574</v>
      </c>
      <c r="Z28" s="117">
        <v>2</v>
      </c>
      <c r="AA28" s="63" t="s">
        <v>18</v>
      </c>
      <c r="AB28" s="118">
        <v>10464</v>
      </c>
      <c r="AC28" s="119">
        <v>829.93084130166062</v>
      </c>
      <c r="AD28" s="119">
        <v>15.610427479651131</v>
      </c>
      <c r="AE28" s="119">
        <v>814.32041382200953</v>
      </c>
      <c r="AF28" s="120">
        <v>1</v>
      </c>
      <c r="AG28" s="121">
        <v>814.32041382200953</v>
      </c>
      <c r="AH28" s="121">
        <v>15.610427479651131</v>
      </c>
      <c r="AI28" s="121">
        <v>829.93084130166062</v>
      </c>
      <c r="AJ28" s="121">
        <f t="shared" si="1"/>
        <v>817.48187868213574</v>
      </c>
    </row>
    <row r="29" spans="1:39" x14ac:dyDescent="0.2">
      <c r="A29" s="111"/>
      <c r="B29" s="117">
        <v>2</v>
      </c>
      <c r="C29" s="63" t="s">
        <v>19</v>
      </c>
      <c r="D29" s="118">
        <v>29114</v>
      </c>
      <c r="E29" s="119">
        <v>199.77914617791029</v>
      </c>
      <c r="F29" s="119">
        <v>1.9050959044063602</v>
      </c>
      <c r="G29" s="119">
        <v>197.87405027350394</v>
      </c>
      <c r="H29" s="120">
        <v>0.99406995292157907</v>
      </c>
      <c r="I29" s="121">
        <v>196.70064783978424</v>
      </c>
      <c r="J29" s="121">
        <v>1.8937985960043235</v>
      </c>
      <c r="K29" s="121">
        <v>198.59444643578857</v>
      </c>
      <c r="L29" s="121">
        <f t="shared" si="2"/>
        <v>195.61552973925174</v>
      </c>
      <c r="M29" s="214"/>
      <c r="N29" s="117">
        <v>2</v>
      </c>
      <c r="O29" s="63" t="s">
        <v>19</v>
      </c>
      <c r="P29" s="118">
        <v>36328</v>
      </c>
      <c r="Q29" s="119">
        <v>199.77914617791029</v>
      </c>
      <c r="R29" s="119">
        <v>1.9050959044063602</v>
      </c>
      <c r="S29" s="119">
        <v>197.87405027350394</v>
      </c>
      <c r="T29" s="120">
        <v>0.99777271987161131</v>
      </c>
      <c r="U29" s="121">
        <v>197.43332933340599</v>
      </c>
      <c r="V29" s="121">
        <v>1.9008527221558014</v>
      </c>
      <c r="W29" s="121">
        <v>199.3341820555618</v>
      </c>
      <c r="X29" s="121">
        <f t="shared" si="0"/>
        <v>196.34416932472837</v>
      </c>
      <c r="Z29" s="117">
        <v>2</v>
      </c>
      <c r="AA29" s="63" t="s">
        <v>19</v>
      </c>
      <c r="AB29" s="118">
        <v>34696</v>
      </c>
      <c r="AC29" s="119">
        <v>199.77914617791029</v>
      </c>
      <c r="AD29" s="119">
        <v>1.9050959044063602</v>
      </c>
      <c r="AE29" s="119">
        <v>197.87405027350394</v>
      </c>
      <c r="AF29" s="120">
        <v>1.0080847284746717</v>
      </c>
      <c r="AG29" s="121">
        <v>199.47380824214875</v>
      </c>
      <c r="AH29" s="121">
        <v>1.9204980875116948</v>
      </c>
      <c r="AI29" s="121">
        <v>201.39430632966045</v>
      </c>
      <c r="AJ29" s="121">
        <f t="shared" si="1"/>
        <v>198.37339173471554</v>
      </c>
    </row>
    <row r="30" spans="1:39" x14ac:dyDescent="0.2">
      <c r="A30" s="111"/>
      <c r="B30" s="117">
        <v>2</v>
      </c>
      <c r="C30" s="63" t="s">
        <v>20</v>
      </c>
      <c r="D30" s="118">
        <v>27491</v>
      </c>
      <c r="E30" s="119">
        <v>235.5917332764206</v>
      </c>
      <c r="F30" s="119">
        <v>1.0263518045807336</v>
      </c>
      <c r="G30" s="119">
        <v>234.56538147183986</v>
      </c>
      <c r="H30" s="120">
        <v>0.99441405657997184</v>
      </c>
      <c r="I30" s="121">
        <v>233.25511252264084</v>
      </c>
      <c r="J30" s="121">
        <v>1.0206186614713018</v>
      </c>
      <c r="K30" s="121">
        <v>234.27573118411215</v>
      </c>
      <c r="L30" s="121">
        <f t="shared" si="2"/>
        <v>230.76159521635046</v>
      </c>
      <c r="M30" s="214"/>
      <c r="N30" s="117">
        <v>2</v>
      </c>
      <c r="O30" s="63" t="s">
        <v>20</v>
      </c>
      <c r="P30" s="118">
        <v>34348</v>
      </c>
      <c r="Q30" s="119">
        <v>235.5917332764206</v>
      </c>
      <c r="R30" s="119">
        <v>1.0263518045807336</v>
      </c>
      <c r="S30" s="119">
        <v>234.56538147183986</v>
      </c>
      <c r="T30" s="120">
        <v>0.94523541654439858</v>
      </c>
      <c r="U30" s="121">
        <v>221.7195060624303</v>
      </c>
      <c r="V30" s="121">
        <v>0.97014407552396487</v>
      </c>
      <c r="W30" s="121">
        <v>222.68965013795426</v>
      </c>
      <c r="X30" s="121">
        <f t="shared" si="0"/>
        <v>219.34930538588495</v>
      </c>
      <c r="Z30" s="117">
        <v>2</v>
      </c>
      <c r="AA30" s="63" t="s">
        <v>20</v>
      </c>
      <c r="AB30" s="118">
        <v>34391</v>
      </c>
      <c r="AC30" s="119">
        <v>235.5917332764206</v>
      </c>
      <c r="AD30" s="119">
        <v>1.0263518045807336</v>
      </c>
      <c r="AE30" s="119">
        <v>234.56538147183986</v>
      </c>
      <c r="AF30" s="120">
        <v>1.0606382011333761</v>
      </c>
      <c r="AG30" s="121">
        <v>248.78900425245638</v>
      </c>
      <c r="AH30" s="121">
        <v>1.0885879317405036</v>
      </c>
      <c r="AI30" s="121">
        <v>249.87759218419689</v>
      </c>
      <c r="AJ30" s="121">
        <f t="shared" si="1"/>
        <v>246.12942830143393</v>
      </c>
    </row>
    <row r="31" spans="1:39" x14ac:dyDescent="0.2">
      <c r="A31" s="111"/>
      <c r="B31" s="117">
        <v>2</v>
      </c>
      <c r="C31" s="63" t="s">
        <v>21</v>
      </c>
      <c r="D31" s="118">
        <v>28801</v>
      </c>
      <c r="E31" s="119">
        <v>231.25076182833257</v>
      </c>
      <c r="F31" s="119">
        <v>1.0150149695409194</v>
      </c>
      <c r="G31" s="119">
        <v>230.23574685879166</v>
      </c>
      <c r="H31" s="120">
        <v>0.9848714810163518</v>
      </c>
      <c r="I31" s="121">
        <v>226.752620991724</v>
      </c>
      <c r="J31" s="121">
        <v>0.99965929630553252</v>
      </c>
      <c r="K31" s="121">
        <v>227.75228028802954</v>
      </c>
      <c r="L31" s="121">
        <f t="shared" si="2"/>
        <v>224.33599608370909</v>
      </c>
      <c r="M31" s="214"/>
      <c r="N31" s="117">
        <v>2</v>
      </c>
      <c r="O31" s="63" t="s">
        <v>21</v>
      </c>
      <c r="P31" s="118">
        <v>32618</v>
      </c>
      <c r="Q31" s="119">
        <v>231.25076182833257</v>
      </c>
      <c r="R31" s="119">
        <v>1.0150149695409194</v>
      </c>
      <c r="S31" s="119">
        <v>230.23574685879166</v>
      </c>
      <c r="T31" s="120">
        <v>0.92326260265889548</v>
      </c>
      <c r="U31" s="121">
        <v>212.56805486996259</v>
      </c>
      <c r="V31" s="121">
        <v>0.9371253625160888</v>
      </c>
      <c r="W31" s="121">
        <v>213.50518023247869</v>
      </c>
      <c r="X31" s="121">
        <f t="shared" si="0"/>
        <v>210.30260252899151</v>
      </c>
      <c r="Z31" s="117">
        <v>2</v>
      </c>
      <c r="AA31" s="63" t="s">
        <v>21</v>
      </c>
      <c r="AB31" s="118">
        <v>34320</v>
      </c>
      <c r="AC31" s="119">
        <v>231.25076182833257</v>
      </c>
      <c r="AD31" s="119">
        <v>1.0150149695409194</v>
      </c>
      <c r="AE31" s="119">
        <v>230.23574685879166</v>
      </c>
      <c r="AF31" s="120">
        <v>1.0841012530062846</v>
      </c>
      <c r="AG31" s="121">
        <v>249.59886165645378</v>
      </c>
      <c r="AH31" s="121">
        <v>1.1003790002994465</v>
      </c>
      <c r="AI31" s="121">
        <v>250.69924065675323</v>
      </c>
      <c r="AJ31" s="121">
        <f t="shared" si="1"/>
        <v>246.93875204690193</v>
      </c>
    </row>
    <row r="32" spans="1:39" x14ac:dyDescent="0.2">
      <c r="A32" s="111"/>
      <c r="B32" s="117">
        <v>2</v>
      </c>
      <c r="C32" s="63" t="s">
        <v>22</v>
      </c>
      <c r="D32" s="118">
        <v>23614</v>
      </c>
      <c r="E32" s="119">
        <v>675.83484871397832</v>
      </c>
      <c r="F32" s="119">
        <v>1.0267816226903694</v>
      </c>
      <c r="G32" s="119">
        <v>674.80806709128797</v>
      </c>
      <c r="H32" s="120">
        <v>0.98579722537833303</v>
      </c>
      <c r="I32" s="121">
        <v>665.22392020150767</v>
      </c>
      <c r="J32" s="121">
        <v>1.0121984747176287</v>
      </c>
      <c r="K32" s="121">
        <v>666.23611867622526</v>
      </c>
      <c r="L32" s="121">
        <f t="shared" si="2"/>
        <v>656.24257689608191</v>
      </c>
      <c r="M32" s="214"/>
      <c r="N32" s="117">
        <v>2</v>
      </c>
      <c r="O32" s="63" t="s">
        <v>22</v>
      </c>
      <c r="P32" s="118">
        <v>28304</v>
      </c>
      <c r="Q32" s="119">
        <v>675.83484871397832</v>
      </c>
      <c r="R32" s="119">
        <v>1.0267816226903694</v>
      </c>
      <c r="S32" s="119">
        <v>674.80806709128797</v>
      </c>
      <c r="T32" s="120">
        <v>0.96203538237160535</v>
      </c>
      <c r="U32" s="121">
        <v>649.1892368516111</v>
      </c>
      <c r="V32" s="121">
        <v>0.98780025099706692</v>
      </c>
      <c r="W32" s="121">
        <v>650.17703710260821</v>
      </c>
      <c r="X32" s="121">
        <f t="shared" si="0"/>
        <v>640.42438154606907</v>
      </c>
      <c r="Z32" s="117">
        <v>2</v>
      </c>
      <c r="AA32" s="63" t="s">
        <v>22</v>
      </c>
      <c r="AB32" s="118">
        <v>28026</v>
      </c>
      <c r="AC32" s="119">
        <v>675.83484871397832</v>
      </c>
      <c r="AD32" s="119">
        <v>1.0267816226903694</v>
      </c>
      <c r="AE32" s="119">
        <v>674.80806709128797</v>
      </c>
      <c r="AF32" s="120">
        <v>1.0489457206923112</v>
      </c>
      <c r="AG32" s="121">
        <v>707.83703426405657</v>
      </c>
      <c r="AH32" s="121">
        <v>1.0770381892065704</v>
      </c>
      <c r="AI32" s="121">
        <v>708.91407245326309</v>
      </c>
      <c r="AJ32" s="121">
        <f t="shared" si="1"/>
        <v>698.28036136646415</v>
      </c>
    </row>
    <row r="33" spans="1:36" x14ac:dyDescent="0.2">
      <c r="A33" s="111"/>
      <c r="B33" s="117">
        <v>2</v>
      </c>
      <c r="C33" s="63" t="s">
        <v>23</v>
      </c>
      <c r="D33" s="118">
        <v>7428</v>
      </c>
      <c r="E33" s="119">
        <v>492.68364344521081</v>
      </c>
      <c r="F33" s="119">
        <v>2.6187786324394704</v>
      </c>
      <c r="G33" s="119">
        <v>490.06486481277136</v>
      </c>
      <c r="H33" s="120">
        <v>0.96987477957362367</v>
      </c>
      <c r="I33" s="121">
        <v>475.3015527370643</v>
      </c>
      <c r="J33" s="121">
        <v>2.539887348889347</v>
      </c>
      <c r="K33" s="121">
        <v>477.84144008595365</v>
      </c>
      <c r="L33" s="121">
        <f t="shared" si="2"/>
        <v>470.67381848466437</v>
      </c>
      <c r="M33" s="214"/>
      <c r="N33" s="117">
        <v>2</v>
      </c>
      <c r="O33" s="63" t="s">
        <v>23</v>
      </c>
      <c r="P33" s="118">
        <v>6564</v>
      </c>
      <c r="Q33" s="119">
        <v>492.68364344521081</v>
      </c>
      <c r="R33" s="119">
        <v>2.6187786324394704</v>
      </c>
      <c r="S33" s="119">
        <v>490.06486481277136</v>
      </c>
      <c r="T33" s="120">
        <v>0.91936203917300818</v>
      </c>
      <c r="U33" s="121">
        <v>450.54703344131406</v>
      </c>
      <c r="V33" s="121">
        <v>2.4076056636622534</v>
      </c>
      <c r="W33" s="121">
        <v>452.95463910497631</v>
      </c>
      <c r="X33" s="121">
        <f t="shared" si="0"/>
        <v>446.16031951840165</v>
      </c>
      <c r="Z33" s="117">
        <v>2</v>
      </c>
      <c r="AA33" s="63" t="s">
        <v>23</v>
      </c>
      <c r="AB33" s="118">
        <v>7941</v>
      </c>
      <c r="AC33" s="119">
        <v>492.68364344521081</v>
      </c>
      <c r="AD33" s="119">
        <v>2.6187786324394704</v>
      </c>
      <c r="AE33" s="119">
        <v>490.06486481277136</v>
      </c>
      <c r="AF33" s="120">
        <v>1.0944422041653246</v>
      </c>
      <c r="AG33" s="121">
        <v>536.3476708296713</v>
      </c>
      <c r="AH33" s="121">
        <v>2.8661018587081082</v>
      </c>
      <c r="AI33" s="121">
        <v>539.21377268837944</v>
      </c>
      <c r="AJ33" s="121">
        <f t="shared" si="1"/>
        <v>531.1255660980537</v>
      </c>
    </row>
    <row r="34" spans="1:36" x14ac:dyDescent="0.2">
      <c r="A34" s="111"/>
      <c r="B34" s="117">
        <v>2</v>
      </c>
      <c r="C34" s="63" t="s">
        <v>24</v>
      </c>
      <c r="D34" s="118">
        <v>21725</v>
      </c>
      <c r="E34" s="119">
        <v>281.90017597115684</v>
      </c>
      <c r="F34" s="119">
        <v>0</v>
      </c>
      <c r="G34" s="119">
        <v>281.90017597115684</v>
      </c>
      <c r="H34" s="120">
        <v>1.0237203887618096</v>
      </c>
      <c r="I34" s="121">
        <v>288.58695773721524</v>
      </c>
      <c r="J34" s="121">
        <v>0</v>
      </c>
      <c r="K34" s="121">
        <v>288.58695773721524</v>
      </c>
      <c r="L34" s="121">
        <f t="shared" si="2"/>
        <v>284.25815337115699</v>
      </c>
      <c r="M34" s="214"/>
      <c r="N34" s="117">
        <v>2</v>
      </c>
      <c r="O34" s="63" t="s">
        <v>24</v>
      </c>
      <c r="P34" s="118">
        <v>16427</v>
      </c>
      <c r="Q34" s="119">
        <v>281.90017597115684</v>
      </c>
      <c r="R34" s="119">
        <v>0</v>
      </c>
      <c r="S34" s="119">
        <v>281.90017597115684</v>
      </c>
      <c r="T34" s="120">
        <v>0.96911366240507768</v>
      </c>
      <c r="U34" s="121">
        <v>273.1933119680437</v>
      </c>
      <c r="V34" s="121">
        <v>0</v>
      </c>
      <c r="W34" s="121">
        <v>273.1933119680437</v>
      </c>
      <c r="X34" s="121">
        <f t="shared" si="0"/>
        <v>269.09541228852305</v>
      </c>
      <c r="Z34" s="117">
        <v>2</v>
      </c>
      <c r="AA34" s="63" t="s">
        <v>24</v>
      </c>
      <c r="AB34" s="118">
        <v>27535</v>
      </c>
      <c r="AC34" s="119">
        <v>281.90017597115684</v>
      </c>
      <c r="AD34" s="119">
        <v>0</v>
      </c>
      <c r="AE34" s="119">
        <v>281.90017597115684</v>
      </c>
      <c r="AF34" s="120">
        <v>1.0001355438961688</v>
      </c>
      <c r="AG34" s="121">
        <v>281.93838581933863</v>
      </c>
      <c r="AH34" s="121">
        <v>0</v>
      </c>
      <c r="AI34" s="121">
        <v>281.93838581933863</v>
      </c>
      <c r="AJ34" s="121">
        <f t="shared" si="1"/>
        <v>277.70931003204856</v>
      </c>
    </row>
    <row r="35" spans="1:36" x14ac:dyDescent="0.2">
      <c r="A35" s="111"/>
      <c r="B35" s="117">
        <v>2</v>
      </c>
      <c r="C35" s="63" t="s">
        <v>25</v>
      </c>
      <c r="D35" s="118">
        <v>7254</v>
      </c>
      <c r="E35" s="119">
        <v>185.2998616308341</v>
      </c>
      <c r="F35" s="119">
        <v>0</v>
      </c>
      <c r="G35" s="119">
        <v>185.2998616308341</v>
      </c>
      <c r="H35" s="120">
        <v>0.9799203217794642</v>
      </c>
      <c r="I35" s="121">
        <v>181.57910003497713</v>
      </c>
      <c r="J35" s="121">
        <v>0</v>
      </c>
      <c r="K35" s="121">
        <v>181.57910003497713</v>
      </c>
      <c r="L35" s="121">
        <f t="shared" si="2"/>
        <v>178.85541353445248</v>
      </c>
      <c r="M35" s="214"/>
      <c r="N35" s="117">
        <v>2</v>
      </c>
      <c r="O35" s="63" t="s">
        <v>25</v>
      </c>
      <c r="P35" s="118">
        <v>7086</v>
      </c>
      <c r="Q35" s="119">
        <v>185.2998616308341</v>
      </c>
      <c r="R35" s="119">
        <v>0</v>
      </c>
      <c r="S35" s="119">
        <v>185.2998616308341</v>
      </c>
      <c r="T35" s="120">
        <v>0.95045939160610815</v>
      </c>
      <c r="U35" s="121">
        <v>176.11999375033861</v>
      </c>
      <c r="V35" s="121">
        <v>0</v>
      </c>
      <c r="W35" s="121">
        <v>176.11999375033861</v>
      </c>
      <c r="X35" s="121">
        <f t="shared" si="0"/>
        <v>173.47819384408353</v>
      </c>
      <c r="Z35" s="117">
        <v>2</v>
      </c>
      <c r="AA35" s="63" t="s">
        <v>25</v>
      </c>
      <c r="AB35" s="118">
        <v>5792</v>
      </c>
      <c r="AC35" s="119">
        <v>185.2998616308341</v>
      </c>
      <c r="AD35" s="119">
        <v>0</v>
      </c>
      <c r="AE35" s="119">
        <v>185.2998616308341</v>
      </c>
      <c r="AF35" s="120">
        <v>1.0799176099105117</v>
      </c>
      <c r="AG35" s="121">
        <v>200.10858368911889</v>
      </c>
      <c r="AH35" s="121">
        <v>0</v>
      </c>
      <c r="AI35" s="121">
        <v>200.10858368911889</v>
      </c>
      <c r="AJ35" s="121">
        <f t="shared" si="1"/>
        <v>197.10695493378211</v>
      </c>
    </row>
    <row r="36" spans="1:36" x14ac:dyDescent="0.2">
      <c r="A36" s="111"/>
      <c r="B36" s="117">
        <v>2</v>
      </c>
      <c r="C36" s="63" t="s">
        <v>26</v>
      </c>
      <c r="D36" s="118">
        <v>1033</v>
      </c>
      <c r="E36" s="119">
        <v>2180.528556235829</v>
      </c>
      <c r="F36" s="119">
        <v>3.4458894703494396</v>
      </c>
      <c r="G36" s="119">
        <v>2177.0826667654796</v>
      </c>
      <c r="H36" s="120">
        <v>1.0080181023649195</v>
      </c>
      <c r="I36" s="121">
        <v>2194.5387384444971</v>
      </c>
      <c r="J36" s="121">
        <v>3.4735189648608995</v>
      </c>
      <c r="K36" s="121">
        <v>2198.012257409358</v>
      </c>
      <c r="L36" s="121">
        <f t="shared" si="2"/>
        <v>2165.0420735482176</v>
      </c>
      <c r="M36" s="214"/>
      <c r="N36" s="117">
        <v>2</v>
      </c>
      <c r="O36" s="63" t="s">
        <v>26</v>
      </c>
      <c r="P36" s="118">
        <v>317</v>
      </c>
      <c r="Q36" s="119">
        <v>2180.528556235829</v>
      </c>
      <c r="R36" s="119">
        <v>3.4458894703494396</v>
      </c>
      <c r="S36" s="119">
        <v>2177.0826667654796</v>
      </c>
      <c r="T36" s="120">
        <v>0.96653320517905905</v>
      </c>
      <c r="U36" s="121">
        <v>2104.2226878486122</v>
      </c>
      <c r="V36" s="121">
        <v>3.3305665944696141</v>
      </c>
      <c r="W36" s="121">
        <v>2107.5532544430816</v>
      </c>
      <c r="X36" s="121">
        <f t="shared" si="0"/>
        <v>2075.9399556264352</v>
      </c>
      <c r="Z36" s="117">
        <v>2</v>
      </c>
      <c r="AA36" s="63" t="s">
        <v>26</v>
      </c>
      <c r="AB36" s="118">
        <v>609</v>
      </c>
      <c r="AC36" s="119">
        <v>2180.528556235829</v>
      </c>
      <c r="AD36" s="119">
        <v>3.4458894703494396</v>
      </c>
      <c r="AE36" s="119">
        <v>2177.0826667654796</v>
      </c>
      <c r="AF36" s="120">
        <v>0.9985183741427256</v>
      </c>
      <c r="AG36" s="121">
        <v>2173.857044792976</v>
      </c>
      <c r="AH36" s="121">
        <v>3.4407839514088603</v>
      </c>
      <c r="AI36" s="121">
        <v>2177.2978287443848</v>
      </c>
      <c r="AJ36" s="121">
        <f t="shared" si="1"/>
        <v>2144.6383613132189</v>
      </c>
    </row>
    <row r="37" spans="1:36" x14ac:dyDescent="0.2">
      <c r="A37" s="111"/>
      <c r="B37" s="117">
        <v>2</v>
      </c>
      <c r="C37" s="63" t="s">
        <v>27</v>
      </c>
      <c r="D37" s="118">
        <v>10579</v>
      </c>
      <c r="E37" s="119">
        <v>305.53209389987722</v>
      </c>
      <c r="F37" s="119">
        <v>0</v>
      </c>
      <c r="G37" s="119">
        <v>305.53209389987722</v>
      </c>
      <c r="H37" s="120">
        <v>0.94775439907930026</v>
      </c>
      <c r="I37" s="121">
        <v>289.56938605351849</v>
      </c>
      <c r="J37" s="121">
        <v>0</v>
      </c>
      <c r="K37" s="121">
        <v>289.56938605351849</v>
      </c>
      <c r="L37" s="121">
        <f t="shared" si="2"/>
        <v>285.22584526271572</v>
      </c>
      <c r="M37" s="214"/>
      <c r="N37" s="117">
        <v>2</v>
      </c>
      <c r="O37" s="63" t="s">
        <v>27</v>
      </c>
      <c r="P37" s="118">
        <v>4918</v>
      </c>
      <c r="Q37" s="119">
        <v>305.53209389987722</v>
      </c>
      <c r="R37" s="119">
        <v>0</v>
      </c>
      <c r="S37" s="119">
        <v>305.53209389987722</v>
      </c>
      <c r="T37" s="120">
        <v>1.0712448824491958</v>
      </c>
      <c r="U37" s="121">
        <v>327.29969201423063</v>
      </c>
      <c r="V37" s="121">
        <v>0</v>
      </c>
      <c r="W37" s="121">
        <v>327.29969201423063</v>
      </c>
      <c r="X37" s="121">
        <f t="shared" si="0"/>
        <v>322.39019663401717</v>
      </c>
      <c r="Z37" s="117">
        <v>2</v>
      </c>
      <c r="AA37" s="63" t="s">
        <v>27</v>
      </c>
      <c r="AB37" s="118">
        <v>8485</v>
      </c>
      <c r="AC37" s="119">
        <v>305.53209389987722</v>
      </c>
      <c r="AD37" s="119">
        <v>0</v>
      </c>
      <c r="AE37" s="119">
        <v>305.53209389987722</v>
      </c>
      <c r="AF37" s="120">
        <v>1.0185179526550179</v>
      </c>
      <c r="AG37" s="121">
        <v>311.18992274930361</v>
      </c>
      <c r="AH37" s="121">
        <v>0</v>
      </c>
      <c r="AI37" s="121">
        <v>311.18992274930361</v>
      </c>
      <c r="AJ37" s="121">
        <f t="shared" si="1"/>
        <v>306.52207390806404</v>
      </c>
    </row>
    <row r="38" spans="1:36" x14ac:dyDescent="0.2">
      <c r="A38" s="111"/>
      <c r="B38" s="117">
        <v>2</v>
      </c>
      <c r="C38" s="63" t="s">
        <v>28</v>
      </c>
      <c r="D38" s="118">
        <v>3146</v>
      </c>
      <c r="E38" s="119">
        <v>2262.045529995472</v>
      </c>
      <c r="F38" s="119">
        <v>13.303761311380503</v>
      </c>
      <c r="G38" s="119">
        <v>2248.7417686840913</v>
      </c>
      <c r="H38" s="120">
        <v>0.98995027699679172</v>
      </c>
      <c r="I38" s="121">
        <v>2226.1425368030714</v>
      </c>
      <c r="J38" s="121">
        <v>13.17006219530033</v>
      </c>
      <c r="K38" s="121">
        <v>2239.3125989983719</v>
      </c>
      <c r="L38" s="121">
        <f t="shared" si="2"/>
        <v>2205.7229100133964</v>
      </c>
      <c r="M38" s="214"/>
      <c r="N38" s="117">
        <v>2</v>
      </c>
      <c r="O38" s="63" t="s">
        <v>28</v>
      </c>
      <c r="P38" s="118">
        <v>1437</v>
      </c>
      <c r="Q38" s="119">
        <v>2262.045529995472</v>
      </c>
      <c r="R38" s="119">
        <v>13.303761311380503</v>
      </c>
      <c r="S38" s="119">
        <v>2248.7417686840913</v>
      </c>
      <c r="T38" s="120">
        <v>0.91684606298554128</v>
      </c>
      <c r="U38" s="121">
        <v>2061.7500372891518</v>
      </c>
      <c r="V38" s="121">
        <v>12.197501181238577</v>
      </c>
      <c r="W38" s="121">
        <v>2073.9475384703906</v>
      </c>
      <c r="X38" s="121">
        <f t="shared" si="0"/>
        <v>2042.8383253933346</v>
      </c>
      <c r="Z38" s="117">
        <v>2</v>
      </c>
      <c r="AA38" s="63" t="s">
        <v>28</v>
      </c>
      <c r="AB38" s="118">
        <v>2795</v>
      </c>
      <c r="AC38" s="119">
        <v>2262.045529995472</v>
      </c>
      <c r="AD38" s="119">
        <v>13.303761311380503</v>
      </c>
      <c r="AE38" s="119">
        <v>2248.7417686840913</v>
      </c>
      <c r="AF38" s="120">
        <v>1.0701843285329444</v>
      </c>
      <c r="AG38" s="121">
        <v>2406.56819976317</v>
      </c>
      <c r="AH38" s="121">
        <v>14.237476865982309</v>
      </c>
      <c r="AI38" s="121">
        <v>2420.8056766291525</v>
      </c>
      <c r="AJ38" s="121">
        <f t="shared" si="1"/>
        <v>2384.4935914797152</v>
      </c>
    </row>
    <row r="39" spans="1:36" x14ac:dyDescent="0.2">
      <c r="A39" s="111"/>
      <c r="B39" s="117">
        <v>2</v>
      </c>
      <c r="C39" s="63" t="s">
        <v>29</v>
      </c>
      <c r="D39" s="118">
        <v>0</v>
      </c>
      <c r="E39" s="119">
        <v>0</v>
      </c>
      <c r="F39" s="119">
        <v>0</v>
      </c>
      <c r="G39" s="119">
        <v>0</v>
      </c>
      <c r="H39" s="120">
        <v>1</v>
      </c>
      <c r="I39" s="121">
        <v>0</v>
      </c>
      <c r="J39" s="121">
        <v>0</v>
      </c>
      <c r="K39" s="121">
        <v>0</v>
      </c>
      <c r="L39" s="121">
        <f t="shared" si="2"/>
        <v>0</v>
      </c>
      <c r="M39" s="214"/>
      <c r="N39" s="117">
        <v>2</v>
      </c>
      <c r="O39" s="63" t="s">
        <v>29</v>
      </c>
      <c r="P39" s="118">
        <v>0</v>
      </c>
      <c r="Q39" s="119">
        <v>0</v>
      </c>
      <c r="R39" s="119">
        <v>0</v>
      </c>
      <c r="S39" s="119">
        <v>0</v>
      </c>
      <c r="T39" s="120">
        <v>1</v>
      </c>
      <c r="U39" s="121">
        <v>0</v>
      </c>
      <c r="V39" s="121">
        <v>0</v>
      </c>
      <c r="W39" s="121">
        <v>0</v>
      </c>
      <c r="X39" s="121">
        <f t="shared" si="0"/>
        <v>0</v>
      </c>
      <c r="Z39" s="117">
        <v>2</v>
      </c>
      <c r="AA39" s="63" t="s">
        <v>29</v>
      </c>
      <c r="AB39" s="118">
        <v>0</v>
      </c>
      <c r="AC39" s="119">
        <v>0</v>
      </c>
      <c r="AD39" s="119">
        <v>0</v>
      </c>
      <c r="AE39" s="119">
        <v>0</v>
      </c>
      <c r="AF39" s="120">
        <v>1</v>
      </c>
      <c r="AG39" s="121">
        <v>0</v>
      </c>
      <c r="AH39" s="121">
        <v>0</v>
      </c>
      <c r="AI39" s="121">
        <v>0</v>
      </c>
      <c r="AJ39" s="121">
        <f t="shared" si="1"/>
        <v>0</v>
      </c>
    </row>
    <row r="40" spans="1:36" x14ac:dyDescent="0.2">
      <c r="A40" s="111"/>
      <c r="B40" s="117">
        <v>2</v>
      </c>
      <c r="C40" s="63" t="s">
        <v>30</v>
      </c>
      <c r="D40" s="118">
        <v>0</v>
      </c>
      <c r="E40" s="119">
        <v>0</v>
      </c>
      <c r="F40" s="119">
        <v>0</v>
      </c>
      <c r="G40" s="119">
        <v>0</v>
      </c>
      <c r="H40" s="120">
        <v>1</v>
      </c>
      <c r="I40" s="121">
        <v>0</v>
      </c>
      <c r="J40" s="121">
        <v>0</v>
      </c>
      <c r="K40" s="121">
        <v>0</v>
      </c>
      <c r="L40" s="121">
        <f t="shared" si="2"/>
        <v>0</v>
      </c>
      <c r="M40" s="214"/>
      <c r="N40" s="117">
        <v>2</v>
      </c>
      <c r="O40" s="63" t="s">
        <v>30</v>
      </c>
      <c r="P40" s="118">
        <v>0</v>
      </c>
      <c r="Q40" s="119">
        <v>0</v>
      </c>
      <c r="R40" s="119">
        <v>0</v>
      </c>
      <c r="S40" s="119">
        <v>0</v>
      </c>
      <c r="T40" s="120">
        <v>1</v>
      </c>
      <c r="U40" s="121">
        <v>0</v>
      </c>
      <c r="V40" s="121">
        <v>0</v>
      </c>
      <c r="W40" s="121">
        <v>0</v>
      </c>
      <c r="X40" s="121">
        <f t="shared" si="0"/>
        <v>0</v>
      </c>
      <c r="Z40" s="117">
        <v>2</v>
      </c>
      <c r="AA40" s="63" t="s">
        <v>30</v>
      </c>
      <c r="AB40" s="118">
        <v>0</v>
      </c>
      <c r="AC40" s="119">
        <v>0</v>
      </c>
      <c r="AD40" s="119">
        <v>0</v>
      </c>
      <c r="AE40" s="119">
        <v>0</v>
      </c>
      <c r="AF40" s="120">
        <v>1</v>
      </c>
      <c r="AG40" s="121">
        <v>0</v>
      </c>
      <c r="AH40" s="121">
        <v>0</v>
      </c>
      <c r="AI40" s="121">
        <v>0</v>
      </c>
      <c r="AJ40" s="121">
        <f t="shared" si="1"/>
        <v>0</v>
      </c>
    </row>
    <row r="41" spans="1:36" x14ac:dyDescent="0.2">
      <c r="A41" s="111"/>
      <c r="B41" s="117">
        <v>2</v>
      </c>
      <c r="C41" s="63" t="s">
        <v>31</v>
      </c>
      <c r="D41" s="118">
        <v>0</v>
      </c>
      <c r="E41" s="119">
        <v>0</v>
      </c>
      <c r="F41" s="119">
        <v>0</v>
      </c>
      <c r="G41" s="119">
        <v>0</v>
      </c>
      <c r="H41" s="120">
        <v>1</v>
      </c>
      <c r="I41" s="121">
        <v>0</v>
      </c>
      <c r="J41" s="121">
        <v>0</v>
      </c>
      <c r="K41" s="121">
        <v>0</v>
      </c>
      <c r="L41" s="121">
        <f t="shared" si="2"/>
        <v>0</v>
      </c>
      <c r="M41" s="214"/>
      <c r="N41" s="117">
        <v>2</v>
      </c>
      <c r="O41" s="63" t="s">
        <v>31</v>
      </c>
      <c r="P41" s="118">
        <v>0</v>
      </c>
      <c r="Q41" s="119">
        <v>0</v>
      </c>
      <c r="R41" s="119">
        <v>0</v>
      </c>
      <c r="S41" s="119">
        <v>0</v>
      </c>
      <c r="T41" s="120">
        <v>1</v>
      </c>
      <c r="U41" s="121">
        <v>0</v>
      </c>
      <c r="V41" s="121">
        <v>0</v>
      </c>
      <c r="W41" s="121">
        <v>0</v>
      </c>
      <c r="X41" s="121">
        <f t="shared" si="0"/>
        <v>0</v>
      </c>
      <c r="Z41" s="117">
        <v>2</v>
      </c>
      <c r="AA41" s="63" t="s">
        <v>31</v>
      </c>
      <c r="AB41" s="118">
        <v>0</v>
      </c>
      <c r="AC41" s="119">
        <v>0</v>
      </c>
      <c r="AD41" s="119">
        <v>0</v>
      </c>
      <c r="AE41" s="119">
        <v>0</v>
      </c>
      <c r="AF41" s="120">
        <v>1</v>
      </c>
      <c r="AG41" s="121">
        <v>0</v>
      </c>
      <c r="AH41" s="121">
        <v>0</v>
      </c>
      <c r="AI41" s="121">
        <v>0</v>
      </c>
      <c r="AJ41" s="121">
        <f t="shared" si="1"/>
        <v>0</v>
      </c>
    </row>
    <row r="42" spans="1:36" ht="13.5" thickBot="1" x14ac:dyDescent="0.25">
      <c r="A42" s="111"/>
      <c r="B42" s="122">
        <v>2</v>
      </c>
      <c r="C42" s="123" t="s">
        <v>32</v>
      </c>
      <c r="D42" s="124">
        <v>548</v>
      </c>
      <c r="E42" s="125">
        <v>5270.2219463930751</v>
      </c>
      <c r="F42" s="125">
        <v>1.2591477479543727</v>
      </c>
      <c r="G42" s="125">
        <v>5268.9627986451205</v>
      </c>
      <c r="H42" s="126">
        <v>1</v>
      </c>
      <c r="I42" s="127">
        <v>5268.9627986451205</v>
      </c>
      <c r="J42" s="127">
        <v>1.2591477479543727</v>
      </c>
      <c r="K42" s="127">
        <v>5270.2219463930751</v>
      </c>
      <c r="L42" s="127">
        <f t="shared" si="2"/>
        <v>5191.1686171971787</v>
      </c>
      <c r="M42" s="214"/>
      <c r="N42" s="122">
        <v>2</v>
      </c>
      <c r="O42" s="123" t="s">
        <v>32</v>
      </c>
      <c r="P42" s="124">
        <v>730</v>
      </c>
      <c r="Q42" s="125">
        <v>5270.2219463930751</v>
      </c>
      <c r="R42" s="125">
        <v>1.2591477479543727</v>
      </c>
      <c r="S42" s="125">
        <v>5268.9627986451205</v>
      </c>
      <c r="T42" s="126">
        <v>1</v>
      </c>
      <c r="U42" s="127">
        <v>5268.9627986451205</v>
      </c>
      <c r="V42" s="127">
        <v>1.2591477479543727</v>
      </c>
      <c r="W42" s="127">
        <v>5270.2219463930751</v>
      </c>
      <c r="X42" s="127">
        <f t="shared" si="0"/>
        <v>5191.1686171971787</v>
      </c>
      <c r="Z42" s="122">
        <v>2</v>
      </c>
      <c r="AA42" s="123" t="s">
        <v>32</v>
      </c>
      <c r="AB42" s="124">
        <v>634</v>
      </c>
      <c r="AC42" s="125">
        <v>5270.2219463930751</v>
      </c>
      <c r="AD42" s="125">
        <v>1.2591477479543727</v>
      </c>
      <c r="AE42" s="125">
        <v>5268.9627986451205</v>
      </c>
      <c r="AF42" s="126">
        <v>1</v>
      </c>
      <c r="AG42" s="127">
        <v>5268.9627986451205</v>
      </c>
      <c r="AH42" s="127">
        <v>1.2591477479543727</v>
      </c>
      <c r="AI42" s="127">
        <v>5270.2219463930751</v>
      </c>
      <c r="AJ42" s="127">
        <f t="shared" si="1"/>
        <v>5191.1686171971787</v>
      </c>
    </row>
    <row r="43" spans="1:36" ht="13.5" thickTop="1" x14ac:dyDescent="0.2">
      <c r="B43" s="128" t="s">
        <v>69</v>
      </c>
      <c r="C43" s="129"/>
      <c r="D43" s="144">
        <v>983891</v>
      </c>
      <c r="E43" s="145">
        <v>491.67548729176264</v>
      </c>
      <c r="F43" s="145">
        <v>5.1599375119341238</v>
      </c>
      <c r="G43" s="145">
        <v>486.51554977982858</v>
      </c>
      <c r="H43" s="146">
        <v>1.0211185168220354</v>
      </c>
      <c r="I43" s="145">
        <v>496.79003660203568</v>
      </c>
      <c r="J43" s="145">
        <v>5.2857023970777925</v>
      </c>
      <c r="K43" s="145">
        <v>502.07573899911347</v>
      </c>
      <c r="L43" s="145">
        <f t="shared" si="2"/>
        <v>494.54460291412676</v>
      </c>
      <c r="M43" s="214"/>
      <c r="N43" s="128" t="s">
        <v>69</v>
      </c>
      <c r="O43" s="129"/>
      <c r="P43" s="144">
        <v>999332</v>
      </c>
      <c r="Q43" s="145">
        <v>445.1667194469843</v>
      </c>
      <c r="R43" s="145">
        <v>5.1171621324351033</v>
      </c>
      <c r="S43" s="145">
        <v>440.04955731454908</v>
      </c>
      <c r="T43" s="146">
        <v>0.92775453604171865</v>
      </c>
      <c r="U43" s="145">
        <v>408.25797288172316</v>
      </c>
      <c r="V43" s="145">
        <v>4.766917394894536</v>
      </c>
      <c r="W43" s="145">
        <v>413.02489027661773</v>
      </c>
      <c r="X43" s="145">
        <f t="shared" si="0"/>
        <v>406.82951692246843</v>
      </c>
      <c r="Z43" s="128" t="s">
        <v>69</v>
      </c>
      <c r="AA43" s="129"/>
      <c r="AB43" s="144">
        <v>990544</v>
      </c>
      <c r="AC43" s="145">
        <v>498.87951191299925</v>
      </c>
      <c r="AD43" s="145">
        <v>5.1236693482754392</v>
      </c>
      <c r="AE43" s="145">
        <v>493.75584256472382</v>
      </c>
      <c r="AF43" s="146">
        <v>1.0445843636860181</v>
      </c>
      <c r="AG43" s="145">
        <v>515.7696326217258</v>
      </c>
      <c r="AH43" s="145">
        <v>5.352814707795063</v>
      </c>
      <c r="AI43" s="145">
        <v>521.1224473295207</v>
      </c>
      <c r="AJ43" s="145">
        <f t="shared" si="1"/>
        <v>513.30561061957792</v>
      </c>
    </row>
    <row r="45" spans="1:36" x14ac:dyDescent="0.2">
      <c r="C45" s="130"/>
      <c r="D45" s="131"/>
      <c r="P45" s="131"/>
      <c r="AB45" s="131"/>
    </row>
    <row r="46" spans="1:36" x14ac:dyDescent="0.2">
      <c r="B46" s="105" t="s">
        <v>179</v>
      </c>
      <c r="C46" s="105"/>
      <c r="D46" s="105"/>
      <c r="E46" s="105"/>
      <c r="F46" s="105"/>
      <c r="G46" s="105"/>
      <c r="H46" s="105"/>
      <c r="I46" s="105"/>
      <c r="J46" s="105"/>
      <c r="K46" s="105"/>
      <c r="L46" s="105"/>
      <c r="N46" s="106" t="s">
        <v>262</v>
      </c>
      <c r="O46" s="106"/>
      <c r="P46" s="106"/>
      <c r="Q46" s="106"/>
      <c r="R46" s="106"/>
      <c r="S46" s="106"/>
      <c r="T46" s="106"/>
      <c r="U46" s="106"/>
      <c r="V46" s="106"/>
      <c r="W46" s="106"/>
      <c r="X46" s="106"/>
      <c r="Z46" s="107" t="s">
        <v>63</v>
      </c>
      <c r="AA46" s="107"/>
      <c r="AB46" s="107"/>
      <c r="AC46" s="107"/>
      <c r="AD46" s="107"/>
      <c r="AE46" s="107"/>
      <c r="AF46" s="107"/>
      <c r="AG46" s="107"/>
      <c r="AH46" s="107"/>
      <c r="AI46" s="107"/>
      <c r="AJ46" s="107"/>
    </row>
    <row r="47" spans="1:36" ht="25.5" x14ac:dyDescent="0.2">
      <c r="B47" s="132" t="s">
        <v>9</v>
      </c>
      <c r="C47" s="108" t="s">
        <v>10</v>
      </c>
      <c r="D47" s="133" t="s">
        <v>162</v>
      </c>
      <c r="E47" s="133" t="s">
        <v>207</v>
      </c>
      <c r="F47" s="133" t="s">
        <v>64</v>
      </c>
      <c r="G47" s="133" t="s">
        <v>65</v>
      </c>
      <c r="H47" s="133" t="s">
        <v>66</v>
      </c>
      <c r="I47" s="133" t="s">
        <v>337</v>
      </c>
      <c r="J47" s="133" t="s">
        <v>338</v>
      </c>
      <c r="K47" s="133" t="s">
        <v>67</v>
      </c>
      <c r="L47" s="133" t="s">
        <v>68</v>
      </c>
      <c r="N47" s="134" t="s">
        <v>9</v>
      </c>
      <c r="O47" s="109" t="s">
        <v>10</v>
      </c>
      <c r="P47" s="135" t="s">
        <v>162</v>
      </c>
      <c r="Q47" s="135" t="s">
        <v>207</v>
      </c>
      <c r="R47" s="135" t="s">
        <v>64</v>
      </c>
      <c r="S47" s="135" t="s">
        <v>65</v>
      </c>
      <c r="T47" s="135" t="s">
        <v>66</v>
      </c>
      <c r="U47" s="135" t="s">
        <v>337</v>
      </c>
      <c r="V47" s="135" t="s">
        <v>338</v>
      </c>
      <c r="W47" s="135" t="s">
        <v>67</v>
      </c>
      <c r="X47" s="135" t="s">
        <v>68</v>
      </c>
      <c r="Z47" s="136" t="s">
        <v>9</v>
      </c>
      <c r="AA47" s="110" t="s">
        <v>10</v>
      </c>
      <c r="AB47" s="137" t="s">
        <v>162</v>
      </c>
      <c r="AC47" s="137" t="s">
        <v>207</v>
      </c>
      <c r="AD47" s="137" t="s">
        <v>64</v>
      </c>
      <c r="AE47" s="137" t="s">
        <v>65</v>
      </c>
      <c r="AF47" s="137" t="s">
        <v>66</v>
      </c>
      <c r="AG47" s="137" t="s">
        <v>337</v>
      </c>
      <c r="AH47" s="137" t="s">
        <v>338</v>
      </c>
      <c r="AI47" s="137" t="s">
        <v>67</v>
      </c>
      <c r="AJ47" s="137" t="s">
        <v>68</v>
      </c>
    </row>
    <row r="48" spans="1:36" x14ac:dyDescent="0.2">
      <c r="B48" s="138" t="s">
        <v>94</v>
      </c>
      <c r="C48" s="139" t="s">
        <v>95</v>
      </c>
      <c r="D48" s="140">
        <v>4189</v>
      </c>
      <c r="E48" s="141">
        <v>313.84156894808132</v>
      </c>
      <c r="F48" s="141">
        <v>0</v>
      </c>
      <c r="G48" s="141">
        <v>313.84156894808132</v>
      </c>
      <c r="H48" s="142">
        <v>1</v>
      </c>
      <c r="I48" s="102">
        <v>313.84156894808132</v>
      </c>
      <c r="J48" s="102">
        <v>0</v>
      </c>
      <c r="K48" s="102">
        <v>313.84156894808132</v>
      </c>
      <c r="L48" s="102">
        <f t="shared" ref="L48" si="3">K48*(1-1.5%)</f>
        <v>309.13394541386009</v>
      </c>
      <c r="N48" s="138" t="s">
        <v>94</v>
      </c>
      <c r="O48" s="139" t="s">
        <v>95</v>
      </c>
      <c r="P48" s="140">
        <v>4189</v>
      </c>
      <c r="Q48" s="141">
        <v>313.84156894808132</v>
      </c>
      <c r="R48" s="141">
        <v>0</v>
      </c>
      <c r="S48" s="141">
        <v>313.84156894808132</v>
      </c>
      <c r="T48" s="142">
        <v>1</v>
      </c>
      <c r="U48" s="102">
        <v>313.84156894808132</v>
      </c>
      <c r="V48" s="102">
        <v>0</v>
      </c>
      <c r="W48" s="102">
        <v>313.84156894808132</v>
      </c>
      <c r="X48" s="102">
        <f t="shared" ref="X48" si="4">W48*(1-1.5%)</f>
        <v>309.13394541386009</v>
      </c>
      <c r="Z48" s="138" t="s">
        <v>94</v>
      </c>
      <c r="AA48" s="139" t="s">
        <v>95</v>
      </c>
      <c r="AB48" s="140">
        <v>4189</v>
      </c>
      <c r="AC48" s="141">
        <v>313.84156894808132</v>
      </c>
      <c r="AD48" s="141">
        <v>0</v>
      </c>
      <c r="AE48" s="141">
        <v>313.84156894808132</v>
      </c>
      <c r="AF48" s="142">
        <v>1</v>
      </c>
      <c r="AG48" s="102">
        <v>313.84156894808132</v>
      </c>
      <c r="AH48" s="102">
        <v>0</v>
      </c>
      <c r="AI48" s="102">
        <v>313.84156894808132</v>
      </c>
      <c r="AJ48" s="102">
        <f t="shared" ref="AJ48" si="5">AI48*(1-1.5%)</f>
        <v>309.13394541386009</v>
      </c>
    </row>
    <row r="51" spans="2:36" x14ac:dyDescent="0.2">
      <c r="B51" s="105" t="s">
        <v>271</v>
      </c>
      <c r="C51" s="105"/>
      <c r="D51" s="105"/>
      <c r="E51" s="105"/>
      <c r="F51" s="105"/>
      <c r="G51" s="105"/>
      <c r="H51" s="105"/>
      <c r="I51" s="105"/>
      <c r="J51" s="105"/>
      <c r="K51" s="105"/>
      <c r="L51" s="105"/>
      <c r="N51" s="106" t="s">
        <v>272</v>
      </c>
      <c r="O51" s="106"/>
      <c r="P51" s="106"/>
      <c r="Q51" s="106"/>
      <c r="R51" s="106"/>
      <c r="S51" s="106"/>
      <c r="T51" s="106"/>
      <c r="U51" s="106"/>
      <c r="V51" s="106"/>
      <c r="W51" s="106"/>
      <c r="X51" s="106"/>
      <c r="Z51" s="107" t="s">
        <v>273</v>
      </c>
      <c r="AA51" s="107"/>
      <c r="AB51" s="107"/>
      <c r="AC51" s="107"/>
      <c r="AD51" s="107"/>
      <c r="AE51" s="107"/>
      <c r="AF51" s="107"/>
      <c r="AG51" s="107"/>
      <c r="AH51" s="107"/>
      <c r="AI51" s="107"/>
      <c r="AJ51" s="107"/>
    </row>
    <row r="52" spans="2:36" ht="25.5" x14ac:dyDescent="0.2">
      <c r="B52" s="132" t="s">
        <v>9</v>
      </c>
      <c r="C52" s="132" t="s">
        <v>274</v>
      </c>
      <c r="D52" s="133" t="s">
        <v>270</v>
      </c>
      <c r="E52" s="133" t="s">
        <v>207</v>
      </c>
      <c r="F52" s="133" t="s">
        <v>64</v>
      </c>
      <c r="G52" s="133" t="s">
        <v>65</v>
      </c>
      <c r="H52" s="133" t="s">
        <v>66</v>
      </c>
      <c r="I52" s="133" t="s">
        <v>337</v>
      </c>
      <c r="J52" s="133" t="s">
        <v>338</v>
      </c>
      <c r="K52" s="133" t="s">
        <v>67</v>
      </c>
      <c r="L52" s="133" t="s">
        <v>68</v>
      </c>
      <c r="N52" s="134" t="s">
        <v>9</v>
      </c>
      <c r="O52" s="109" t="s">
        <v>274</v>
      </c>
      <c r="P52" s="135" t="s">
        <v>270</v>
      </c>
      <c r="Q52" s="135" t="s">
        <v>207</v>
      </c>
      <c r="R52" s="135" t="s">
        <v>64</v>
      </c>
      <c r="S52" s="135" t="s">
        <v>65</v>
      </c>
      <c r="T52" s="135" t="s">
        <v>66</v>
      </c>
      <c r="U52" s="135" t="s">
        <v>337</v>
      </c>
      <c r="V52" s="135" t="s">
        <v>338</v>
      </c>
      <c r="W52" s="135" t="s">
        <v>67</v>
      </c>
      <c r="X52" s="135" t="s">
        <v>68</v>
      </c>
      <c r="Z52" s="136" t="s">
        <v>9</v>
      </c>
      <c r="AA52" s="110" t="s">
        <v>274</v>
      </c>
      <c r="AB52" s="137" t="s">
        <v>270</v>
      </c>
      <c r="AC52" s="137" t="s">
        <v>207</v>
      </c>
      <c r="AD52" s="137" t="s">
        <v>64</v>
      </c>
      <c r="AE52" s="137" t="s">
        <v>65</v>
      </c>
      <c r="AF52" s="137" t="s">
        <v>66</v>
      </c>
      <c r="AG52" s="137" t="s">
        <v>337</v>
      </c>
      <c r="AH52" s="137" t="s">
        <v>338</v>
      </c>
      <c r="AI52" s="137" t="s">
        <v>67</v>
      </c>
      <c r="AJ52" s="137" t="s">
        <v>68</v>
      </c>
    </row>
    <row r="53" spans="2:36" x14ac:dyDescent="0.2">
      <c r="B53" s="112">
        <v>1</v>
      </c>
      <c r="C53" s="56" t="s">
        <v>237</v>
      </c>
      <c r="D53" s="113">
        <v>218708.90423636354</v>
      </c>
      <c r="E53" s="114">
        <v>710.75619454488742</v>
      </c>
      <c r="F53" s="114">
        <v>5.9422319626378339</v>
      </c>
      <c r="G53" s="114">
        <v>704.81396258224959</v>
      </c>
      <c r="H53" s="115">
        <v>0.98937229601803123</v>
      </c>
      <c r="I53" s="101">
        <v>697.32340842556698</v>
      </c>
      <c r="J53" s="101">
        <v>5.8790796803467256</v>
      </c>
      <c r="K53" s="101">
        <v>703.20248810591374</v>
      </c>
      <c r="L53" s="101">
        <f>K53*(1-1.5%)</f>
        <v>692.65445078432504</v>
      </c>
      <c r="N53" s="112">
        <v>1</v>
      </c>
      <c r="O53" s="56" t="s">
        <v>237</v>
      </c>
      <c r="P53" s="113">
        <v>218708.90423636354</v>
      </c>
      <c r="Q53" s="114">
        <v>710.75619454488742</v>
      </c>
      <c r="R53" s="114">
        <v>5.9422319626378339</v>
      </c>
      <c r="S53" s="114">
        <v>704.81396258224959</v>
      </c>
      <c r="T53" s="115">
        <v>0.97319931522118464</v>
      </c>
      <c r="U53" s="101">
        <v>685.92446574337498</v>
      </c>
      <c r="V53" s="101">
        <v>5.7829760769245757</v>
      </c>
      <c r="W53" s="101">
        <v>691.70744182029955</v>
      </c>
      <c r="X53" s="101">
        <f t="shared" ref="X53:X58" si="6">W53*(1-1.5%)</f>
        <v>681.33183019299508</v>
      </c>
      <c r="Z53" s="112">
        <v>1</v>
      </c>
      <c r="AA53" s="56" t="s">
        <v>237</v>
      </c>
      <c r="AB53" s="113">
        <v>218708.90423636354</v>
      </c>
      <c r="AC53" s="114">
        <v>710.75619454488742</v>
      </c>
      <c r="AD53" s="114">
        <v>5.9422319626378339</v>
      </c>
      <c r="AE53" s="114">
        <v>704.81396258224959</v>
      </c>
      <c r="AF53" s="115">
        <v>1.0363816872962459</v>
      </c>
      <c r="AG53" s="101">
        <v>730.45628377094499</v>
      </c>
      <c r="AH53" s="101">
        <v>6.1584203877442816</v>
      </c>
      <c r="AI53" s="101">
        <v>736.61470415868928</v>
      </c>
      <c r="AJ53" s="101">
        <f t="shared" ref="AJ53:AJ58" si="7">AI53*(1-1.5%)</f>
        <v>725.56548359630892</v>
      </c>
    </row>
    <row r="54" spans="2:36" x14ac:dyDescent="0.2">
      <c r="B54" s="117">
        <v>1</v>
      </c>
      <c r="C54" s="63" t="s">
        <v>238</v>
      </c>
      <c r="D54" s="118">
        <v>225429.30253995873</v>
      </c>
      <c r="E54" s="119">
        <v>700.91126658212772</v>
      </c>
      <c r="F54" s="119">
        <v>5.7845471381327798</v>
      </c>
      <c r="G54" s="119">
        <v>695.12671944399494</v>
      </c>
      <c r="H54" s="120">
        <v>0.99304091727942889</v>
      </c>
      <c r="I54" s="121">
        <v>690.28927510210497</v>
      </c>
      <c r="J54" s="121">
        <v>5.7442919960974708</v>
      </c>
      <c r="K54" s="121">
        <v>696.03356709820241</v>
      </c>
      <c r="L54" s="121">
        <f t="shared" ref="L54:L58" si="8">K54*(1-1.5%)</f>
        <v>685.59306359172933</v>
      </c>
      <c r="N54" s="117">
        <v>1</v>
      </c>
      <c r="O54" s="63" t="s">
        <v>238</v>
      </c>
      <c r="P54" s="118">
        <v>225429.30253995873</v>
      </c>
      <c r="Q54" s="119">
        <v>700.91126658212772</v>
      </c>
      <c r="R54" s="119">
        <v>5.7845471381327798</v>
      </c>
      <c r="S54" s="119">
        <v>695.12671944399494</v>
      </c>
      <c r="T54" s="120">
        <v>0.98253421239117567</v>
      </c>
      <c r="U54" s="121">
        <v>682.98578380096728</v>
      </c>
      <c r="V54" s="121">
        <v>5.6835154664049199</v>
      </c>
      <c r="W54" s="121">
        <v>688.66929926737225</v>
      </c>
      <c r="X54" s="121">
        <f t="shared" si="6"/>
        <v>678.33925977836168</v>
      </c>
      <c r="Z54" s="117">
        <v>1</v>
      </c>
      <c r="AA54" s="63" t="s">
        <v>238</v>
      </c>
      <c r="AB54" s="118">
        <v>225429.30253995873</v>
      </c>
      <c r="AC54" s="119">
        <v>700.91126658212772</v>
      </c>
      <c r="AD54" s="119">
        <v>5.7845471381327798</v>
      </c>
      <c r="AE54" s="119">
        <v>695.12671944399494</v>
      </c>
      <c r="AF54" s="120">
        <v>1.023580358792457</v>
      </c>
      <c r="AG54" s="121">
        <v>711.51805689470791</v>
      </c>
      <c r="AH54" s="121">
        <v>5.9209488351018313</v>
      </c>
      <c r="AI54" s="121">
        <v>717.43900572980976</v>
      </c>
      <c r="AJ54" s="121">
        <f t="shared" si="7"/>
        <v>706.67742064386266</v>
      </c>
    </row>
    <row r="55" spans="2:36" x14ac:dyDescent="0.2">
      <c r="B55" s="117">
        <v>1</v>
      </c>
      <c r="C55" s="63" t="s">
        <v>239</v>
      </c>
      <c r="D55" s="118">
        <v>212415.44546567023</v>
      </c>
      <c r="E55" s="119">
        <v>1454.0225226677728</v>
      </c>
      <c r="F55" s="119">
        <v>12.304810505772139</v>
      </c>
      <c r="G55" s="119">
        <v>1441.7177121620007</v>
      </c>
      <c r="H55" s="120">
        <v>0.99274157393341644</v>
      </c>
      <c r="I55" s="121">
        <v>1431.2531107393888</v>
      </c>
      <c r="J55" s="121">
        <v>12.215496948452671</v>
      </c>
      <c r="K55" s="121">
        <v>1443.4686076878415</v>
      </c>
      <c r="L55" s="121">
        <f t="shared" si="8"/>
        <v>1421.8165785725239</v>
      </c>
      <c r="N55" s="117">
        <v>1</v>
      </c>
      <c r="O55" s="63" t="s">
        <v>239</v>
      </c>
      <c r="P55" s="118">
        <v>212415.44546567023</v>
      </c>
      <c r="Q55" s="119">
        <v>1454.0225226677728</v>
      </c>
      <c r="R55" s="119">
        <v>12.304810505772139</v>
      </c>
      <c r="S55" s="119">
        <v>1441.7177121620007</v>
      </c>
      <c r="T55" s="120">
        <v>0.9820395844948997</v>
      </c>
      <c r="U55" s="121">
        <v>1415.8238630105086</v>
      </c>
      <c r="V55" s="121">
        <v>12.083810996376947</v>
      </c>
      <c r="W55" s="121">
        <v>1427.9076740068856</v>
      </c>
      <c r="X55" s="121">
        <f t="shared" si="6"/>
        <v>1406.4890588967824</v>
      </c>
      <c r="Z55" s="117">
        <v>1</v>
      </c>
      <c r="AA55" s="63" t="s">
        <v>239</v>
      </c>
      <c r="AB55" s="118">
        <v>212415.44546567023</v>
      </c>
      <c r="AC55" s="119">
        <v>1454.0225226677728</v>
      </c>
      <c r="AD55" s="119">
        <v>12.304810505772139</v>
      </c>
      <c r="AE55" s="119">
        <v>1441.7177121620007</v>
      </c>
      <c r="AF55" s="120">
        <v>1.0238486416589057</v>
      </c>
      <c r="AG55" s="121">
        <v>1476.1007212526495</v>
      </c>
      <c r="AH55" s="121">
        <v>12.598263522205036</v>
      </c>
      <c r="AI55" s="121">
        <v>1488.6989847748546</v>
      </c>
      <c r="AJ55" s="121">
        <f t="shared" si="7"/>
        <v>1466.3685000032317</v>
      </c>
    </row>
    <row r="56" spans="2:36" x14ac:dyDescent="0.2">
      <c r="B56" s="117">
        <v>2</v>
      </c>
      <c r="C56" s="63" t="s">
        <v>237</v>
      </c>
      <c r="D56" s="118">
        <v>54677.226059090885</v>
      </c>
      <c r="E56" s="119">
        <v>768.50696273840742</v>
      </c>
      <c r="F56" s="119">
        <v>2.0373551206783986</v>
      </c>
      <c r="G56" s="119">
        <v>766.46960761772903</v>
      </c>
      <c r="H56" s="120">
        <v>0.99069083550773651</v>
      </c>
      <c r="I56" s="121">
        <v>759.33441596209491</v>
      </c>
      <c r="J56" s="121">
        <v>2.0183890467308481</v>
      </c>
      <c r="K56" s="121">
        <v>761.35280500882573</v>
      </c>
      <c r="L56" s="121">
        <f t="shared" si="8"/>
        <v>749.93251293369337</v>
      </c>
      <c r="N56" s="117">
        <v>2</v>
      </c>
      <c r="O56" s="63" t="s">
        <v>237</v>
      </c>
      <c r="P56" s="118">
        <v>54677.226059090885</v>
      </c>
      <c r="Q56" s="119">
        <v>768.50696273840742</v>
      </c>
      <c r="R56" s="119">
        <v>2.0373551206783986</v>
      </c>
      <c r="S56" s="119">
        <v>766.46960761772903</v>
      </c>
      <c r="T56" s="120">
        <v>0.97763851620040798</v>
      </c>
      <c r="U56" s="121">
        <v>749.33020990410557</v>
      </c>
      <c r="V56" s="121">
        <v>1.9917968371533328</v>
      </c>
      <c r="W56" s="121">
        <v>751.32200674125886</v>
      </c>
      <c r="X56" s="121">
        <f t="shared" si="6"/>
        <v>740.05217664013992</v>
      </c>
      <c r="Z56" s="117">
        <v>2</v>
      </c>
      <c r="AA56" s="63" t="s">
        <v>237</v>
      </c>
      <c r="AB56" s="118">
        <v>54677.226059090885</v>
      </c>
      <c r="AC56" s="119">
        <v>768.50696273840742</v>
      </c>
      <c r="AD56" s="119">
        <v>2.0373551206783986</v>
      </c>
      <c r="AE56" s="119">
        <v>766.46960761772903</v>
      </c>
      <c r="AF56" s="120">
        <v>1.0286295181237468</v>
      </c>
      <c r="AG56" s="121">
        <v>788.41326314032187</v>
      </c>
      <c r="AH56" s="121">
        <v>2.0956836160303691</v>
      </c>
      <c r="AI56" s="121">
        <v>790.5089467563522</v>
      </c>
      <c r="AJ56" s="121">
        <f t="shared" si="7"/>
        <v>778.65131255500694</v>
      </c>
    </row>
    <row r="57" spans="2:36" x14ac:dyDescent="0.2">
      <c r="B57" s="117">
        <v>2</v>
      </c>
      <c r="C57" s="63" t="s">
        <v>238</v>
      </c>
      <c r="D57" s="118">
        <v>56357.325634989684</v>
      </c>
      <c r="E57" s="119">
        <v>789.84137492350521</v>
      </c>
      <c r="F57" s="119">
        <v>1.6922356937419636</v>
      </c>
      <c r="G57" s="119">
        <v>788.14913922976325</v>
      </c>
      <c r="H57" s="120">
        <v>0.99262312533689068</v>
      </c>
      <c r="I57" s="121">
        <v>782.33506181382779</v>
      </c>
      <c r="J57" s="121">
        <v>1.6797522831287892</v>
      </c>
      <c r="K57" s="121">
        <v>784.01481409695657</v>
      </c>
      <c r="L57" s="121">
        <f t="shared" si="8"/>
        <v>772.25459188550224</v>
      </c>
      <c r="N57" s="117">
        <v>2</v>
      </c>
      <c r="O57" s="63" t="s">
        <v>238</v>
      </c>
      <c r="P57" s="118">
        <v>56357.325634989684</v>
      </c>
      <c r="Q57" s="119">
        <v>789.84137492350521</v>
      </c>
      <c r="R57" s="119">
        <v>1.6922356937419636</v>
      </c>
      <c r="S57" s="119">
        <v>788.14913922976325</v>
      </c>
      <c r="T57" s="120">
        <v>0.98287381002459084</v>
      </c>
      <c r="U57" s="121">
        <v>774.65114734235908</v>
      </c>
      <c r="V57" s="121">
        <v>1.6632541437677704</v>
      </c>
      <c r="W57" s="121">
        <v>776.31440148612683</v>
      </c>
      <c r="X57" s="121">
        <f t="shared" si="6"/>
        <v>764.66968546383487</v>
      </c>
      <c r="Z57" s="117">
        <v>2</v>
      </c>
      <c r="AA57" s="63" t="s">
        <v>238</v>
      </c>
      <c r="AB57" s="118">
        <v>56357.325634989684</v>
      </c>
      <c r="AC57" s="119">
        <v>789.84137492350521</v>
      </c>
      <c r="AD57" s="119">
        <v>1.6922356937419636</v>
      </c>
      <c r="AE57" s="119">
        <v>788.14913922976325</v>
      </c>
      <c r="AF57" s="120">
        <v>1.0209610912299782</v>
      </c>
      <c r="AG57" s="121">
        <v>804.66960523998716</v>
      </c>
      <c r="AH57" s="121">
        <v>1.7277068005011145</v>
      </c>
      <c r="AI57" s="121">
        <v>806.39731204048826</v>
      </c>
      <c r="AJ57" s="121">
        <f t="shared" si="7"/>
        <v>794.30135235988098</v>
      </c>
    </row>
    <row r="58" spans="2:36" x14ac:dyDescent="0.2">
      <c r="B58" s="396">
        <v>2</v>
      </c>
      <c r="C58" s="397" t="s">
        <v>239</v>
      </c>
      <c r="D58" s="398">
        <v>53103.861366417557</v>
      </c>
      <c r="E58" s="399">
        <v>1648.9994623641935</v>
      </c>
      <c r="F58" s="399">
        <v>4.7020601094816357</v>
      </c>
      <c r="G58" s="399">
        <v>1644.2974022547119</v>
      </c>
      <c r="H58" s="400">
        <v>0.99228827284286447</v>
      </c>
      <c r="I58" s="401">
        <v>1631.6170293233367</v>
      </c>
      <c r="J58" s="401">
        <v>4.6657991048408629</v>
      </c>
      <c r="K58" s="401">
        <v>1636.2828284281777</v>
      </c>
      <c r="L58" s="401">
        <f t="shared" si="8"/>
        <v>1611.738586001755</v>
      </c>
      <c r="N58" s="396">
        <v>2</v>
      </c>
      <c r="O58" s="397" t="s">
        <v>239</v>
      </c>
      <c r="P58" s="398">
        <v>53103.861366417557</v>
      </c>
      <c r="Q58" s="399">
        <v>1648.9994623641935</v>
      </c>
      <c r="R58" s="399">
        <v>4.7020601094816357</v>
      </c>
      <c r="S58" s="399">
        <v>1644.2974022547119</v>
      </c>
      <c r="T58" s="400">
        <v>0.98171449444467862</v>
      </c>
      <c r="U58" s="401">
        <v>1614.2305929711829</v>
      </c>
      <c r="V58" s="401">
        <v>4.6160805632282544</v>
      </c>
      <c r="W58" s="401">
        <v>1618.8466735344111</v>
      </c>
      <c r="X58" s="401">
        <f t="shared" si="6"/>
        <v>1594.563973431395</v>
      </c>
      <c r="Z58" s="396">
        <v>2</v>
      </c>
      <c r="AA58" s="397" t="s">
        <v>239</v>
      </c>
      <c r="AB58" s="398">
        <v>53103.861366417557</v>
      </c>
      <c r="AC58" s="399">
        <v>1648.9994623641935</v>
      </c>
      <c r="AD58" s="399">
        <v>4.7020601094816357</v>
      </c>
      <c r="AE58" s="399">
        <v>1644.2974022547119</v>
      </c>
      <c r="AF58" s="400">
        <v>1.0230226743890751</v>
      </c>
      <c r="AG58" s="401">
        <v>1682.1535259456241</v>
      </c>
      <c r="AH58" s="401">
        <v>4.8103141083400907</v>
      </c>
      <c r="AI58" s="401">
        <v>1686.9638400539641</v>
      </c>
      <c r="AJ58" s="401">
        <f t="shared" si="7"/>
        <v>1661.6593824531546</v>
      </c>
    </row>
    <row r="61" spans="2:36" x14ac:dyDescent="0.2">
      <c r="B61" s="105" t="s">
        <v>302</v>
      </c>
      <c r="C61" s="105"/>
      <c r="D61" s="105"/>
      <c r="E61" s="105"/>
      <c r="F61" s="105"/>
      <c r="G61" s="105"/>
      <c r="H61" s="105"/>
      <c r="I61" s="105"/>
      <c r="J61" s="105"/>
      <c r="K61" s="105"/>
      <c r="L61" s="105"/>
      <c r="N61" s="106" t="s">
        <v>304</v>
      </c>
      <c r="O61" s="106"/>
      <c r="P61" s="106"/>
      <c r="Q61" s="106"/>
      <c r="R61" s="106"/>
      <c r="S61" s="106"/>
      <c r="T61" s="106"/>
      <c r="U61" s="106"/>
      <c r="V61" s="106"/>
      <c r="W61" s="106"/>
      <c r="X61" s="106"/>
      <c r="Z61" s="107" t="s">
        <v>305</v>
      </c>
      <c r="AA61" s="107"/>
      <c r="AB61" s="107"/>
      <c r="AC61" s="107"/>
      <c r="AD61" s="107"/>
      <c r="AE61" s="107"/>
      <c r="AF61" s="107"/>
      <c r="AG61" s="107"/>
      <c r="AH61" s="107"/>
      <c r="AI61" s="107"/>
      <c r="AJ61" s="107"/>
    </row>
    <row r="62" spans="2:36" ht="25.5" x14ac:dyDescent="0.2">
      <c r="B62" s="132" t="s">
        <v>9</v>
      </c>
      <c r="C62" s="132" t="s">
        <v>10</v>
      </c>
      <c r="D62" s="133" t="s">
        <v>270</v>
      </c>
      <c r="E62" s="133" t="s">
        <v>207</v>
      </c>
      <c r="F62" s="133" t="s">
        <v>64</v>
      </c>
      <c r="G62" s="133" t="s">
        <v>65</v>
      </c>
      <c r="H62" s="133" t="s">
        <v>66</v>
      </c>
      <c r="I62" s="133" t="s">
        <v>337</v>
      </c>
      <c r="J62" s="133" t="s">
        <v>338</v>
      </c>
      <c r="K62" s="133" t="s">
        <v>67</v>
      </c>
      <c r="L62" s="133" t="s">
        <v>68</v>
      </c>
      <c r="N62" s="134" t="s">
        <v>9</v>
      </c>
      <c r="O62" s="109" t="s">
        <v>10</v>
      </c>
      <c r="P62" s="135" t="s">
        <v>270</v>
      </c>
      <c r="Q62" s="135" t="s">
        <v>207</v>
      </c>
      <c r="R62" s="135" t="s">
        <v>64</v>
      </c>
      <c r="S62" s="135" t="s">
        <v>65</v>
      </c>
      <c r="T62" s="135" t="s">
        <v>66</v>
      </c>
      <c r="U62" s="135" t="s">
        <v>337</v>
      </c>
      <c r="V62" s="135" t="s">
        <v>338</v>
      </c>
      <c r="W62" s="135" t="s">
        <v>67</v>
      </c>
      <c r="X62" s="135" t="s">
        <v>68</v>
      </c>
      <c r="Z62" s="136" t="s">
        <v>9</v>
      </c>
      <c r="AA62" s="110" t="s">
        <v>10</v>
      </c>
      <c r="AB62" s="137" t="s">
        <v>270</v>
      </c>
      <c r="AC62" s="137" t="s">
        <v>207</v>
      </c>
      <c r="AD62" s="137" t="s">
        <v>64</v>
      </c>
      <c r="AE62" s="137" t="s">
        <v>65</v>
      </c>
      <c r="AF62" s="137" t="s">
        <v>66</v>
      </c>
      <c r="AG62" s="137" t="s">
        <v>337</v>
      </c>
      <c r="AH62" s="137" t="s">
        <v>338</v>
      </c>
      <c r="AI62" s="137" t="s">
        <v>67</v>
      </c>
      <c r="AJ62" s="137" t="s">
        <v>68</v>
      </c>
    </row>
    <row r="63" spans="2:36" x14ac:dyDescent="0.2">
      <c r="B63" s="112" t="s">
        <v>94</v>
      </c>
      <c r="C63" s="56" t="s">
        <v>290</v>
      </c>
      <c r="D63" s="453" t="s">
        <v>303</v>
      </c>
      <c r="E63" s="114">
        <v>673.5814555537487</v>
      </c>
      <c r="F63" s="454">
        <v>0</v>
      </c>
      <c r="G63" s="114">
        <v>673.5814555537487</v>
      </c>
      <c r="H63" s="115">
        <v>1</v>
      </c>
      <c r="I63" s="114">
        <v>673.5814555537487</v>
      </c>
      <c r="J63" s="454">
        <v>0</v>
      </c>
      <c r="K63" s="114">
        <v>673.5814555537487</v>
      </c>
      <c r="L63" s="101">
        <f t="shared" ref="L63:L66" si="9">K63*(1-1.5%)</f>
        <v>663.47773372044242</v>
      </c>
      <c r="N63" s="112" t="s">
        <v>94</v>
      </c>
      <c r="O63" s="56" t="s">
        <v>290</v>
      </c>
      <c r="P63" s="453" t="s">
        <v>303</v>
      </c>
      <c r="Q63" s="114">
        <v>673.5814555537487</v>
      </c>
      <c r="R63" s="454">
        <v>0</v>
      </c>
      <c r="S63" s="114">
        <v>673.5814555537487</v>
      </c>
      <c r="T63" s="115">
        <v>1</v>
      </c>
      <c r="U63" s="114">
        <v>673.5814555537487</v>
      </c>
      <c r="V63" s="454">
        <v>0</v>
      </c>
      <c r="W63" s="114">
        <v>673.5814555537487</v>
      </c>
      <c r="X63" s="101">
        <f t="shared" ref="X63:X66" si="10">W63*(1-1.5%)</f>
        <v>663.47773372044242</v>
      </c>
      <c r="Z63" s="112" t="s">
        <v>94</v>
      </c>
      <c r="AA63" s="56" t="s">
        <v>290</v>
      </c>
      <c r="AB63" s="453" t="s">
        <v>303</v>
      </c>
      <c r="AC63" s="114">
        <v>673.5814555537487</v>
      </c>
      <c r="AD63" s="454">
        <v>0</v>
      </c>
      <c r="AE63" s="114">
        <v>673.5814555537487</v>
      </c>
      <c r="AF63" s="115">
        <v>1</v>
      </c>
      <c r="AG63" s="114">
        <v>673.5814555537487</v>
      </c>
      <c r="AH63" s="454">
        <v>0</v>
      </c>
      <c r="AI63" s="114">
        <v>673.5814555537487</v>
      </c>
      <c r="AJ63" s="101">
        <f t="shared" ref="AJ63:AJ66" si="11">AI63*(1-1.5%)</f>
        <v>663.47773372044242</v>
      </c>
    </row>
    <row r="64" spans="2:36" x14ac:dyDescent="0.2">
      <c r="B64" s="117" t="s">
        <v>94</v>
      </c>
      <c r="C64" s="63" t="s">
        <v>287</v>
      </c>
      <c r="D64" s="118">
        <v>2733</v>
      </c>
      <c r="E64" s="119">
        <v>1293.7630027211055</v>
      </c>
      <c r="F64" s="455">
        <v>0</v>
      </c>
      <c r="G64" s="119">
        <v>1293.7630027211055</v>
      </c>
      <c r="H64" s="120">
        <v>1</v>
      </c>
      <c r="I64" s="119">
        <v>1293.7630027211055</v>
      </c>
      <c r="J64" s="455">
        <v>0</v>
      </c>
      <c r="K64" s="119">
        <v>1293.7630027211055</v>
      </c>
      <c r="L64" s="121">
        <f t="shared" si="9"/>
        <v>1274.3565576802889</v>
      </c>
      <c r="N64" s="117" t="s">
        <v>94</v>
      </c>
      <c r="O64" s="63" t="s">
        <v>287</v>
      </c>
      <c r="P64" s="118">
        <v>2733</v>
      </c>
      <c r="Q64" s="119">
        <v>1293.7630027211055</v>
      </c>
      <c r="R64" s="455">
        <v>0</v>
      </c>
      <c r="S64" s="119">
        <v>1293.7630027211055</v>
      </c>
      <c r="T64" s="120">
        <v>1</v>
      </c>
      <c r="U64" s="119">
        <v>1293.7630027211055</v>
      </c>
      <c r="V64" s="455">
        <v>0</v>
      </c>
      <c r="W64" s="119">
        <v>1293.7630027211055</v>
      </c>
      <c r="X64" s="121">
        <f t="shared" si="10"/>
        <v>1274.3565576802889</v>
      </c>
      <c r="Z64" s="117" t="s">
        <v>94</v>
      </c>
      <c r="AA64" s="63" t="s">
        <v>287</v>
      </c>
      <c r="AB64" s="118">
        <v>2733</v>
      </c>
      <c r="AC64" s="119">
        <v>1293.7630027211055</v>
      </c>
      <c r="AD64" s="455">
        <v>0</v>
      </c>
      <c r="AE64" s="119">
        <v>1293.7630027211055</v>
      </c>
      <c r="AF64" s="120">
        <v>1</v>
      </c>
      <c r="AG64" s="119">
        <v>1293.7630027211055</v>
      </c>
      <c r="AH64" s="455">
        <v>0</v>
      </c>
      <c r="AI64" s="119">
        <v>1293.7630027211055</v>
      </c>
      <c r="AJ64" s="121">
        <f t="shared" si="11"/>
        <v>1274.3565576802889</v>
      </c>
    </row>
    <row r="65" spans="2:36" x14ac:dyDescent="0.2">
      <c r="B65" s="117" t="s">
        <v>94</v>
      </c>
      <c r="C65" s="63" t="s">
        <v>288</v>
      </c>
      <c r="D65" s="118">
        <v>80.5</v>
      </c>
      <c r="E65" s="119">
        <v>10323.316267487635</v>
      </c>
      <c r="F65" s="455">
        <v>0</v>
      </c>
      <c r="G65" s="119">
        <v>10323.316267487635</v>
      </c>
      <c r="H65" s="120">
        <v>1</v>
      </c>
      <c r="I65" s="119">
        <v>10323.316267487635</v>
      </c>
      <c r="J65" s="455">
        <v>0</v>
      </c>
      <c r="K65" s="119">
        <v>10323.316267487635</v>
      </c>
      <c r="L65" s="121">
        <f t="shared" si="9"/>
        <v>10168.466523475319</v>
      </c>
      <c r="N65" s="117" t="s">
        <v>94</v>
      </c>
      <c r="O65" s="63" t="s">
        <v>288</v>
      </c>
      <c r="P65" s="118">
        <v>80.5</v>
      </c>
      <c r="Q65" s="119">
        <v>10323.316267487635</v>
      </c>
      <c r="R65" s="455">
        <v>0</v>
      </c>
      <c r="S65" s="119">
        <v>10323.316267487635</v>
      </c>
      <c r="T65" s="120">
        <v>1</v>
      </c>
      <c r="U65" s="119">
        <v>10323.316267487635</v>
      </c>
      <c r="V65" s="455">
        <v>0</v>
      </c>
      <c r="W65" s="119">
        <v>10323.316267487635</v>
      </c>
      <c r="X65" s="121">
        <f t="shared" si="10"/>
        <v>10168.466523475319</v>
      </c>
      <c r="Z65" s="117" t="s">
        <v>94</v>
      </c>
      <c r="AA65" s="63" t="s">
        <v>288</v>
      </c>
      <c r="AB65" s="118">
        <v>80.5</v>
      </c>
      <c r="AC65" s="119">
        <v>10323.316267487635</v>
      </c>
      <c r="AD65" s="455">
        <v>0</v>
      </c>
      <c r="AE65" s="119">
        <v>10323.316267487635</v>
      </c>
      <c r="AF65" s="120">
        <v>1</v>
      </c>
      <c r="AG65" s="119">
        <v>10323.316267487635</v>
      </c>
      <c r="AH65" s="455">
        <v>0</v>
      </c>
      <c r="AI65" s="119">
        <v>10323.316267487635</v>
      </c>
      <c r="AJ65" s="121">
        <f t="shared" si="11"/>
        <v>10168.466523475319</v>
      </c>
    </row>
    <row r="66" spans="2:36" x14ac:dyDescent="0.2">
      <c r="B66" s="396" t="s">
        <v>94</v>
      </c>
      <c r="C66" s="397" t="s">
        <v>289</v>
      </c>
      <c r="D66" s="398">
        <v>117</v>
      </c>
      <c r="E66" s="399">
        <v>416.33603453921097</v>
      </c>
      <c r="F66" s="456">
        <v>0</v>
      </c>
      <c r="G66" s="399">
        <v>416.33603453921097</v>
      </c>
      <c r="H66" s="400">
        <v>1</v>
      </c>
      <c r="I66" s="399">
        <v>416.33603453921097</v>
      </c>
      <c r="J66" s="456">
        <v>0</v>
      </c>
      <c r="K66" s="399">
        <v>416.33603453921097</v>
      </c>
      <c r="L66" s="401">
        <f t="shared" si="9"/>
        <v>410.09099402112281</v>
      </c>
      <c r="N66" s="396" t="s">
        <v>94</v>
      </c>
      <c r="O66" s="397" t="s">
        <v>289</v>
      </c>
      <c r="P66" s="398">
        <v>117</v>
      </c>
      <c r="Q66" s="399">
        <v>416.33603453921097</v>
      </c>
      <c r="R66" s="456">
        <v>0</v>
      </c>
      <c r="S66" s="399">
        <v>416.33603453921097</v>
      </c>
      <c r="T66" s="400">
        <v>1</v>
      </c>
      <c r="U66" s="399">
        <v>416.33603453921097</v>
      </c>
      <c r="V66" s="456">
        <v>0</v>
      </c>
      <c r="W66" s="399">
        <v>416.33603453921097</v>
      </c>
      <c r="X66" s="401">
        <f t="shared" si="10"/>
        <v>410.09099402112281</v>
      </c>
      <c r="Z66" s="396" t="s">
        <v>94</v>
      </c>
      <c r="AA66" s="397" t="s">
        <v>289</v>
      </c>
      <c r="AB66" s="398">
        <v>117</v>
      </c>
      <c r="AC66" s="399">
        <v>416.33603453921097</v>
      </c>
      <c r="AD66" s="456">
        <v>0</v>
      </c>
      <c r="AE66" s="399">
        <v>416.33603453921097</v>
      </c>
      <c r="AF66" s="400">
        <v>1</v>
      </c>
      <c r="AG66" s="399">
        <v>416.33603453921097</v>
      </c>
      <c r="AH66" s="456">
        <v>0</v>
      </c>
      <c r="AI66" s="399">
        <v>416.33603453921097</v>
      </c>
      <c r="AJ66" s="401">
        <f t="shared" si="11"/>
        <v>410.09099402112281</v>
      </c>
    </row>
  </sheetData>
  <pageMargins left="0.7" right="0.7" top="0.75" bottom="0.75" header="0.3" footer="0.3"/>
  <pageSetup scale="60" fitToWidth="3" orientation="landscape" r:id="rId1"/>
  <headerFooter>
    <oddHeader>&amp;LState of Nebraska&amp;RDraft and Confidential</oddHeader>
    <oddFooter>&amp;L&amp;F | &amp;A&amp;R&amp;G</oddFooter>
  </headerFooter>
  <colBreaks count="2" manualBreakCount="2">
    <brk id="12" min="2" max="65" man="1"/>
    <brk id="24" min="2" max="6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zoomScaleNormal="100" workbookViewId="0"/>
  </sheetViews>
  <sheetFormatPr defaultColWidth="9.28515625" defaultRowHeight="12.75" x14ac:dyDescent="0.2"/>
  <cols>
    <col min="1" max="1" width="9.28515625" style="1"/>
    <col min="2" max="2" width="11.5703125" style="1" bestFit="1" customWidth="1"/>
    <col min="3" max="3" width="20.5703125" style="1" bestFit="1" customWidth="1"/>
    <col min="4" max="4" width="9.28515625" style="1"/>
    <col min="5" max="5" width="11.42578125" style="1" bestFit="1" customWidth="1"/>
    <col min="6" max="6" width="8.5703125" style="1" bestFit="1" customWidth="1"/>
    <col min="7" max="7" width="8.7109375" style="1" bestFit="1" customWidth="1"/>
    <col min="8" max="8" width="9.85546875" style="1" bestFit="1" customWidth="1"/>
    <col min="9" max="9" width="9.42578125" style="1" customWidth="1"/>
    <col min="10" max="10" width="8.7109375" style="1" bestFit="1" customWidth="1"/>
    <col min="11" max="11" width="9.85546875" style="1" bestFit="1" customWidth="1"/>
    <col min="12" max="12" width="10.140625" style="1" customWidth="1"/>
    <col min="13" max="13" width="8.7109375" style="1" bestFit="1" customWidth="1"/>
    <col min="14" max="14" width="9.85546875" style="1" bestFit="1" customWidth="1"/>
    <col min="15" max="15" width="8.5703125" style="1" bestFit="1" customWidth="1"/>
    <col min="16" max="16" width="8.7109375" style="1" bestFit="1" customWidth="1"/>
    <col min="17" max="17" width="9.85546875" style="1" bestFit="1" customWidth="1"/>
    <col min="18" max="18" width="11.7109375" style="1" bestFit="1" customWidth="1"/>
    <col min="19" max="16384" width="9.28515625" style="1"/>
  </cols>
  <sheetData>
    <row r="1" spans="1:18" x14ac:dyDescent="0.2">
      <c r="A1" s="12"/>
      <c r="G1" s="12"/>
    </row>
    <row r="2" spans="1:18" x14ac:dyDescent="0.2">
      <c r="D2" s="12"/>
      <c r="F2" s="2" t="s">
        <v>62</v>
      </c>
      <c r="G2" s="2"/>
      <c r="H2" s="2"/>
      <c r="I2" s="2" t="s">
        <v>262</v>
      </c>
      <c r="J2" s="2"/>
      <c r="K2" s="2"/>
      <c r="L2" s="2" t="s">
        <v>63</v>
      </c>
      <c r="M2" s="2"/>
      <c r="N2" s="2"/>
      <c r="O2" s="2" t="s">
        <v>70</v>
      </c>
      <c r="P2" s="2"/>
      <c r="Q2" s="2"/>
      <c r="R2" s="2"/>
    </row>
    <row r="3" spans="1:18" ht="25.5" x14ac:dyDescent="0.2">
      <c r="B3" s="83" t="s">
        <v>9</v>
      </c>
      <c r="C3" s="83" t="s">
        <v>10</v>
      </c>
      <c r="D3" s="148" t="s">
        <v>208</v>
      </c>
      <c r="E3" s="149" t="s">
        <v>71</v>
      </c>
      <c r="F3" s="85" t="s">
        <v>13</v>
      </c>
      <c r="G3" s="85" t="s">
        <v>72</v>
      </c>
      <c r="H3" s="85" t="s">
        <v>73</v>
      </c>
      <c r="I3" s="85" t="s">
        <v>13</v>
      </c>
      <c r="J3" s="85" t="s">
        <v>72</v>
      </c>
      <c r="K3" s="85" t="s">
        <v>73</v>
      </c>
      <c r="L3" s="85" t="s">
        <v>13</v>
      </c>
      <c r="M3" s="85" t="s">
        <v>72</v>
      </c>
      <c r="N3" s="85" t="s">
        <v>73</v>
      </c>
      <c r="O3" s="85" t="s">
        <v>13</v>
      </c>
      <c r="P3" s="85" t="s">
        <v>72</v>
      </c>
      <c r="Q3" s="85" t="s">
        <v>73</v>
      </c>
      <c r="R3" s="148" t="s">
        <v>74</v>
      </c>
    </row>
    <row r="4" spans="1:18" x14ac:dyDescent="0.2">
      <c r="B4" s="88">
        <v>1</v>
      </c>
      <c r="C4" s="92" t="s">
        <v>14</v>
      </c>
      <c r="D4" s="156">
        <v>8398</v>
      </c>
      <c r="E4" s="158">
        <v>1491.4826896693021</v>
      </c>
      <c r="F4" s="156">
        <v>2899</v>
      </c>
      <c r="G4" s="154">
        <v>1.0717093298189133</v>
      </c>
      <c r="H4" s="152">
        <v>1598.4359137819979</v>
      </c>
      <c r="I4" s="156">
        <v>2509</v>
      </c>
      <c r="J4" s="154">
        <v>0.78693917578727679</v>
      </c>
      <c r="K4" s="152">
        <v>1173.7061585093513</v>
      </c>
      <c r="L4" s="156">
        <v>2990</v>
      </c>
      <c r="M4" s="150">
        <v>1.1092589501019037</v>
      </c>
      <c r="N4" s="152">
        <v>1654.4405224377335</v>
      </c>
      <c r="O4" s="156">
        <v>8398</v>
      </c>
      <c r="P4" s="154">
        <v>1</v>
      </c>
      <c r="Q4" s="152">
        <v>1491.4826896693021</v>
      </c>
      <c r="R4" s="150">
        <v>0</v>
      </c>
    </row>
    <row r="5" spans="1:18" x14ac:dyDescent="0.2">
      <c r="B5" s="89">
        <v>1</v>
      </c>
      <c r="C5" s="93" t="s">
        <v>15</v>
      </c>
      <c r="D5" s="157">
        <v>29200</v>
      </c>
      <c r="E5" s="153">
        <v>2030.8166280007604</v>
      </c>
      <c r="F5" s="157">
        <v>11542</v>
      </c>
      <c r="G5" s="155">
        <v>1.0428529245084608</v>
      </c>
      <c r="H5" s="153">
        <v>2117.8430596510038</v>
      </c>
      <c r="I5" s="157">
        <v>6996</v>
      </c>
      <c r="J5" s="155">
        <v>0.86744661808972279</v>
      </c>
      <c r="K5" s="153">
        <v>1761.6250159196343</v>
      </c>
      <c r="L5" s="157">
        <v>10662</v>
      </c>
      <c r="M5" s="151">
        <v>1.0405866633997043</v>
      </c>
      <c r="N5" s="153">
        <v>2113.2406989079495</v>
      </c>
      <c r="O5" s="157">
        <v>29200</v>
      </c>
      <c r="P5" s="155">
        <v>1.0000000000000002</v>
      </c>
      <c r="Q5" s="153">
        <v>2030.8166280007608</v>
      </c>
      <c r="R5" s="151">
        <v>0</v>
      </c>
    </row>
    <row r="6" spans="1:18" x14ac:dyDescent="0.2">
      <c r="B6" s="89">
        <v>1</v>
      </c>
      <c r="C6" s="93" t="s">
        <v>17</v>
      </c>
      <c r="D6" s="157">
        <v>80320</v>
      </c>
      <c r="E6" s="153">
        <v>204.85568243650749</v>
      </c>
      <c r="F6" s="157">
        <v>28558</v>
      </c>
      <c r="G6" s="155">
        <v>1.0200434417296829</v>
      </c>
      <c r="H6" s="153">
        <v>208.96169537041806</v>
      </c>
      <c r="I6" s="157">
        <v>27865</v>
      </c>
      <c r="J6" s="155">
        <v>0.93661062163095354</v>
      </c>
      <c r="K6" s="153">
        <v>191.8700080714905</v>
      </c>
      <c r="L6" s="157">
        <v>23897</v>
      </c>
      <c r="M6" s="151">
        <v>1.0499621048389833</v>
      </c>
      <c r="N6" s="153">
        <v>215.09070351926175</v>
      </c>
      <c r="O6" s="157">
        <v>80320</v>
      </c>
      <c r="P6" s="155">
        <v>0.99999999999999989</v>
      </c>
      <c r="Q6" s="153">
        <v>204.85568243650746</v>
      </c>
      <c r="R6" s="151">
        <v>0</v>
      </c>
    </row>
    <row r="7" spans="1:18" x14ac:dyDescent="0.2">
      <c r="B7" s="89">
        <v>1</v>
      </c>
      <c r="C7" s="93" t="s">
        <v>18</v>
      </c>
      <c r="D7" s="157">
        <v>26436</v>
      </c>
      <c r="E7" s="153">
        <v>898.01102225637055</v>
      </c>
      <c r="F7" s="157">
        <v>8310</v>
      </c>
      <c r="G7" s="155">
        <v>1</v>
      </c>
      <c r="H7" s="153">
        <v>898.01102225637055</v>
      </c>
      <c r="I7" s="157">
        <v>9475</v>
      </c>
      <c r="J7" s="155">
        <v>1</v>
      </c>
      <c r="K7" s="153">
        <v>898.01102225637055</v>
      </c>
      <c r="L7" s="157">
        <v>8651</v>
      </c>
      <c r="M7" s="151">
        <v>1</v>
      </c>
      <c r="N7" s="153">
        <v>898.01102225637055</v>
      </c>
      <c r="O7" s="157">
        <v>26436</v>
      </c>
      <c r="P7" s="155">
        <v>1</v>
      </c>
      <c r="Q7" s="153">
        <v>898.01102225637055</v>
      </c>
      <c r="R7" s="151">
        <v>0</v>
      </c>
    </row>
    <row r="8" spans="1:18" x14ac:dyDescent="0.2">
      <c r="B8" s="89">
        <v>1</v>
      </c>
      <c r="C8" s="93" t="s">
        <v>19</v>
      </c>
      <c r="D8" s="157">
        <v>95437</v>
      </c>
      <c r="E8" s="153">
        <v>188.41854667664393</v>
      </c>
      <c r="F8" s="157">
        <v>28733</v>
      </c>
      <c r="G8" s="155">
        <v>1.0140178876494477</v>
      </c>
      <c r="H8" s="153">
        <v>191.05977669502934</v>
      </c>
      <c r="I8" s="157">
        <v>36237</v>
      </c>
      <c r="J8" s="155">
        <v>0.95804019456885936</v>
      </c>
      <c r="K8" s="153">
        <v>180.51254111847365</v>
      </c>
      <c r="L8" s="157">
        <v>30467</v>
      </c>
      <c r="M8" s="151">
        <v>1.0366863000484681</v>
      </c>
      <c r="N8" s="153">
        <v>195.33092601471958</v>
      </c>
      <c r="O8" s="157">
        <v>95437</v>
      </c>
      <c r="P8" s="155">
        <v>1</v>
      </c>
      <c r="Q8" s="153">
        <v>188.41854667664393</v>
      </c>
      <c r="R8" s="151">
        <v>0</v>
      </c>
    </row>
    <row r="9" spans="1:18" x14ac:dyDescent="0.2">
      <c r="B9" s="89">
        <v>1</v>
      </c>
      <c r="C9" s="93" t="s">
        <v>20</v>
      </c>
      <c r="D9" s="157">
        <v>98986</v>
      </c>
      <c r="E9" s="153">
        <v>214.86929619925991</v>
      </c>
      <c r="F9" s="157">
        <v>32961</v>
      </c>
      <c r="G9" s="155">
        <v>1.0222612546401579</v>
      </c>
      <c r="H9" s="153">
        <v>219.65255631630316</v>
      </c>
      <c r="I9" s="157">
        <v>35255</v>
      </c>
      <c r="J9" s="155">
        <v>0.90831900192853166</v>
      </c>
      <c r="K9" s="153">
        <v>195.1698646687978</v>
      </c>
      <c r="L9" s="157">
        <v>30770</v>
      </c>
      <c r="M9" s="151">
        <v>1.0811979321681953</v>
      </c>
      <c r="N9" s="153">
        <v>232.31623873707528</v>
      </c>
      <c r="O9" s="157">
        <v>98986</v>
      </c>
      <c r="P9" s="155">
        <v>0.99999999999999989</v>
      </c>
      <c r="Q9" s="153">
        <v>214.86929619925988</v>
      </c>
      <c r="R9" s="151">
        <v>0</v>
      </c>
    </row>
    <row r="10" spans="1:18" x14ac:dyDescent="0.2">
      <c r="B10" s="89">
        <v>1</v>
      </c>
      <c r="C10" s="93" t="s">
        <v>21</v>
      </c>
      <c r="D10" s="157">
        <v>96607</v>
      </c>
      <c r="E10" s="153">
        <v>233.59283981124545</v>
      </c>
      <c r="F10" s="157">
        <v>32515</v>
      </c>
      <c r="G10" s="155">
        <v>1.0469070441942263</v>
      </c>
      <c r="H10" s="153">
        <v>244.54998947172638</v>
      </c>
      <c r="I10" s="157">
        <v>34157</v>
      </c>
      <c r="J10" s="155">
        <v>0.89970508395520943</v>
      </c>
      <c r="K10" s="153">
        <v>210.16466555371238</v>
      </c>
      <c r="L10" s="157">
        <v>29935</v>
      </c>
      <c r="M10" s="151">
        <v>1.0634905931306711</v>
      </c>
      <c r="N10" s="153">
        <v>248.42378776193925</v>
      </c>
      <c r="O10" s="157">
        <v>96607</v>
      </c>
      <c r="P10" s="155">
        <v>0.99999999999999989</v>
      </c>
      <c r="Q10" s="153">
        <v>233.59283981124543</v>
      </c>
      <c r="R10" s="151">
        <v>0</v>
      </c>
    </row>
    <row r="11" spans="1:18" x14ac:dyDescent="0.2">
      <c r="B11" s="89">
        <v>1</v>
      </c>
      <c r="C11" s="93" t="s">
        <v>22</v>
      </c>
      <c r="D11" s="157">
        <v>88390</v>
      </c>
      <c r="E11" s="153">
        <v>596.91149737477497</v>
      </c>
      <c r="F11" s="157">
        <v>27064</v>
      </c>
      <c r="G11" s="155">
        <v>1.0422266549475701</v>
      </c>
      <c r="H11" s="153">
        <v>622.11707320865696</v>
      </c>
      <c r="I11" s="157">
        <v>31325</v>
      </c>
      <c r="J11" s="155">
        <v>0.95110781655790233</v>
      </c>
      <c r="K11" s="153">
        <v>567.72719094643026</v>
      </c>
      <c r="L11" s="157">
        <v>30001</v>
      </c>
      <c r="M11" s="151">
        <v>1.0129570833246455</v>
      </c>
      <c r="N11" s="153">
        <v>604.64572938369884</v>
      </c>
      <c r="O11" s="157">
        <v>88390</v>
      </c>
      <c r="P11" s="155">
        <v>1</v>
      </c>
      <c r="Q11" s="153">
        <v>596.91149737477497</v>
      </c>
      <c r="R11" s="151">
        <v>0</v>
      </c>
    </row>
    <row r="12" spans="1:18" x14ac:dyDescent="0.2">
      <c r="B12" s="90">
        <v>1</v>
      </c>
      <c r="C12" s="94" t="s">
        <v>23</v>
      </c>
      <c r="D12" s="157">
        <v>22042</v>
      </c>
      <c r="E12" s="153">
        <v>624.57045771113781</v>
      </c>
      <c r="F12" s="157">
        <v>8218</v>
      </c>
      <c r="G12" s="155">
        <v>1.0931290261554749</v>
      </c>
      <c r="H12" s="153">
        <v>682.73609620325533</v>
      </c>
      <c r="I12" s="157">
        <v>6830</v>
      </c>
      <c r="J12" s="155">
        <v>0.84795035696463539</v>
      </c>
      <c r="K12" s="153">
        <v>529.60474256572502</v>
      </c>
      <c r="L12" s="157">
        <v>6994</v>
      </c>
      <c r="M12" s="151">
        <v>1.0390570095776157</v>
      </c>
      <c r="N12" s="153">
        <v>648.96431205985755</v>
      </c>
      <c r="O12" s="157">
        <v>22042</v>
      </c>
      <c r="P12" s="155">
        <v>1</v>
      </c>
      <c r="Q12" s="153">
        <v>624.57045771113781</v>
      </c>
      <c r="R12" s="151">
        <v>0</v>
      </c>
    </row>
    <row r="13" spans="1:18" x14ac:dyDescent="0.2">
      <c r="B13" s="89">
        <v>1</v>
      </c>
      <c r="C13" s="93" t="s">
        <v>24</v>
      </c>
      <c r="D13" s="157">
        <v>52774</v>
      </c>
      <c r="E13" s="153">
        <v>299.4490948919908</v>
      </c>
      <c r="F13" s="157">
        <v>19574</v>
      </c>
      <c r="G13" s="155">
        <v>1.0395126641791756</v>
      </c>
      <c r="H13" s="153">
        <v>311.28112641721611</v>
      </c>
      <c r="I13" s="157">
        <v>12402</v>
      </c>
      <c r="J13" s="155">
        <v>0.90744563868408612</v>
      </c>
      <c r="K13" s="153">
        <v>271.73377516763412</v>
      </c>
      <c r="L13" s="157">
        <v>20798</v>
      </c>
      <c r="M13" s="151">
        <v>1.0180035724779681</v>
      </c>
      <c r="N13" s="153">
        <v>304.84024837534071</v>
      </c>
      <c r="O13" s="157">
        <v>52774</v>
      </c>
      <c r="P13" s="155">
        <v>1</v>
      </c>
      <c r="Q13" s="153">
        <v>299.4490948919908</v>
      </c>
      <c r="R13" s="151">
        <v>0</v>
      </c>
    </row>
    <row r="14" spans="1:18" x14ac:dyDescent="0.2">
      <c r="B14" s="89">
        <v>1</v>
      </c>
      <c r="C14" s="93" t="s">
        <v>25</v>
      </c>
      <c r="D14" s="157">
        <v>11232</v>
      </c>
      <c r="E14" s="153">
        <v>195.83201378982972</v>
      </c>
      <c r="F14" s="157">
        <v>3517</v>
      </c>
      <c r="G14" s="155">
        <v>1.0514941494100569</v>
      </c>
      <c r="H14" s="153">
        <v>205.91621676719552</v>
      </c>
      <c r="I14" s="157">
        <v>3612</v>
      </c>
      <c r="J14" s="155">
        <v>0.94192176637485703</v>
      </c>
      <c r="K14" s="153">
        <v>184.45843634166175</v>
      </c>
      <c r="L14" s="157">
        <v>4103</v>
      </c>
      <c r="M14" s="151">
        <v>1.0069884612183393</v>
      </c>
      <c r="N14" s="153">
        <v>197.20057822350924</v>
      </c>
      <c r="O14" s="157">
        <v>11232</v>
      </c>
      <c r="P14" s="155">
        <v>1</v>
      </c>
      <c r="Q14" s="153">
        <v>195.83201378982972</v>
      </c>
      <c r="R14" s="151">
        <v>0</v>
      </c>
    </row>
    <row r="15" spans="1:18" x14ac:dyDescent="0.2">
      <c r="B15" s="89">
        <v>1</v>
      </c>
      <c r="C15" s="93" t="s">
        <v>26</v>
      </c>
      <c r="D15" s="157">
        <v>1036</v>
      </c>
      <c r="E15" s="153">
        <v>3468.0678464955517</v>
      </c>
      <c r="F15" s="157">
        <v>361</v>
      </c>
      <c r="G15" s="155">
        <v>1.035509103129638</v>
      </c>
      <c r="H15" s="153">
        <v>3591.2158253173438</v>
      </c>
      <c r="I15" s="157">
        <v>235</v>
      </c>
      <c r="J15" s="155">
        <v>0.92145621996984528</v>
      </c>
      <c r="K15" s="153">
        <v>3195.6726884307527</v>
      </c>
      <c r="L15" s="157">
        <v>440</v>
      </c>
      <c r="M15" s="151">
        <v>1.0128159138120161</v>
      </c>
      <c r="N15" s="153">
        <v>3512.5143051104628</v>
      </c>
      <c r="O15" s="157">
        <v>1036</v>
      </c>
      <c r="P15" s="155">
        <v>1</v>
      </c>
      <c r="Q15" s="153">
        <v>3468.0678464955517</v>
      </c>
      <c r="R15" s="151">
        <v>0</v>
      </c>
    </row>
    <row r="16" spans="1:18" x14ac:dyDescent="0.2">
      <c r="B16" s="89">
        <v>1</v>
      </c>
      <c r="C16" s="95" t="s">
        <v>27</v>
      </c>
      <c r="D16" s="157">
        <v>14782</v>
      </c>
      <c r="E16" s="153">
        <v>279.64787821001988</v>
      </c>
      <c r="F16" s="157">
        <v>6069</v>
      </c>
      <c r="G16" s="155">
        <v>0.93769860273206063</v>
      </c>
      <c r="H16" s="153">
        <v>262.22542465452113</v>
      </c>
      <c r="I16" s="157">
        <v>2680</v>
      </c>
      <c r="J16" s="155">
        <v>0.9269898670407003</v>
      </c>
      <c r="K16" s="153">
        <v>259.23074944012029</v>
      </c>
      <c r="L16" s="157">
        <v>6033</v>
      </c>
      <c r="M16" s="151">
        <v>1.0951059732057096</v>
      </c>
      <c r="N16" s="153">
        <v>306.24406182209555</v>
      </c>
      <c r="O16" s="157">
        <v>14782</v>
      </c>
      <c r="P16" s="155">
        <v>0.99999999999999978</v>
      </c>
      <c r="Q16" s="153">
        <v>279.64787821001983</v>
      </c>
      <c r="R16" s="151">
        <v>0</v>
      </c>
    </row>
    <row r="17" spans="2:18" ht="13.5" thickBot="1" x14ac:dyDescent="0.25">
      <c r="B17" s="97">
        <v>1</v>
      </c>
      <c r="C17" s="98" t="s">
        <v>28</v>
      </c>
      <c r="D17" s="159">
        <v>9532</v>
      </c>
      <c r="E17" s="160">
        <v>1773.5420310004515</v>
      </c>
      <c r="F17" s="159">
        <v>4279</v>
      </c>
      <c r="G17" s="161">
        <v>0.94320810697036972</v>
      </c>
      <c r="H17" s="160">
        <v>1672.8192216923208</v>
      </c>
      <c r="I17" s="159">
        <v>1889</v>
      </c>
      <c r="J17" s="161">
        <v>0.83026333418026421</v>
      </c>
      <c r="K17" s="160">
        <v>1472.5069199672723</v>
      </c>
      <c r="L17" s="159">
        <v>3364</v>
      </c>
      <c r="M17" s="162">
        <v>1.1675520428083437</v>
      </c>
      <c r="N17" s="160">
        <v>2070.7026213010358</v>
      </c>
      <c r="O17" s="159">
        <v>9532</v>
      </c>
      <c r="P17" s="161">
        <v>1</v>
      </c>
      <c r="Q17" s="160">
        <v>1773.5420310004515</v>
      </c>
      <c r="R17" s="162">
        <v>0</v>
      </c>
    </row>
    <row r="18" spans="2:18" ht="13.5" thickTop="1" x14ac:dyDescent="0.2">
      <c r="B18" s="91" t="s">
        <v>33</v>
      </c>
      <c r="C18" s="96" t="s">
        <v>33</v>
      </c>
      <c r="D18" s="163">
        <v>635172</v>
      </c>
      <c r="E18" s="164">
        <v>445.54794337635667</v>
      </c>
      <c r="F18" s="163">
        <v>214600</v>
      </c>
      <c r="G18" s="165">
        <v>1.0720125150816355</v>
      </c>
      <c r="H18" s="164">
        <v>477.63297136833825</v>
      </c>
      <c r="I18" s="163">
        <v>211467</v>
      </c>
      <c r="J18" s="165">
        <v>0.84261053751900461</v>
      </c>
      <c r="K18" s="164">
        <v>375.42339205883894</v>
      </c>
      <c r="L18" s="163">
        <v>209105</v>
      </c>
      <c r="M18" s="165">
        <v>1.0852623883979327</v>
      </c>
      <c r="N18" s="164">
        <v>483.5364251744117</v>
      </c>
      <c r="O18" s="163">
        <v>635172</v>
      </c>
      <c r="P18" s="165">
        <v>1.0000000000000002</v>
      </c>
      <c r="Q18" s="164">
        <v>445.54794337635673</v>
      </c>
      <c r="R18" s="166">
        <v>0</v>
      </c>
    </row>
    <row r="20" spans="2:18" x14ac:dyDescent="0.2">
      <c r="F20" s="3" t="s">
        <v>62</v>
      </c>
      <c r="G20" s="3"/>
      <c r="H20" s="3"/>
      <c r="I20" s="3" t="s">
        <v>262</v>
      </c>
      <c r="J20" s="3"/>
      <c r="K20" s="3"/>
      <c r="L20" s="3" t="s">
        <v>63</v>
      </c>
      <c r="M20" s="3"/>
      <c r="N20" s="3"/>
      <c r="O20" s="3" t="s">
        <v>70</v>
      </c>
      <c r="P20" s="3"/>
      <c r="Q20" s="3"/>
      <c r="R20" s="3"/>
    </row>
    <row r="21" spans="2:18" ht="25.5" x14ac:dyDescent="0.2">
      <c r="B21" s="5" t="s">
        <v>9</v>
      </c>
      <c r="C21" s="5" t="s">
        <v>10</v>
      </c>
      <c r="D21" s="4" t="s">
        <v>208</v>
      </c>
      <c r="E21" s="8" t="s">
        <v>71</v>
      </c>
      <c r="F21" s="7" t="s">
        <v>13</v>
      </c>
      <c r="G21" s="7" t="s">
        <v>72</v>
      </c>
      <c r="H21" s="7" t="s">
        <v>73</v>
      </c>
      <c r="I21" s="7" t="s">
        <v>13</v>
      </c>
      <c r="J21" s="7" t="s">
        <v>72</v>
      </c>
      <c r="K21" s="7" t="s">
        <v>73</v>
      </c>
      <c r="L21" s="7" t="s">
        <v>13</v>
      </c>
      <c r="M21" s="7" t="s">
        <v>72</v>
      </c>
      <c r="N21" s="7" t="s">
        <v>73</v>
      </c>
      <c r="O21" s="7" t="s">
        <v>13</v>
      </c>
      <c r="P21" s="7" t="s">
        <v>72</v>
      </c>
      <c r="Q21" s="7" t="s">
        <v>73</v>
      </c>
      <c r="R21" s="4" t="s">
        <v>74</v>
      </c>
    </row>
    <row r="22" spans="2:18" x14ac:dyDescent="0.2">
      <c r="B22" s="88">
        <v>2</v>
      </c>
      <c r="C22" s="92" t="s">
        <v>14</v>
      </c>
      <c r="D22" s="156">
        <v>2087</v>
      </c>
      <c r="E22" s="158">
        <v>1553.4427488283222</v>
      </c>
      <c r="F22" s="156">
        <v>715</v>
      </c>
      <c r="G22" s="154">
        <v>0.96709885400429219</v>
      </c>
      <c r="H22" s="152">
        <v>1502.3327021531479</v>
      </c>
      <c r="I22" s="156">
        <v>573</v>
      </c>
      <c r="J22" s="154">
        <v>0.92038220654986835</v>
      </c>
      <c r="K22" s="152">
        <v>1429.7610649155042</v>
      </c>
      <c r="L22" s="156">
        <v>799</v>
      </c>
      <c r="M22" s="150">
        <v>1.0865398185655271</v>
      </c>
      <c r="N22" s="152">
        <v>1687.877402463859</v>
      </c>
      <c r="O22" s="156">
        <v>2087</v>
      </c>
      <c r="P22" s="154">
        <v>0.99999999999999989</v>
      </c>
      <c r="Q22" s="152">
        <v>1553.442748828322</v>
      </c>
      <c r="R22" s="150">
        <v>0</v>
      </c>
    </row>
    <row r="23" spans="2:18" x14ac:dyDescent="0.2">
      <c r="B23" s="89">
        <v>2</v>
      </c>
      <c r="C23" s="93" t="s">
        <v>15</v>
      </c>
      <c r="D23" s="157">
        <v>6898</v>
      </c>
      <c r="E23" s="153">
        <v>2197.459646630954</v>
      </c>
      <c r="F23" s="157">
        <v>2441</v>
      </c>
      <c r="G23" s="155">
        <v>1.0066161608102733</v>
      </c>
      <c r="H23" s="153">
        <v>2211.9983930271505</v>
      </c>
      <c r="I23" s="157">
        <v>1643</v>
      </c>
      <c r="J23" s="155">
        <v>0.91512225990262874</v>
      </c>
      <c r="K23" s="153">
        <v>2010.9442378697506</v>
      </c>
      <c r="L23" s="157">
        <v>2814</v>
      </c>
      <c r="M23" s="151">
        <v>1.0438180804698309</v>
      </c>
      <c r="N23" s="153">
        <v>2293.7481102562356</v>
      </c>
      <c r="O23" s="157">
        <v>6898</v>
      </c>
      <c r="P23" s="155">
        <v>1</v>
      </c>
      <c r="Q23" s="153">
        <v>2197.459646630954</v>
      </c>
      <c r="R23" s="151">
        <v>0</v>
      </c>
    </row>
    <row r="24" spans="2:18" x14ac:dyDescent="0.2">
      <c r="B24" s="89">
        <v>2</v>
      </c>
      <c r="C24" s="93" t="s">
        <v>17</v>
      </c>
      <c r="D24" s="157">
        <v>24812</v>
      </c>
      <c r="E24" s="153">
        <v>223.78070777163171</v>
      </c>
      <c r="F24" s="157">
        <v>7455</v>
      </c>
      <c r="G24" s="155">
        <v>1.0030640759881748</v>
      </c>
      <c r="H24" s="153">
        <v>224.46638886493153</v>
      </c>
      <c r="I24" s="157">
        <v>8482</v>
      </c>
      <c r="J24" s="155">
        <v>0.94511820040117378</v>
      </c>
      <c r="K24" s="153">
        <v>211.49921981362553</v>
      </c>
      <c r="L24" s="157">
        <v>8875</v>
      </c>
      <c r="M24" s="151">
        <v>1.0498777169245526</v>
      </c>
      <c r="N24" s="153">
        <v>234.94237856704117</v>
      </c>
      <c r="O24" s="157">
        <v>24812</v>
      </c>
      <c r="P24" s="155">
        <v>1.0000000000000002</v>
      </c>
      <c r="Q24" s="153">
        <v>223.78070777163174</v>
      </c>
      <c r="R24" s="151">
        <v>0</v>
      </c>
    </row>
    <row r="25" spans="2:18" x14ac:dyDescent="0.2">
      <c r="B25" s="89">
        <v>2</v>
      </c>
      <c r="C25" s="93" t="s">
        <v>18</v>
      </c>
      <c r="D25" s="157">
        <v>7491</v>
      </c>
      <c r="E25" s="153">
        <v>821.03289019941963</v>
      </c>
      <c r="F25" s="157">
        <v>2734</v>
      </c>
      <c r="G25" s="155">
        <v>1</v>
      </c>
      <c r="H25" s="153">
        <v>821.03289019941963</v>
      </c>
      <c r="I25" s="157">
        <v>2365</v>
      </c>
      <c r="J25" s="155">
        <v>1</v>
      </c>
      <c r="K25" s="153">
        <v>821.03289019941963</v>
      </c>
      <c r="L25" s="157">
        <v>2392</v>
      </c>
      <c r="M25" s="151">
        <v>1</v>
      </c>
      <c r="N25" s="153">
        <v>821.03289019941963</v>
      </c>
      <c r="O25" s="157">
        <v>7491</v>
      </c>
      <c r="P25" s="155">
        <v>1</v>
      </c>
      <c r="Q25" s="153">
        <v>821.03289019941963</v>
      </c>
      <c r="R25" s="151">
        <v>0</v>
      </c>
    </row>
    <row r="26" spans="2:18" x14ac:dyDescent="0.2">
      <c r="B26" s="89">
        <v>2</v>
      </c>
      <c r="C26" s="93" t="s">
        <v>19</v>
      </c>
      <c r="D26" s="157">
        <v>27998</v>
      </c>
      <c r="E26" s="153">
        <v>193.71156173953619</v>
      </c>
      <c r="F26" s="157">
        <v>8783</v>
      </c>
      <c r="G26" s="155">
        <v>0.99406995292157907</v>
      </c>
      <c r="H26" s="153">
        <v>192.56284305878631</v>
      </c>
      <c r="I26" s="157">
        <v>10014</v>
      </c>
      <c r="J26" s="155">
        <v>0.99777271987161131</v>
      </c>
      <c r="K26" s="153">
        <v>193.28011182743458</v>
      </c>
      <c r="L26" s="157">
        <v>9201</v>
      </c>
      <c r="M26" s="151">
        <v>1.0080847284746717</v>
      </c>
      <c r="N26" s="153">
        <v>195.27766711860494</v>
      </c>
      <c r="O26" s="157">
        <v>27998</v>
      </c>
      <c r="P26" s="155">
        <v>1.0000000000000002</v>
      </c>
      <c r="Q26" s="153">
        <v>193.71156173953622</v>
      </c>
      <c r="R26" s="151">
        <v>0</v>
      </c>
    </row>
    <row r="27" spans="2:18" x14ac:dyDescent="0.2">
      <c r="B27" s="89">
        <v>2</v>
      </c>
      <c r="C27" s="93" t="s">
        <v>20</v>
      </c>
      <c r="D27" s="157">
        <v>28152</v>
      </c>
      <c r="E27" s="153">
        <v>235.41764668011646</v>
      </c>
      <c r="F27" s="157">
        <v>8367</v>
      </c>
      <c r="G27" s="155">
        <v>0.99441405657997184</v>
      </c>
      <c r="H27" s="153">
        <v>234.10261702568516</v>
      </c>
      <c r="I27" s="157">
        <v>9991</v>
      </c>
      <c r="J27" s="155">
        <v>0.94523541654439858</v>
      </c>
      <c r="K27" s="153">
        <v>222.52509732158194</v>
      </c>
      <c r="L27" s="157">
        <v>9794</v>
      </c>
      <c r="M27" s="151">
        <v>1.0606382011333761</v>
      </c>
      <c r="N27" s="153">
        <v>249.69294928985144</v>
      </c>
      <c r="O27" s="157">
        <v>28152</v>
      </c>
      <c r="P27" s="155">
        <v>0.99999999999999989</v>
      </c>
      <c r="Q27" s="153">
        <v>235.41764668011643</v>
      </c>
      <c r="R27" s="151">
        <v>0</v>
      </c>
    </row>
    <row r="28" spans="2:18" x14ac:dyDescent="0.2">
      <c r="B28" s="89">
        <v>2</v>
      </c>
      <c r="C28" s="93" t="s">
        <v>21</v>
      </c>
      <c r="D28" s="157">
        <v>28631</v>
      </c>
      <c r="E28" s="153">
        <v>225.77276823918234</v>
      </c>
      <c r="F28" s="157">
        <v>8832</v>
      </c>
      <c r="G28" s="155">
        <v>0.9848714810163518</v>
      </c>
      <c r="H28" s="153">
        <v>222.35716062888505</v>
      </c>
      <c r="I28" s="157">
        <v>9522</v>
      </c>
      <c r="J28" s="155">
        <v>0.92326260265889548</v>
      </c>
      <c r="K28" s="153">
        <v>208.4475536140111</v>
      </c>
      <c r="L28" s="157">
        <v>10277</v>
      </c>
      <c r="M28" s="151">
        <v>1.0841012530062846</v>
      </c>
      <c r="N28" s="153">
        <v>244.76054094279507</v>
      </c>
      <c r="O28" s="157">
        <v>28631</v>
      </c>
      <c r="P28" s="155">
        <v>1.0000000000000004</v>
      </c>
      <c r="Q28" s="153">
        <v>225.77276823918243</v>
      </c>
      <c r="R28" s="151">
        <v>0</v>
      </c>
    </row>
    <row r="29" spans="2:18" x14ac:dyDescent="0.2">
      <c r="B29" s="89">
        <v>2</v>
      </c>
      <c r="C29" s="93" t="s">
        <v>22</v>
      </c>
      <c r="D29" s="157">
        <v>26065</v>
      </c>
      <c r="E29" s="153">
        <v>670.14986442128111</v>
      </c>
      <c r="F29" s="157">
        <v>8207</v>
      </c>
      <c r="G29" s="155">
        <v>0.98579722537833303</v>
      </c>
      <c r="H29" s="153">
        <v>660.63187693416501</v>
      </c>
      <c r="I29" s="157">
        <v>8716</v>
      </c>
      <c r="J29" s="155">
        <v>0.96203538237160535</v>
      </c>
      <c r="K29" s="153">
        <v>644.70788106480666</v>
      </c>
      <c r="L29" s="157">
        <v>9142</v>
      </c>
      <c r="M29" s="151">
        <v>1.0489457206923112</v>
      </c>
      <c r="N29" s="153">
        <v>702.9508325072353</v>
      </c>
      <c r="O29" s="157">
        <v>26065</v>
      </c>
      <c r="P29" s="155">
        <v>1</v>
      </c>
      <c r="Q29" s="153">
        <v>670.14986442128111</v>
      </c>
      <c r="R29" s="151">
        <v>0</v>
      </c>
    </row>
    <row r="30" spans="2:18" x14ac:dyDescent="0.2">
      <c r="B30" s="90">
        <v>2</v>
      </c>
      <c r="C30" s="94" t="s">
        <v>23</v>
      </c>
      <c r="D30" s="157">
        <v>5768</v>
      </c>
      <c r="E30" s="153">
        <v>467.52359800173878</v>
      </c>
      <c r="F30" s="157">
        <v>1801</v>
      </c>
      <c r="G30" s="155">
        <v>0.96987477957362367</v>
      </c>
      <c r="H30" s="153">
        <v>453.43934655740384</v>
      </c>
      <c r="I30" s="157">
        <v>1830</v>
      </c>
      <c r="J30" s="155">
        <v>0.91936203917300818</v>
      </c>
      <c r="K30" s="153">
        <v>429.82344842038032</v>
      </c>
      <c r="L30" s="157">
        <v>2137</v>
      </c>
      <c r="M30" s="151">
        <v>1.0944422041653246</v>
      </c>
      <c r="N30" s="153">
        <v>511.6775570963261</v>
      </c>
      <c r="O30" s="157">
        <v>5768</v>
      </c>
      <c r="P30" s="155">
        <v>1.0000000000000002</v>
      </c>
      <c r="Q30" s="153">
        <v>467.52359800173883</v>
      </c>
      <c r="R30" s="151">
        <v>0</v>
      </c>
    </row>
    <row r="31" spans="2:18" x14ac:dyDescent="0.2">
      <c r="B31" s="89">
        <v>2</v>
      </c>
      <c r="C31" s="93" t="s">
        <v>24</v>
      </c>
      <c r="D31" s="157">
        <v>17480</v>
      </c>
      <c r="E31" s="153">
        <v>276.53144146042206</v>
      </c>
      <c r="F31" s="157">
        <v>5833</v>
      </c>
      <c r="G31" s="155">
        <v>1.0237203887618096</v>
      </c>
      <c r="H31" s="153">
        <v>283.09087475672686</v>
      </c>
      <c r="I31" s="157">
        <v>4511</v>
      </c>
      <c r="J31" s="155">
        <v>0.96911366240507768</v>
      </c>
      <c r="K31" s="153">
        <v>267.99039800386498</v>
      </c>
      <c r="L31" s="157">
        <v>7136</v>
      </c>
      <c r="M31" s="151">
        <v>1.0001355438961688</v>
      </c>
      <c r="N31" s="153">
        <v>276.56892360941077</v>
      </c>
      <c r="O31" s="157">
        <v>17480</v>
      </c>
      <c r="P31" s="155">
        <v>1</v>
      </c>
      <c r="Q31" s="153">
        <v>276.53144146042206</v>
      </c>
      <c r="R31" s="151">
        <v>0</v>
      </c>
    </row>
    <row r="32" spans="2:18" x14ac:dyDescent="0.2">
      <c r="B32" s="89">
        <v>2</v>
      </c>
      <c r="C32" s="93" t="s">
        <v>25</v>
      </c>
      <c r="D32" s="157">
        <v>4185</v>
      </c>
      <c r="E32" s="153">
        <v>183.40669330695459</v>
      </c>
      <c r="F32" s="157">
        <v>1527</v>
      </c>
      <c r="G32" s="155">
        <v>0.9799203217794642</v>
      </c>
      <c r="H32" s="153">
        <v>179.72394592185844</v>
      </c>
      <c r="I32" s="157">
        <v>1404</v>
      </c>
      <c r="J32" s="155">
        <v>0.95045939160610815</v>
      </c>
      <c r="K32" s="153">
        <v>174.32061413701612</v>
      </c>
      <c r="L32" s="157">
        <v>1254</v>
      </c>
      <c r="M32" s="151">
        <v>1.0799176099105117</v>
      </c>
      <c r="N32" s="153">
        <v>198.06411787763665</v>
      </c>
      <c r="O32" s="157">
        <v>4185</v>
      </c>
      <c r="P32" s="155">
        <v>0.99999999999999989</v>
      </c>
      <c r="Q32" s="153">
        <v>183.40669330695457</v>
      </c>
      <c r="R32" s="151">
        <v>0</v>
      </c>
    </row>
    <row r="33" spans="2:18" x14ac:dyDescent="0.2">
      <c r="B33" s="89">
        <v>2</v>
      </c>
      <c r="C33" s="93" t="s">
        <v>26</v>
      </c>
      <c r="D33" s="157">
        <v>403</v>
      </c>
      <c r="E33" s="153">
        <v>2035.9017935207648</v>
      </c>
      <c r="F33" s="157">
        <v>211</v>
      </c>
      <c r="G33" s="155">
        <v>1.0080181023649195</v>
      </c>
      <c r="H33" s="153">
        <v>2052.2258625061377</v>
      </c>
      <c r="I33" s="157">
        <v>44</v>
      </c>
      <c r="J33" s="155">
        <v>0.96653320517905905</v>
      </c>
      <c r="K33" s="153">
        <v>1967.7666859214198</v>
      </c>
      <c r="L33" s="157">
        <v>148</v>
      </c>
      <c r="M33" s="151">
        <v>0.9985183741427256</v>
      </c>
      <c r="N33" s="153">
        <v>2032.8853487806132</v>
      </c>
      <c r="O33" s="157">
        <v>403</v>
      </c>
      <c r="P33" s="155">
        <v>1</v>
      </c>
      <c r="Q33" s="153">
        <v>2035.9017935207648</v>
      </c>
      <c r="R33" s="151">
        <v>0</v>
      </c>
    </row>
    <row r="34" spans="2:18" x14ac:dyDescent="0.2">
      <c r="B34" s="89">
        <v>2</v>
      </c>
      <c r="C34" s="95" t="s">
        <v>27</v>
      </c>
      <c r="D34" s="157">
        <v>6013</v>
      </c>
      <c r="E34" s="153">
        <v>295.37594222287026</v>
      </c>
      <c r="F34" s="157">
        <v>2531</v>
      </c>
      <c r="G34" s="155">
        <v>0.94775439907930026</v>
      </c>
      <c r="H34" s="153">
        <v>279.94384862391854</v>
      </c>
      <c r="I34" s="157">
        <v>1285</v>
      </c>
      <c r="J34" s="155">
        <v>1.0712448824491958</v>
      </c>
      <c r="K34" s="153">
        <v>316.41996650485913</v>
      </c>
      <c r="L34" s="157">
        <v>2197</v>
      </c>
      <c r="M34" s="151">
        <v>1.0185179526550179</v>
      </c>
      <c r="N34" s="153">
        <v>300.84569993638468</v>
      </c>
      <c r="O34" s="157">
        <v>6013</v>
      </c>
      <c r="P34" s="155">
        <v>1</v>
      </c>
      <c r="Q34" s="153">
        <v>295.37594222287026</v>
      </c>
      <c r="R34" s="151">
        <v>0</v>
      </c>
    </row>
    <row r="35" spans="2:18" ht="13.5" thickBot="1" x14ac:dyDescent="0.25">
      <c r="B35" s="97">
        <v>2</v>
      </c>
      <c r="C35" s="98" t="s">
        <v>28</v>
      </c>
      <c r="D35" s="159">
        <v>1861</v>
      </c>
      <c r="E35" s="160">
        <v>2081.9580906550532</v>
      </c>
      <c r="F35" s="159">
        <v>787</v>
      </c>
      <c r="G35" s="161">
        <v>0.98995027699679172</v>
      </c>
      <c r="H35" s="160">
        <v>2061.0349885396813</v>
      </c>
      <c r="I35" s="159">
        <v>440</v>
      </c>
      <c r="J35" s="161">
        <v>0.91684606298554128</v>
      </c>
      <c r="K35" s="160">
        <v>1908.8350787179802</v>
      </c>
      <c r="L35" s="159">
        <v>634</v>
      </c>
      <c r="M35" s="162">
        <v>1.0701843285329444</v>
      </c>
      <c r="N35" s="160">
        <v>2228.0789212814093</v>
      </c>
      <c r="O35" s="159">
        <v>1861</v>
      </c>
      <c r="P35" s="161">
        <v>1</v>
      </c>
      <c r="Q35" s="160">
        <v>2081.9580906550532</v>
      </c>
      <c r="R35" s="162">
        <v>0</v>
      </c>
    </row>
    <row r="36" spans="2:18" ht="13.5" thickTop="1" x14ac:dyDescent="0.2">
      <c r="B36" s="91" t="s">
        <v>33</v>
      </c>
      <c r="C36" s="96" t="s">
        <v>33</v>
      </c>
      <c r="D36" s="163">
        <v>187844</v>
      </c>
      <c r="E36" s="164">
        <v>430.43470587867245</v>
      </c>
      <c r="F36" s="163">
        <v>60224</v>
      </c>
      <c r="G36" s="165">
        <v>1.0389962878890797</v>
      </c>
      <c r="H36" s="164">
        <v>447.22006158656848</v>
      </c>
      <c r="I36" s="163">
        <v>60820</v>
      </c>
      <c r="J36" s="165">
        <v>0.88601713591767206</v>
      </c>
      <c r="K36" s="164">
        <v>381.37252530218694</v>
      </c>
      <c r="L36" s="163">
        <v>66800</v>
      </c>
      <c r="M36" s="165">
        <v>1.0686216370008277</v>
      </c>
      <c r="N36" s="164">
        <v>459.97184001803674</v>
      </c>
      <c r="O36" s="163">
        <v>187844</v>
      </c>
      <c r="P36" s="165">
        <v>1</v>
      </c>
      <c r="Q36" s="164">
        <v>430.43470587867245</v>
      </c>
      <c r="R36" s="166">
        <v>0</v>
      </c>
    </row>
  </sheetData>
  <pageMargins left="0.7" right="0.7" top="0.75" bottom="0.75" header="0.3" footer="0.3"/>
  <pageSetup scale="69" orientation="landscape" r:id="rId1"/>
  <headerFooter>
    <oddHeader>&amp;LState of Nebraska&amp;RDraft and Confidential</oddHeader>
    <oddFooter>&amp;L&amp;F | &amp;A&amp;R&amp;G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zoomScaleNormal="100" workbookViewId="0"/>
  </sheetViews>
  <sheetFormatPr defaultColWidth="8.7109375" defaultRowHeight="12.75" x14ac:dyDescent="0.2"/>
  <cols>
    <col min="1" max="1" width="9.42578125" style="51" customWidth="1"/>
    <col min="2" max="2" width="20.5703125" style="51" bestFit="1" customWidth="1"/>
    <col min="3" max="3" width="10.5703125" style="51" customWidth="1"/>
    <col min="4" max="4" width="16.140625" style="51" bestFit="1" customWidth="1"/>
    <col min="5" max="5" width="7.5703125" style="51" customWidth="1"/>
    <col min="6" max="6" width="11.140625" style="51" bestFit="1" customWidth="1"/>
    <col min="7" max="7" width="15.85546875" style="51" bestFit="1" customWidth="1"/>
    <col min="8" max="8" width="11.140625" style="51" customWidth="1"/>
    <col min="9" max="9" width="9.42578125" style="51" customWidth="1"/>
    <col min="10" max="10" width="20.5703125" style="51" bestFit="1" customWidth="1"/>
    <col min="11" max="11" width="9.7109375" style="51" bestFit="1" customWidth="1"/>
    <col min="12" max="12" width="16.140625" style="51" bestFit="1" customWidth="1"/>
    <col min="13" max="13" width="7.5703125" style="51" customWidth="1"/>
    <col min="14" max="14" width="11.140625" style="51" bestFit="1" customWidth="1"/>
    <col min="15" max="15" width="15.85546875" style="51" bestFit="1" customWidth="1"/>
    <col min="16" max="16" width="11.140625" style="51" customWidth="1"/>
    <col min="17" max="16384" width="8.7109375" style="51"/>
  </cols>
  <sheetData>
    <row r="1" spans="1:17" x14ac:dyDescent="0.2">
      <c r="E1" s="179"/>
      <c r="F1" s="179"/>
    </row>
    <row r="2" spans="1:17" x14ac:dyDescent="0.2">
      <c r="B2" s="180" t="s">
        <v>209</v>
      </c>
      <c r="C2" s="180"/>
      <c r="D2" s="180"/>
      <c r="E2" s="180"/>
      <c r="F2" s="180"/>
      <c r="G2" s="180"/>
      <c r="H2" s="180"/>
      <c r="J2" s="188" t="s">
        <v>210</v>
      </c>
      <c r="K2" s="188"/>
      <c r="L2" s="188"/>
      <c r="M2" s="188"/>
      <c r="N2" s="188"/>
      <c r="O2" s="188"/>
      <c r="P2" s="188"/>
    </row>
    <row r="3" spans="1:17" ht="38.25" x14ac:dyDescent="0.2">
      <c r="B3" s="181" t="s">
        <v>10</v>
      </c>
      <c r="C3" s="182" t="s">
        <v>161</v>
      </c>
      <c r="D3" s="183" t="s">
        <v>75</v>
      </c>
      <c r="E3" s="183" t="s">
        <v>76</v>
      </c>
      <c r="F3" s="183" t="s">
        <v>77</v>
      </c>
      <c r="G3" s="183" t="s">
        <v>96</v>
      </c>
      <c r="H3" s="183" t="s">
        <v>33</v>
      </c>
      <c r="J3" s="189" t="s">
        <v>10</v>
      </c>
      <c r="K3" s="190" t="s">
        <v>161</v>
      </c>
      <c r="L3" s="191" t="s">
        <v>75</v>
      </c>
      <c r="M3" s="191" t="s">
        <v>76</v>
      </c>
      <c r="N3" s="191" t="s">
        <v>77</v>
      </c>
      <c r="O3" s="191" t="s">
        <v>96</v>
      </c>
      <c r="P3" s="191" t="s">
        <v>33</v>
      </c>
    </row>
    <row r="4" spans="1:17" x14ac:dyDescent="0.2">
      <c r="A4" s="179"/>
      <c r="B4" s="184" t="s">
        <v>14</v>
      </c>
      <c r="C4" s="57">
        <v>31575</v>
      </c>
      <c r="D4" s="58">
        <v>1483.1399999999999</v>
      </c>
      <c r="E4" s="58">
        <v>7.24</v>
      </c>
      <c r="F4" s="58">
        <v>1.1000000000000001</v>
      </c>
      <c r="G4" s="58">
        <v>28.87</v>
      </c>
      <c r="H4" s="58">
        <v>1520.35</v>
      </c>
      <c r="I4" s="483"/>
      <c r="J4" s="184" t="s">
        <v>14</v>
      </c>
      <c r="K4" s="57">
        <v>8089</v>
      </c>
      <c r="L4" s="58">
        <v>1740.9399999999998</v>
      </c>
      <c r="M4" s="58">
        <v>0</v>
      </c>
      <c r="N4" s="58">
        <v>0.85</v>
      </c>
      <c r="O4" s="58">
        <v>25.83</v>
      </c>
      <c r="P4" s="58">
        <v>1767.62</v>
      </c>
      <c r="Q4" s="483"/>
    </row>
    <row r="5" spans="1:17" x14ac:dyDescent="0.2">
      <c r="A5" s="179"/>
      <c r="B5" s="185" t="s">
        <v>15</v>
      </c>
      <c r="C5" s="64">
        <v>115503</v>
      </c>
      <c r="D5" s="65">
        <v>2016.9099999999999</v>
      </c>
      <c r="E5" s="65">
        <v>12.9</v>
      </c>
      <c r="F5" s="65">
        <v>1.01</v>
      </c>
      <c r="G5" s="65">
        <v>18.53</v>
      </c>
      <c r="H5" s="65">
        <v>2049.35</v>
      </c>
      <c r="I5" s="483"/>
      <c r="J5" s="185" t="s">
        <v>15</v>
      </c>
      <c r="K5" s="64">
        <v>27980</v>
      </c>
      <c r="L5" s="65">
        <v>2314</v>
      </c>
      <c r="M5" s="65">
        <v>0.25</v>
      </c>
      <c r="N5" s="65">
        <v>1.26</v>
      </c>
      <c r="O5" s="65">
        <v>10.8</v>
      </c>
      <c r="P5" s="65">
        <v>2326.31</v>
      </c>
      <c r="Q5" s="483"/>
    </row>
    <row r="6" spans="1:17" x14ac:dyDescent="0.2">
      <c r="A6" s="179"/>
      <c r="B6" s="185" t="s">
        <v>16</v>
      </c>
      <c r="C6" s="64">
        <v>1141</v>
      </c>
      <c r="D6" s="65">
        <v>4861.5300000000007</v>
      </c>
      <c r="E6" s="65">
        <v>5.66</v>
      </c>
      <c r="F6" s="65">
        <v>0.67</v>
      </c>
      <c r="G6" s="65">
        <v>37.32</v>
      </c>
      <c r="H6" s="65">
        <v>4905.18</v>
      </c>
      <c r="I6" s="483"/>
      <c r="J6" s="185" t="s">
        <v>16</v>
      </c>
      <c r="K6" s="64">
        <v>299</v>
      </c>
      <c r="L6" s="65">
        <v>5648.2699999999995</v>
      </c>
      <c r="M6" s="65">
        <v>0</v>
      </c>
      <c r="N6" s="65">
        <v>0.19</v>
      </c>
      <c r="O6" s="65">
        <v>19.77</v>
      </c>
      <c r="P6" s="65">
        <v>5668.23</v>
      </c>
      <c r="Q6" s="483"/>
    </row>
    <row r="7" spans="1:17" x14ac:dyDescent="0.2">
      <c r="A7" s="179"/>
      <c r="B7" s="185" t="s">
        <v>17</v>
      </c>
      <c r="C7" s="64">
        <v>320255</v>
      </c>
      <c r="D7" s="65">
        <v>202.54</v>
      </c>
      <c r="E7" s="65">
        <v>1.78</v>
      </c>
      <c r="F7" s="65">
        <v>0.54</v>
      </c>
      <c r="G7" s="65">
        <v>4.09</v>
      </c>
      <c r="H7" s="65">
        <v>208.95</v>
      </c>
      <c r="I7" s="483"/>
      <c r="J7" s="185" t="s">
        <v>17</v>
      </c>
      <c r="K7" s="64">
        <v>98438</v>
      </c>
      <c r="L7" s="65">
        <v>224.58</v>
      </c>
      <c r="M7" s="65">
        <v>0.02</v>
      </c>
      <c r="N7" s="65">
        <v>0.62</v>
      </c>
      <c r="O7" s="65">
        <v>1.75</v>
      </c>
      <c r="P7" s="65">
        <v>226.97</v>
      </c>
      <c r="Q7" s="483"/>
    </row>
    <row r="8" spans="1:17" x14ac:dyDescent="0.2">
      <c r="A8" s="179"/>
      <c r="B8" s="185" t="s">
        <v>18</v>
      </c>
      <c r="C8" s="64">
        <v>107708</v>
      </c>
      <c r="D8" s="65">
        <v>891.40000000000009</v>
      </c>
      <c r="E8" s="65">
        <v>6.6</v>
      </c>
      <c r="F8" s="65">
        <v>0.01</v>
      </c>
      <c r="G8" s="65">
        <v>22.19</v>
      </c>
      <c r="H8" s="65">
        <v>920.2</v>
      </c>
      <c r="I8" s="483"/>
      <c r="J8" s="185" t="s">
        <v>18</v>
      </c>
      <c r="K8" s="64">
        <v>32839</v>
      </c>
      <c r="L8" s="65">
        <v>814.2399999999999</v>
      </c>
      <c r="M8" s="65">
        <v>0.08</v>
      </c>
      <c r="N8" s="65">
        <v>0</v>
      </c>
      <c r="O8" s="65">
        <v>15.61</v>
      </c>
      <c r="P8" s="65">
        <v>829.93</v>
      </c>
      <c r="Q8" s="483"/>
    </row>
    <row r="9" spans="1:17" x14ac:dyDescent="0.2">
      <c r="A9" s="179"/>
      <c r="B9" s="185" t="s">
        <v>19</v>
      </c>
      <c r="C9" s="64">
        <v>339392</v>
      </c>
      <c r="D9" s="65">
        <v>183.36</v>
      </c>
      <c r="E9" s="65">
        <v>5.0599999999999996</v>
      </c>
      <c r="F9" s="65">
        <v>0</v>
      </c>
      <c r="G9" s="65">
        <v>4.7300000000000004</v>
      </c>
      <c r="H9" s="65">
        <v>193.15</v>
      </c>
      <c r="I9" s="483"/>
      <c r="J9" s="185" t="s">
        <v>19</v>
      </c>
      <c r="K9" s="64">
        <v>100138</v>
      </c>
      <c r="L9" s="65">
        <v>197.86</v>
      </c>
      <c r="M9" s="65">
        <v>0.01</v>
      </c>
      <c r="N9" s="65">
        <v>0</v>
      </c>
      <c r="O9" s="65">
        <v>1.91</v>
      </c>
      <c r="P9" s="65">
        <v>199.78</v>
      </c>
      <c r="Q9" s="483"/>
    </row>
    <row r="10" spans="1:17" x14ac:dyDescent="0.2">
      <c r="A10" s="179"/>
      <c r="B10" s="185" t="s">
        <v>20</v>
      </c>
      <c r="C10" s="64">
        <v>339204</v>
      </c>
      <c r="D10" s="65">
        <v>208.41</v>
      </c>
      <c r="E10" s="65">
        <v>4.3099999999999996</v>
      </c>
      <c r="F10" s="65">
        <v>2.15</v>
      </c>
      <c r="G10" s="65">
        <v>2.89</v>
      </c>
      <c r="H10" s="65">
        <v>217.76</v>
      </c>
      <c r="I10" s="483"/>
      <c r="J10" s="185" t="s">
        <v>20</v>
      </c>
      <c r="K10" s="64">
        <v>96230</v>
      </c>
      <c r="L10" s="65">
        <v>231.93</v>
      </c>
      <c r="M10" s="65">
        <v>0.04</v>
      </c>
      <c r="N10" s="65">
        <v>2.59</v>
      </c>
      <c r="O10" s="65">
        <v>1.03</v>
      </c>
      <c r="P10" s="65">
        <v>235.59</v>
      </c>
      <c r="Q10" s="483"/>
    </row>
    <row r="11" spans="1:17" x14ac:dyDescent="0.2">
      <c r="A11" s="179"/>
      <c r="B11" s="185" t="s">
        <v>21</v>
      </c>
      <c r="C11" s="64">
        <v>328658</v>
      </c>
      <c r="D11" s="65">
        <v>229.9</v>
      </c>
      <c r="E11" s="65">
        <v>3.69</v>
      </c>
      <c r="F11" s="65">
        <v>0</v>
      </c>
      <c r="G11" s="65">
        <v>3.04</v>
      </c>
      <c r="H11" s="65">
        <v>236.63</v>
      </c>
      <c r="I11" s="483"/>
      <c r="J11" s="185" t="s">
        <v>21</v>
      </c>
      <c r="K11" s="64">
        <v>95739</v>
      </c>
      <c r="L11" s="65">
        <v>230.2</v>
      </c>
      <c r="M11" s="65">
        <v>0.03</v>
      </c>
      <c r="N11" s="65">
        <v>0</v>
      </c>
      <c r="O11" s="65">
        <v>1.02</v>
      </c>
      <c r="P11" s="65">
        <v>231.25</v>
      </c>
      <c r="Q11" s="483"/>
    </row>
    <row r="12" spans="1:17" x14ac:dyDescent="0.2">
      <c r="A12" s="179"/>
      <c r="B12" s="185" t="s">
        <v>22</v>
      </c>
      <c r="C12" s="64">
        <v>270738</v>
      </c>
      <c r="D12" s="65">
        <v>576.09999999999991</v>
      </c>
      <c r="E12" s="65">
        <v>9.2899999999999991</v>
      </c>
      <c r="F12" s="65">
        <v>11.52</v>
      </c>
      <c r="G12" s="65">
        <v>5.0199999999999996</v>
      </c>
      <c r="H12" s="65">
        <v>601.92999999999995</v>
      </c>
      <c r="I12" s="483"/>
      <c r="J12" s="185" t="s">
        <v>22</v>
      </c>
      <c r="K12" s="64">
        <v>79944</v>
      </c>
      <c r="L12" s="65">
        <v>662.48</v>
      </c>
      <c r="M12" s="65">
        <v>0.21</v>
      </c>
      <c r="N12" s="65">
        <v>12.11</v>
      </c>
      <c r="O12" s="65">
        <v>1.03</v>
      </c>
      <c r="P12" s="65">
        <v>675.83</v>
      </c>
      <c r="Q12" s="483"/>
    </row>
    <row r="13" spans="1:17" x14ac:dyDescent="0.2">
      <c r="A13" s="179"/>
      <c r="B13" s="185" t="s">
        <v>23</v>
      </c>
      <c r="C13" s="64">
        <v>85652</v>
      </c>
      <c r="D13" s="65">
        <v>611.42999999999995</v>
      </c>
      <c r="E13" s="65">
        <v>12.01</v>
      </c>
      <c r="F13" s="65">
        <v>1.1299999999999999</v>
      </c>
      <c r="G13" s="65">
        <v>8.43</v>
      </c>
      <c r="H13" s="65">
        <v>633</v>
      </c>
      <c r="I13" s="483"/>
      <c r="J13" s="185" t="s">
        <v>23</v>
      </c>
      <c r="K13" s="64">
        <v>21933</v>
      </c>
      <c r="L13" s="65">
        <v>488.83</v>
      </c>
      <c r="M13" s="65">
        <v>0.06</v>
      </c>
      <c r="N13" s="65">
        <v>1.17</v>
      </c>
      <c r="O13" s="65">
        <v>2.62</v>
      </c>
      <c r="P13" s="65">
        <v>492.68</v>
      </c>
      <c r="Q13" s="483"/>
    </row>
    <row r="14" spans="1:17" x14ac:dyDescent="0.2">
      <c r="A14" s="179"/>
      <c r="B14" s="185" t="s">
        <v>24</v>
      </c>
      <c r="C14" s="64">
        <v>195023</v>
      </c>
      <c r="D14" s="65">
        <v>298.34999999999997</v>
      </c>
      <c r="E14" s="65">
        <v>0.77</v>
      </c>
      <c r="F14" s="65">
        <v>0.33</v>
      </c>
      <c r="G14" s="65">
        <v>0</v>
      </c>
      <c r="H14" s="65">
        <v>299.45</v>
      </c>
      <c r="I14" s="483"/>
      <c r="J14" s="185" t="s">
        <v>24</v>
      </c>
      <c r="K14" s="64">
        <v>65687</v>
      </c>
      <c r="L14" s="65">
        <v>281.56</v>
      </c>
      <c r="M14" s="65">
        <v>0.02</v>
      </c>
      <c r="N14" s="65">
        <v>0.32</v>
      </c>
      <c r="O14" s="65">
        <v>0</v>
      </c>
      <c r="P14" s="65">
        <v>281.89999999999998</v>
      </c>
      <c r="Q14" s="483"/>
    </row>
    <row r="15" spans="1:17" x14ac:dyDescent="0.2">
      <c r="A15" s="179"/>
      <c r="B15" s="185" t="s">
        <v>25</v>
      </c>
      <c r="C15" s="64">
        <v>52696</v>
      </c>
      <c r="D15" s="65">
        <v>195.45000000000002</v>
      </c>
      <c r="E15" s="65">
        <v>0.38</v>
      </c>
      <c r="F15" s="65">
        <v>0</v>
      </c>
      <c r="G15" s="65">
        <v>0</v>
      </c>
      <c r="H15" s="65">
        <v>195.83</v>
      </c>
      <c r="I15" s="483"/>
      <c r="J15" s="185" t="s">
        <v>25</v>
      </c>
      <c r="K15" s="64">
        <v>20132</v>
      </c>
      <c r="L15" s="65">
        <v>185.25</v>
      </c>
      <c r="M15" s="65">
        <v>0.04</v>
      </c>
      <c r="N15" s="65">
        <v>0.01</v>
      </c>
      <c r="O15" s="65">
        <v>0</v>
      </c>
      <c r="P15" s="65">
        <v>185.3</v>
      </c>
      <c r="Q15" s="483"/>
    </row>
    <row r="16" spans="1:17" x14ac:dyDescent="0.2">
      <c r="A16" s="179"/>
      <c r="B16" s="185" t="s">
        <v>26</v>
      </c>
      <c r="C16" s="64">
        <v>5465</v>
      </c>
      <c r="D16" s="65">
        <v>3459.16</v>
      </c>
      <c r="E16" s="65">
        <v>8.5399999999999991</v>
      </c>
      <c r="F16" s="65">
        <v>0.37</v>
      </c>
      <c r="G16" s="65">
        <v>30.15</v>
      </c>
      <c r="H16" s="65">
        <v>3498.22</v>
      </c>
      <c r="I16" s="483"/>
      <c r="J16" s="185" t="s">
        <v>26</v>
      </c>
      <c r="K16" s="64">
        <v>1959</v>
      </c>
      <c r="L16" s="65">
        <v>2176.63</v>
      </c>
      <c r="M16" s="65">
        <v>0.13</v>
      </c>
      <c r="N16" s="65">
        <v>0.32</v>
      </c>
      <c r="O16" s="65">
        <v>3.45</v>
      </c>
      <c r="P16" s="65">
        <v>2180.5300000000002</v>
      </c>
      <c r="Q16" s="483"/>
    </row>
    <row r="17" spans="1:17" x14ac:dyDescent="0.2">
      <c r="A17" s="179"/>
      <c r="B17" s="185" t="s">
        <v>27</v>
      </c>
      <c r="C17" s="64">
        <v>57139</v>
      </c>
      <c r="D17" s="65">
        <v>278.88</v>
      </c>
      <c r="E17" s="65">
        <v>0.37</v>
      </c>
      <c r="F17" s="65">
        <v>0.4</v>
      </c>
      <c r="G17" s="65">
        <v>0</v>
      </c>
      <c r="H17" s="65">
        <v>279.64999999999998</v>
      </c>
      <c r="I17" s="483"/>
      <c r="J17" s="185" t="s">
        <v>27</v>
      </c>
      <c r="K17" s="64">
        <v>23982</v>
      </c>
      <c r="L17" s="65">
        <v>305.16999999999996</v>
      </c>
      <c r="M17" s="65">
        <v>0</v>
      </c>
      <c r="N17" s="65">
        <v>0.36</v>
      </c>
      <c r="O17" s="65">
        <v>0</v>
      </c>
      <c r="P17" s="65">
        <v>305.52999999999997</v>
      </c>
      <c r="Q17" s="483"/>
    </row>
    <row r="18" spans="1:17" x14ac:dyDescent="0.2">
      <c r="A18" s="179"/>
      <c r="B18" s="185" t="s">
        <v>28</v>
      </c>
      <c r="C18" s="64">
        <v>34093</v>
      </c>
      <c r="D18" s="65">
        <v>1769.3799999999999</v>
      </c>
      <c r="E18" s="65">
        <v>3.03</v>
      </c>
      <c r="F18" s="65">
        <v>1.1299999999999999</v>
      </c>
      <c r="G18" s="65">
        <v>16.559999999999999</v>
      </c>
      <c r="H18" s="65">
        <v>1790.1</v>
      </c>
      <c r="I18" s="483"/>
      <c r="J18" s="185" t="s">
        <v>28</v>
      </c>
      <c r="K18" s="64">
        <v>7378</v>
      </c>
      <c r="L18" s="65">
        <v>2246.5100000000002</v>
      </c>
      <c r="M18" s="65">
        <v>0.65</v>
      </c>
      <c r="N18" s="65">
        <v>1.59</v>
      </c>
      <c r="O18" s="65">
        <v>13.3</v>
      </c>
      <c r="P18" s="65">
        <v>2262.0500000000002</v>
      </c>
      <c r="Q18" s="483"/>
    </row>
    <row r="19" spans="1:17" x14ac:dyDescent="0.2">
      <c r="A19" s="179"/>
      <c r="B19" s="185" t="s">
        <v>29</v>
      </c>
      <c r="C19" s="64">
        <v>302</v>
      </c>
      <c r="D19" s="65">
        <v>14766.65</v>
      </c>
      <c r="E19" s="65">
        <v>0</v>
      </c>
      <c r="F19" s="65">
        <v>0</v>
      </c>
      <c r="G19" s="65">
        <v>60.15</v>
      </c>
      <c r="H19" s="65">
        <v>14826.8</v>
      </c>
      <c r="I19" s="483"/>
      <c r="J19" s="185" t="s">
        <v>29</v>
      </c>
      <c r="K19" s="64">
        <v>0</v>
      </c>
      <c r="L19" s="65">
        <v>0</v>
      </c>
      <c r="M19" s="65">
        <v>0</v>
      </c>
      <c r="N19" s="65">
        <v>0</v>
      </c>
      <c r="O19" s="65">
        <v>0</v>
      </c>
      <c r="P19" s="65">
        <v>0</v>
      </c>
      <c r="Q19" s="483"/>
    </row>
    <row r="20" spans="1:17" x14ac:dyDescent="0.2">
      <c r="A20" s="179"/>
      <c r="B20" s="185" t="s">
        <v>30</v>
      </c>
      <c r="C20" s="64">
        <v>8456</v>
      </c>
      <c r="D20" s="65">
        <v>547.55999999999995</v>
      </c>
      <c r="E20" s="65">
        <v>0</v>
      </c>
      <c r="F20" s="65">
        <v>0.41</v>
      </c>
      <c r="G20" s="65">
        <v>2.44</v>
      </c>
      <c r="H20" s="65">
        <v>550.41</v>
      </c>
      <c r="I20" s="483"/>
      <c r="J20" s="185" t="s">
        <v>30</v>
      </c>
      <c r="K20" s="64">
        <v>0</v>
      </c>
      <c r="L20" s="65">
        <v>0</v>
      </c>
      <c r="M20" s="65">
        <v>0</v>
      </c>
      <c r="N20" s="65">
        <v>0</v>
      </c>
      <c r="O20" s="65">
        <v>0</v>
      </c>
      <c r="P20" s="65">
        <v>0</v>
      </c>
      <c r="Q20" s="483"/>
    </row>
    <row r="21" spans="1:17" x14ac:dyDescent="0.2">
      <c r="A21" s="179"/>
      <c r="B21" s="185" t="s">
        <v>31</v>
      </c>
      <c r="C21" s="64">
        <v>1008</v>
      </c>
      <c r="D21" s="65">
        <v>5026.4299999999994</v>
      </c>
      <c r="E21" s="65">
        <v>0</v>
      </c>
      <c r="F21" s="65">
        <v>6.45</v>
      </c>
      <c r="G21" s="65">
        <v>12.98</v>
      </c>
      <c r="H21" s="65">
        <v>5045.8599999999997</v>
      </c>
      <c r="I21" s="483"/>
      <c r="J21" s="185" t="s">
        <v>31</v>
      </c>
      <c r="K21" s="64">
        <v>0</v>
      </c>
      <c r="L21" s="65">
        <v>0</v>
      </c>
      <c r="M21" s="65">
        <v>0</v>
      </c>
      <c r="N21" s="65">
        <v>0</v>
      </c>
      <c r="O21" s="65">
        <v>0</v>
      </c>
      <c r="P21" s="65">
        <v>0</v>
      </c>
      <c r="Q21" s="483"/>
    </row>
    <row r="22" spans="1:17" ht="13.5" thickBot="1" x14ac:dyDescent="0.25">
      <c r="A22" s="179"/>
      <c r="B22" s="186" t="s">
        <v>32</v>
      </c>
      <c r="C22" s="72">
        <v>6073</v>
      </c>
      <c r="D22" s="73">
        <v>5225.3899999999994</v>
      </c>
      <c r="E22" s="73">
        <v>0.91</v>
      </c>
      <c r="F22" s="73">
        <v>23.41</v>
      </c>
      <c r="G22" s="73">
        <v>30.69</v>
      </c>
      <c r="H22" s="73">
        <v>5280.4</v>
      </c>
      <c r="I22" s="483"/>
      <c r="J22" s="186" t="s">
        <v>32</v>
      </c>
      <c r="K22" s="72">
        <v>1912</v>
      </c>
      <c r="L22" s="73">
        <v>5250.81</v>
      </c>
      <c r="M22" s="73">
        <v>0</v>
      </c>
      <c r="N22" s="73">
        <v>18.149999999999999</v>
      </c>
      <c r="O22" s="73">
        <v>1.26</v>
      </c>
      <c r="P22" s="73">
        <v>5270.22</v>
      </c>
      <c r="Q22" s="483"/>
    </row>
    <row r="23" spans="1:17" ht="13.5" thickTop="1" x14ac:dyDescent="0.2">
      <c r="A23" s="179"/>
      <c r="B23" s="187" t="s">
        <v>33</v>
      </c>
      <c r="C23" s="76">
        <v>2293000</v>
      </c>
      <c r="D23" s="77">
        <v>467.76027425207155</v>
      </c>
      <c r="E23" s="77">
        <v>4.9231080331443513</v>
      </c>
      <c r="F23" s="77">
        <v>1.9847556563453981</v>
      </c>
      <c r="G23" s="77">
        <v>5.8560024291321415</v>
      </c>
      <c r="H23" s="77">
        <v>480.52414037069337</v>
      </c>
      <c r="I23" s="483"/>
      <c r="J23" s="187" t="s">
        <v>33</v>
      </c>
      <c r="K23" s="76">
        <v>680767</v>
      </c>
      <c r="L23" s="77">
        <v>466.58856115234727</v>
      </c>
      <c r="M23" s="77">
        <v>6.5495595409295684E-2</v>
      </c>
      <c r="N23" s="77">
        <v>2.0905145960365297</v>
      </c>
      <c r="O23" s="77">
        <v>2.6985055092270924</v>
      </c>
      <c r="P23" s="77">
        <v>471.44307685302005</v>
      </c>
      <c r="Q23" s="483"/>
    </row>
    <row r="24" spans="1:17" x14ac:dyDescent="0.2">
      <c r="A24" s="179"/>
      <c r="C24" s="60"/>
    </row>
    <row r="25" spans="1:17" x14ac:dyDescent="0.2">
      <c r="A25" s="179"/>
    </row>
    <row r="26" spans="1:17" x14ac:dyDescent="0.2">
      <c r="A26" s="179"/>
    </row>
    <row r="27" spans="1:17" x14ac:dyDescent="0.2">
      <c r="A27" s="179"/>
      <c r="B27" s="413" t="s">
        <v>275</v>
      </c>
      <c r="C27" s="413"/>
      <c r="D27" s="413"/>
      <c r="E27" s="413"/>
      <c r="F27" s="413"/>
      <c r="G27" s="413"/>
      <c r="H27" s="413"/>
    </row>
    <row r="28" spans="1:17" ht="38.25" x14ac:dyDescent="0.2">
      <c r="A28" s="179"/>
      <c r="B28" s="410" t="s">
        <v>9</v>
      </c>
      <c r="C28" s="410" t="s">
        <v>10</v>
      </c>
      <c r="D28" s="411" t="s">
        <v>75</v>
      </c>
      <c r="E28" s="412" t="s">
        <v>76</v>
      </c>
      <c r="F28" s="412" t="s">
        <v>77</v>
      </c>
      <c r="G28" s="412" t="s">
        <v>96</v>
      </c>
      <c r="H28" s="412" t="s">
        <v>33</v>
      </c>
    </row>
    <row r="29" spans="1:17" x14ac:dyDescent="0.2">
      <c r="A29" s="179"/>
      <c r="B29" s="112">
        <v>1</v>
      </c>
      <c r="C29" s="404" t="s">
        <v>237</v>
      </c>
      <c r="D29" s="405">
        <v>696.81</v>
      </c>
      <c r="E29" s="405">
        <v>7.8040165287641434</v>
      </c>
      <c r="F29" s="405">
        <v>0.20921702572562637</v>
      </c>
      <c r="G29" s="405">
        <v>5.9422319626378339</v>
      </c>
      <c r="H29" s="405">
        <v>710.75619454488742</v>
      </c>
      <c r="I29" s="483"/>
    </row>
    <row r="30" spans="1:17" x14ac:dyDescent="0.2">
      <c r="A30" s="179"/>
      <c r="B30" s="117">
        <v>1</v>
      </c>
      <c r="C30" s="406" t="s">
        <v>238</v>
      </c>
      <c r="D30" s="407">
        <v>673.1</v>
      </c>
      <c r="E30" s="407">
        <v>9.0429240588877295</v>
      </c>
      <c r="F30" s="407">
        <v>12.989234283838593</v>
      </c>
      <c r="G30" s="407">
        <v>5.7845471381327798</v>
      </c>
      <c r="H30" s="407">
        <v>700.91126658212772</v>
      </c>
      <c r="I30" s="483"/>
    </row>
    <row r="31" spans="1:17" x14ac:dyDescent="0.2">
      <c r="A31" s="179"/>
      <c r="B31" s="117">
        <v>1</v>
      </c>
      <c r="C31" s="406" t="s">
        <v>239</v>
      </c>
      <c r="D31" s="407">
        <v>1424.5500000000002</v>
      </c>
      <c r="E31" s="407">
        <v>16.081091954497207</v>
      </c>
      <c r="F31" s="407">
        <v>1.0942731394980874</v>
      </c>
      <c r="G31" s="407">
        <v>12.304810505772139</v>
      </c>
      <c r="H31" s="407">
        <v>1454.0225226677728</v>
      </c>
      <c r="I31" s="483"/>
    </row>
    <row r="32" spans="1:17" x14ac:dyDescent="0.2">
      <c r="A32" s="179"/>
      <c r="B32" s="117">
        <v>2</v>
      </c>
      <c r="C32" s="406" t="s">
        <v>237</v>
      </c>
      <c r="D32" s="407">
        <v>766.1400000000001</v>
      </c>
      <c r="E32" s="407">
        <v>0.17028507108347862</v>
      </c>
      <c r="F32" s="407">
        <v>0.16209670853218597</v>
      </c>
      <c r="G32" s="407">
        <v>2.0373551206783986</v>
      </c>
      <c r="H32" s="407">
        <v>768.50696273840742</v>
      </c>
      <c r="I32" s="483"/>
    </row>
    <row r="33" spans="1:9" x14ac:dyDescent="0.2">
      <c r="A33" s="179"/>
      <c r="B33" s="117">
        <v>2</v>
      </c>
      <c r="C33" s="406" t="s">
        <v>238</v>
      </c>
      <c r="D33" s="407">
        <v>774.05</v>
      </c>
      <c r="E33" s="407">
        <v>0.20331664498301757</v>
      </c>
      <c r="F33" s="407">
        <v>13.899764556492688</v>
      </c>
      <c r="G33" s="407">
        <v>1.6922356937419636</v>
      </c>
      <c r="H33" s="407">
        <v>789.84137492350521</v>
      </c>
      <c r="I33" s="483"/>
    </row>
    <row r="34" spans="1:9" x14ac:dyDescent="0.2">
      <c r="A34" s="179"/>
      <c r="B34" s="396">
        <v>2</v>
      </c>
      <c r="C34" s="408" t="s">
        <v>239</v>
      </c>
      <c r="D34" s="409">
        <v>1642.9</v>
      </c>
      <c r="E34" s="409">
        <v>0.35277867794361184</v>
      </c>
      <c r="F34" s="409">
        <v>1.0536143775924076</v>
      </c>
      <c r="G34" s="409">
        <v>4.7020601094816357</v>
      </c>
      <c r="H34" s="409">
        <v>1648.9994623641935</v>
      </c>
      <c r="I34" s="483"/>
    </row>
    <row r="35" spans="1:9" x14ac:dyDescent="0.2">
      <c r="A35" s="179"/>
    </row>
    <row r="36" spans="1:9" x14ac:dyDescent="0.2">
      <c r="A36" s="179"/>
    </row>
    <row r="37" spans="1:9" x14ac:dyDescent="0.2">
      <c r="A37" s="179"/>
    </row>
    <row r="38" spans="1:9" x14ac:dyDescent="0.2">
      <c r="A38" s="179"/>
    </row>
    <row r="39" spans="1:9" x14ac:dyDescent="0.2">
      <c r="A39" s="179"/>
    </row>
    <row r="40" spans="1:9" x14ac:dyDescent="0.2">
      <c r="A40" s="179"/>
    </row>
    <row r="41" spans="1:9" x14ac:dyDescent="0.2">
      <c r="A41" s="179"/>
    </row>
    <row r="42" spans="1:9" x14ac:dyDescent="0.2">
      <c r="A42" s="179"/>
    </row>
    <row r="43" spans="1:9" x14ac:dyDescent="0.2">
      <c r="A43" s="179"/>
    </row>
    <row r="44" spans="1:9" x14ac:dyDescent="0.2">
      <c r="A44" s="179"/>
    </row>
    <row r="45" spans="1:9" x14ac:dyDescent="0.2">
      <c r="A45" s="179"/>
    </row>
    <row r="46" spans="1:9" x14ac:dyDescent="0.2">
      <c r="A46" s="179"/>
    </row>
  </sheetData>
  <pageMargins left="0.7" right="0.7" top="0.75" bottom="0.75" header="0.3" footer="0.3"/>
  <pageSetup scale="46" orientation="portrait" r:id="rId1"/>
  <headerFooter>
    <oddHeader>&amp;LState of Nebraska&amp;RDraft and Confidential</oddHeader>
    <oddFooter>&amp;L&amp;F | &amp;A&amp;R&amp;G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7"/>
  <sheetViews>
    <sheetView zoomScaleNormal="100" workbookViewId="0"/>
  </sheetViews>
  <sheetFormatPr defaultColWidth="9.140625" defaultRowHeight="12.75" x14ac:dyDescent="0.2"/>
  <cols>
    <col min="1" max="1" width="9.140625" style="1"/>
    <col min="2" max="2" width="11.5703125" style="1" bestFit="1" customWidth="1"/>
    <col min="3" max="3" width="20.5703125" style="1" bestFit="1" customWidth="1"/>
    <col min="4" max="4" width="11" style="1" bestFit="1" customWidth="1"/>
    <col min="5" max="5" width="12.140625" style="1" bestFit="1" customWidth="1"/>
    <col min="6" max="6" width="16.140625" style="1" bestFit="1" customWidth="1"/>
    <col min="7" max="7" width="11.5703125" style="1" bestFit="1" customWidth="1"/>
    <col min="8" max="8" width="9.140625" style="1"/>
    <col min="9" max="9" width="11.5703125" style="1" bestFit="1" customWidth="1"/>
    <col min="10" max="10" width="20.5703125" style="1" bestFit="1" customWidth="1"/>
    <col min="11" max="11" width="11" style="1" bestFit="1" customWidth="1"/>
    <col min="12" max="12" width="12.140625" style="1" bestFit="1" customWidth="1"/>
    <col min="13" max="13" width="16.140625" style="1" bestFit="1" customWidth="1"/>
    <col min="14" max="14" width="11.5703125" style="1" bestFit="1" customWidth="1"/>
    <col min="15" max="16384" width="9.140625" style="1"/>
  </cols>
  <sheetData>
    <row r="2" spans="2:13" x14ac:dyDescent="0.2">
      <c r="I2" s="3" t="s">
        <v>275</v>
      </c>
      <c r="J2" s="3"/>
      <c r="K2" s="3"/>
      <c r="L2" s="3"/>
      <c r="M2" s="3"/>
    </row>
    <row r="3" spans="2:13" ht="25.5" x14ac:dyDescent="0.2">
      <c r="B3" s="83" t="s">
        <v>9</v>
      </c>
      <c r="C3" s="83" t="s">
        <v>10</v>
      </c>
      <c r="D3" s="85" t="s">
        <v>161</v>
      </c>
      <c r="E3" s="85" t="s">
        <v>78</v>
      </c>
      <c r="F3" s="85" t="s">
        <v>79</v>
      </c>
      <c r="G3" s="85" t="s">
        <v>80</v>
      </c>
      <c r="I3" s="402" t="s">
        <v>9</v>
      </c>
      <c r="J3" s="402" t="s">
        <v>10</v>
      </c>
      <c r="K3" s="4" t="s">
        <v>78</v>
      </c>
      <c r="L3" s="4" t="s">
        <v>79</v>
      </c>
      <c r="M3" s="4" t="s">
        <v>80</v>
      </c>
    </row>
    <row r="4" spans="2:13" x14ac:dyDescent="0.2">
      <c r="B4" s="88">
        <v>1</v>
      </c>
      <c r="C4" s="92" t="s">
        <v>14</v>
      </c>
      <c r="D4" s="174">
        <v>31575</v>
      </c>
      <c r="E4" s="167">
        <v>0</v>
      </c>
      <c r="F4" s="172">
        <v>1520.35</v>
      </c>
      <c r="G4" s="167">
        <v>1520.35</v>
      </c>
      <c r="I4" s="112">
        <v>1</v>
      </c>
      <c r="J4" s="404" t="s">
        <v>237</v>
      </c>
      <c r="K4" s="405">
        <v>7.2004262387723381</v>
      </c>
      <c r="L4" s="405">
        <v>703.56</v>
      </c>
      <c r="M4" s="405">
        <v>710.75619454488742</v>
      </c>
    </row>
    <row r="5" spans="2:13" x14ac:dyDescent="0.2">
      <c r="B5" s="89">
        <v>1</v>
      </c>
      <c r="C5" s="93" t="s">
        <v>15</v>
      </c>
      <c r="D5" s="175">
        <v>115503</v>
      </c>
      <c r="E5" s="168">
        <v>10.254798421365102</v>
      </c>
      <c r="F5" s="173">
        <v>2039.0952015786347</v>
      </c>
      <c r="G5" s="168">
        <v>2049.35</v>
      </c>
      <c r="I5" s="117">
        <v>1</v>
      </c>
      <c r="J5" s="406" t="s">
        <v>238</v>
      </c>
      <c r="K5" s="407">
        <v>8.6609100401810952</v>
      </c>
      <c r="L5" s="407">
        <v>692.25</v>
      </c>
      <c r="M5" s="407">
        <v>700.91126658212772</v>
      </c>
    </row>
    <row r="6" spans="2:13" x14ac:dyDescent="0.2">
      <c r="B6" s="89">
        <v>1</v>
      </c>
      <c r="C6" s="93" t="s">
        <v>16</v>
      </c>
      <c r="D6" s="175">
        <v>1141</v>
      </c>
      <c r="E6" s="168">
        <v>5.8710160941966816</v>
      </c>
      <c r="F6" s="173">
        <v>4899.3089839058039</v>
      </c>
      <c r="G6" s="168">
        <v>4905.18</v>
      </c>
      <c r="I6" s="117">
        <v>1</v>
      </c>
      <c r="J6" s="406" t="s">
        <v>239</v>
      </c>
      <c r="K6" s="407">
        <v>16.176746664547235</v>
      </c>
      <c r="L6" s="407">
        <v>1437.84</v>
      </c>
      <c r="M6" s="407">
        <v>1454.0225226677728</v>
      </c>
    </row>
    <row r="7" spans="2:13" x14ac:dyDescent="0.2">
      <c r="B7" s="89">
        <v>1</v>
      </c>
      <c r="C7" s="93" t="s">
        <v>17</v>
      </c>
      <c r="D7" s="175">
        <v>320255</v>
      </c>
      <c r="E7" s="168">
        <v>0</v>
      </c>
      <c r="F7" s="173">
        <v>208.95</v>
      </c>
      <c r="G7" s="168">
        <v>208.95</v>
      </c>
      <c r="I7" s="117">
        <v>2</v>
      </c>
      <c r="J7" s="406" t="s">
        <v>237</v>
      </c>
      <c r="K7" s="407">
        <v>8.2499430948123393</v>
      </c>
      <c r="L7" s="407">
        <v>760.26</v>
      </c>
      <c r="M7" s="407">
        <v>768.50696273840742</v>
      </c>
    </row>
    <row r="8" spans="2:13" x14ac:dyDescent="0.2">
      <c r="B8" s="89">
        <v>1</v>
      </c>
      <c r="C8" s="93" t="s">
        <v>18</v>
      </c>
      <c r="D8" s="175">
        <v>107708</v>
      </c>
      <c r="E8" s="168">
        <v>0</v>
      </c>
      <c r="F8" s="173">
        <v>920.2</v>
      </c>
      <c r="G8" s="168">
        <v>920.2</v>
      </c>
      <c r="I8" s="117">
        <v>2</v>
      </c>
      <c r="J8" s="406" t="s">
        <v>238</v>
      </c>
      <c r="K8" s="407">
        <v>10.439207740552385</v>
      </c>
      <c r="L8" s="407">
        <v>779.4</v>
      </c>
      <c r="M8" s="407">
        <v>789.84137492350521</v>
      </c>
    </row>
    <row r="9" spans="2:13" x14ac:dyDescent="0.2">
      <c r="B9" s="89">
        <v>1</v>
      </c>
      <c r="C9" s="93" t="s">
        <v>19</v>
      </c>
      <c r="D9" s="175">
        <v>339392</v>
      </c>
      <c r="E9" s="168">
        <v>0</v>
      </c>
      <c r="F9" s="173">
        <v>193.15</v>
      </c>
      <c r="G9" s="168">
        <v>193.15</v>
      </c>
      <c r="I9" s="396">
        <v>2</v>
      </c>
      <c r="J9" s="408" t="s">
        <v>239</v>
      </c>
      <c r="K9" s="409">
        <v>18.238135672779521</v>
      </c>
      <c r="L9" s="409">
        <v>1630.76</v>
      </c>
      <c r="M9" s="409">
        <v>1648.9994623641935</v>
      </c>
    </row>
    <row r="10" spans="2:13" x14ac:dyDescent="0.2">
      <c r="B10" s="89">
        <v>1</v>
      </c>
      <c r="C10" s="93" t="s">
        <v>20</v>
      </c>
      <c r="D10" s="175">
        <v>339204</v>
      </c>
      <c r="E10" s="168">
        <v>0</v>
      </c>
      <c r="F10" s="173">
        <v>217.76</v>
      </c>
      <c r="G10" s="168">
        <v>217.76</v>
      </c>
    </row>
    <row r="11" spans="2:13" x14ac:dyDescent="0.2">
      <c r="B11" s="89">
        <v>1</v>
      </c>
      <c r="C11" s="93" t="s">
        <v>21</v>
      </c>
      <c r="D11" s="175">
        <v>328658</v>
      </c>
      <c r="E11" s="168">
        <v>0</v>
      </c>
      <c r="F11" s="173">
        <v>236.63</v>
      </c>
      <c r="G11" s="168">
        <v>236.63</v>
      </c>
    </row>
    <row r="12" spans="2:13" x14ac:dyDescent="0.2">
      <c r="B12" s="89">
        <v>1</v>
      </c>
      <c r="C12" s="93" t="s">
        <v>22</v>
      </c>
      <c r="D12" s="175">
        <v>270738</v>
      </c>
      <c r="E12" s="168">
        <v>10.0082724085081</v>
      </c>
      <c r="F12" s="173">
        <v>591.92172759149184</v>
      </c>
      <c r="G12" s="168">
        <v>601.92999999999995</v>
      </c>
    </row>
    <row r="13" spans="2:13" x14ac:dyDescent="0.2">
      <c r="B13" s="90">
        <v>1</v>
      </c>
      <c r="C13" s="94" t="s">
        <v>23</v>
      </c>
      <c r="D13" s="175">
        <v>85652</v>
      </c>
      <c r="E13" s="168">
        <v>0</v>
      </c>
      <c r="F13" s="173">
        <v>633</v>
      </c>
      <c r="G13" s="168">
        <v>633</v>
      </c>
    </row>
    <row r="14" spans="2:13" x14ac:dyDescent="0.2">
      <c r="B14" s="89">
        <v>1</v>
      </c>
      <c r="C14" s="93" t="s">
        <v>24</v>
      </c>
      <c r="D14" s="175">
        <v>195023</v>
      </c>
      <c r="E14" s="168">
        <v>7.6367560986551819</v>
      </c>
      <c r="F14" s="173">
        <v>291.81324390134483</v>
      </c>
      <c r="G14" s="168">
        <v>299.45</v>
      </c>
    </row>
    <row r="15" spans="2:13" x14ac:dyDescent="0.2">
      <c r="B15" s="89">
        <v>1</v>
      </c>
      <c r="C15" s="93" t="s">
        <v>25</v>
      </c>
      <c r="D15" s="175">
        <v>52696</v>
      </c>
      <c r="E15" s="168">
        <v>1.5605582073240129E-2</v>
      </c>
      <c r="F15" s="173">
        <v>195.81439441792676</v>
      </c>
      <c r="G15" s="168">
        <v>195.83</v>
      </c>
    </row>
    <row r="16" spans="2:13" x14ac:dyDescent="0.2">
      <c r="B16" s="89">
        <v>1</v>
      </c>
      <c r="C16" s="93" t="s">
        <v>26</v>
      </c>
      <c r="D16" s="175">
        <v>5465</v>
      </c>
      <c r="E16" s="168">
        <v>0.69553811297788004</v>
      </c>
      <c r="F16" s="173">
        <v>3497.524461887022</v>
      </c>
      <c r="G16" s="168">
        <v>3498.22</v>
      </c>
    </row>
    <row r="17" spans="2:7" x14ac:dyDescent="0.2">
      <c r="B17" s="89">
        <v>1</v>
      </c>
      <c r="C17" s="95" t="s">
        <v>27</v>
      </c>
      <c r="D17" s="175">
        <v>57139</v>
      </c>
      <c r="E17" s="168">
        <v>1.1692585159166424</v>
      </c>
      <c r="F17" s="173">
        <v>278.48074148408335</v>
      </c>
      <c r="G17" s="168">
        <v>279.64999999999998</v>
      </c>
    </row>
    <row r="18" spans="2:7" x14ac:dyDescent="0.2">
      <c r="B18" s="90">
        <v>1</v>
      </c>
      <c r="C18" s="95" t="s">
        <v>28</v>
      </c>
      <c r="D18" s="175">
        <v>34093</v>
      </c>
      <c r="E18" s="168">
        <v>10.113962196188858</v>
      </c>
      <c r="F18" s="173">
        <v>1779.9860378038111</v>
      </c>
      <c r="G18" s="168">
        <v>1790.1</v>
      </c>
    </row>
    <row r="19" spans="2:7" x14ac:dyDescent="0.2">
      <c r="B19" s="90">
        <v>1</v>
      </c>
      <c r="C19" s="93" t="s">
        <v>29</v>
      </c>
      <c r="D19" s="175">
        <v>302</v>
      </c>
      <c r="E19" s="168">
        <v>0</v>
      </c>
      <c r="F19" s="173">
        <v>14826.8</v>
      </c>
      <c r="G19" s="168">
        <v>14826.8</v>
      </c>
    </row>
    <row r="20" spans="2:7" x14ac:dyDescent="0.2">
      <c r="B20" s="90">
        <v>1</v>
      </c>
      <c r="C20" s="95" t="s">
        <v>30</v>
      </c>
      <c r="D20" s="175">
        <v>8456</v>
      </c>
      <c r="E20" s="168">
        <v>0</v>
      </c>
      <c r="F20" s="173">
        <v>550.41</v>
      </c>
      <c r="G20" s="168">
        <v>550.41</v>
      </c>
    </row>
    <row r="21" spans="2:7" x14ac:dyDescent="0.2">
      <c r="B21" s="90">
        <v>1</v>
      </c>
      <c r="C21" s="95" t="s">
        <v>31</v>
      </c>
      <c r="D21" s="175">
        <v>1008</v>
      </c>
      <c r="E21" s="168">
        <v>0</v>
      </c>
      <c r="F21" s="173">
        <v>5045.8599999999997</v>
      </c>
      <c r="G21" s="168">
        <v>5045.8599999999997</v>
      </c>
    </row>
    <row r="22" spans="2:7" ht="13.5" thickBot="1" x14ac:dyDescent="0.25">
      <c r="B22" s="97">
        <v>1</v>
      </c>
      <c r="C22" s="98" t="s">
        <v>32</v>
      </c>
      <c r="D22" s="177">
        <v>6073</v>
      </c>
      <c r="E22" s="170">
        <v>0.90262287992586765</v>
      </c>
      <c r="F22" s="178">
        <v>5279.4973771200739</v>
      </c>
      <c r="G22" s="170">
        <v>5280.4</v>
      </c>
    </row>
    <row r="23" spans="2:7" ht="13.5" thickTop="1" x14ac:dyDescent="0.2">
      <c r="B23" s="171">
        <v>1</v>
      </c>
      <c r="C23" s="96" t="s">
        <v>33</v>
      </c>
      <c r="D23" s="176">
        <v>2293000</v>
      </c>
      <c r="E23" s="169">
        <v>2.5346062900893505</v>
      </c>
      <c r="F23" s="169">
        <v>477.98953408060402</v>
      </c>
      <c r="G23" s="169">
        <v>480.52414037069337</v>
      </c>
    </row>
    <row r="27" spans="2:7" x14ac:dyDescent="0.2">
      <c r="B27" s="5" t="s">
        <v>9</v>
      </c>
      <c r="C27" s="5" t="s">
        <v>10</v>
      </c>
      <c r="D27" s="7" t="s">
        <v>161</v>
      </c>
      <c r="E27" s="7" t="s">
        <v>78</v>
      </c>
      <c r="F27" s="7" t="s">
        <v>79</v>
      </c>
      <c r="G27" s="7" t="s">
        <v>80</v>
      </c>
    </row>
    <row r="28" spans="2:7" x14ac:dyDescent="0.2">
      <c r="B28" s="88">
        <v>2</v>
      </c>
      <c r="C28" s="92" t="s">
        <v>14</v>
      </c>
      <c r="D28" s="174">
        <v>8089</v>
      </c>
      <c r="E28" s="167">
        <v>0</v>
      </c>
      <c r="F28" s="172">
        <v>1767.62</v>
      </c>
      <c r="G28" s="167">
        <v>1767.62</v>
      </c>
    </row>
    <row r="29" spans="2:7" x14ac:dyDescent="0.2">
      <c r="B29" s="89">
        <v>2</v>
      </c>
      <c r="C29" s="93" t="s">
        <v>15</v>
      </c>
      <c r="D29" s="175">
        <v>27980</v>
      </c>
      <c r="E29" s="168">
        <v>6.6582862506360758</v>
      </c>
      <c r="F29" s="173">
        <v>2319.6517137493638</v>
      </c>
      <c r="G29" s="168">
        <v>2326.31</v>
      </c>
    </row>
    <row r="30" spans="2:7" x14ac:dyDescent="0.2">
      <c r="B30" s="89">
        <v>2</v>
      </c>
      <c r="C30" s="93" t="s">
        <v>16</v>
      </c>
      <c r="D30" s="175">
        <v>299</v>
      </c>
      <c r="E30" s="168">
        <v>0</v>
      </c>
      <c r="F30" s="173">
        <v>5668.23</v>
      </c>
      <c r="G30" s="168">
        <v>5668.23</v>
      </c>
    </row>
    <row r="31" spans="2:7" x14ac:dyDescent="0.2">
      <c r="B31" s="89">
        <v>2</v>
      </c>
      <c r="C31" s="93" t="s">
        <v>17</v>
      </c>
      <c r="D31" s="175">
        <v>98438</v>
      </c>
      <c r="E31" s="168">
        <v>0</v>
      </c>
      <c r="F31" s="173">
        <v>226.97</v>
      </c>
      <c r="G31" s="168">
        <v>226.97</v>
      </c>
    </row>
    <row r="32" spans="2:7" x14ac:dyDescent="0.2">
      <c r="B32" s="89">
        <v>2</v>
      </c>
      <c r="C32" s="93" t="s">
        <v>18</v>
      </c>
      <c r="D32" s="175">
        <v>32839</v>
      </c>
      <c r="E32" s="168">
        <v>0</v>
      </c>
      <c r="F32" s="173">
        <v>829.93</v>
      </c>
      <c r="G32" s="168">
        <v>829.93</v>
      </c>
    </row>
    <row r="33" spans="2:7" x14ac:dyDescent="0.2">
      <c r="B33" s="89">
        <v>2</v>
      </c>
      <c r="C33" s="93" t="s">
        <v>19</v>
      </c>
      <c r="D33" s="175">
        <v>100138</v>
      </c>
      <c r="E33" s="168">
        <v>0</v>
      </c>
      <c r="F33" s="173">
        <v>199.78</v>
      </c>
      <c r="G33" s="168">
        <v>199.78</v>
      </c>
    </row>
    <row r="34" spans="2:7" x14ac:dyDescent="0.2">
      <c r="B34" s="89">
        <v>2</v>
      </c>
      <c r="C34" s="93" t="s">
        <v>20</v>
      </c>
      <c r="D34" s="175">
        <v>96230</v>
      </c>
      <c r="E34" s="168">
        <v>0</v>
      </c>
      <c r="F34" s="173">
        <v>235.59</v>
      </c>
      <c r="G34" s="168">
        <v>235.59</v>
      </c>
    </row>
    <row r="35" spans="2:7" x14ac:dyDescent="0.2">
      <c r="B35" s="89">
        <v>2</v>
      </c>
      <c r="C35" s="93" t="s">
        <v>21</v>
      </c>
      <c r="D35" s="175">
        <v>95739</v>
      </c>
      <c r="E35" s="168">
        <v>0</v>
      </c>
      <c r="F35" s="173">
        <v>231.25</v>
      </c>
      <c r="G35" s="168">
        <v>231.25</v>
      </c>
    </row>
    <row r="36" spans="2:7" x14ac:dyDescent="0.2">
      <c r="B36" s="89">
        <v>2</v>
      </c>
      <c r="C36" s="93" t="s">
        <v>22</v>
      </c>
      <c r="D36" s="175">
        <v>79944</v>
      </c>
      <c r="E36" s="168">
        <v>12.300889247113879</v>
      </c>
      <c r="F36" s="173">
        <v>663.52911075288614</v>
      </c>
      <c r="G36" s="168">
        <v>675.83</v>
      </c>
    </row>
    <row r="37" spans="2:7" x14ac:dyDescent="0.2">
      <c r="B37" s="90">
        <v>2</v>
      </c>
      <c r="C37" s="94" t="s">
        <v>23</v>
      </c>
      <c r="D37" s="175">
        <v>21933</v>
      </c>
      <c r="E37" s="168">
        <v>0</v>
      </c>
      <c r="F37" s="173">
        <v>492.68</v>
      </c>
      <c r="G37" s="168">
        <v>492.68</v>
      </c>
    </row>
    <row r="38" spans="2:7" x14ac:dyDescent="0.2">
      <c r="B38" s="89">
        <v>2</v>
      </c>
      <c r="C38" s="93" t="s">
        <v>24</v>
      </c>
      <c r="D38" s="175">
        <v>65687</v>
      </c>
      <c r="E38" s="168">
        <v>2.9383648694322</v>
      </c>
      <c r="F38" s="173">
        <v>278.9616351305678</v>
      </c>
      <c r="G38" s="168">
        <v>281.89999999999998</v>
      </c>
    </row>
    <row r="39" spans="2:7" x14ac:dyDescent="0.2">
      <c r="B39" s="89">
        <v>2</v>
      </c>
      <c r="C39" s="93" t="s">
        <v>25</v>
      </c>
      <c r="D39" s="175">
        <v>20132</v>
      </c>
      <c r="E39" s="168">
        <v>0</v>
      </c>
      <c r="F39" s="173">
        <v>185.3</v>
      </c>
      <c r="G39" s="168">
        <v>185.3</v>
      </c>
    </row>
    <row r="40" spans="2:7" x14ac:dyDescent="0.2">
      <c r="B40" s="89">
        <v>2</v>
      </c>
      <c r="C40" s="93" t="s">
        <v>26</v>
      </c>
      <c r="D40" s="175">
        <v>1959</v>
      </c>
      <c r="E40" s="168">
        <v>0.27215022287892554</v>
      </c>
      <c r="F40" s="173">
        <v>2180.2578497771215</v>
      </c>
      <c r="G40" s="168">
        <v>2180.5300000000002</v>
      </c>
    </row>
    <row r="41" spans="2:7" x14ac:dyDescent="0.2">
      <c r="B41" s="89">
        <v>2</v>
      </c>
      <c r="C41" s="95" t="s">
        <v>27</v>
      </c>
      <c r="D41" s="175">
        <v>23982</v>
      </c>
      <c r="E41" s="168">
        <v>4.8205082499417663E-2</v>
      </c>
      <c r="F41" s="173">
        <v>305.48179491750057</v>
      </c>
      <c r="G41" s="168">
        <v>305.52999999999997</v>
      </c>
    </row>
    <row r="42" spans="2:7" x14ac:dyDescent="0.2">
      <c r="B42" s="90">
        <v>2</v>
      </c>
      <c r="C42" s="95" t="s">
        <v>28</v>
      </c>
      <c r="D42" s="175">
        <v>7378</v>
      </c>
      <c r="E42" s="168">
        <v>2.1495443276677548</v>
      </c>
      <c r="F42" s="173">
        <v>2259.9004556723326</v>
      </c>
      <c r="G42" s="168">
        <v>2262.0500000000002</v>
      </c>
    </row>
    <row r="43" spans="2:7" x14ac:dyDescent="0.2">
      <c r="B43" s="90">
        <v>2</v>
      </c>
      <c r="C43" s="93" t="s">
        <v>29</v>
      </c>
      <c r="D43" s="175">
        <v>0</v>
      </c>
      <c r="E43" s="168">
        <v>0</v>
      </c>
      <c r="F43" s="173">
        <v>0</v>
      </c>
      <c r="G43" s="168">
        <v>0</v>
      </c>
    </row>
    <row r="44" spans="2:7" x14ac:dyDescent="0.2">
      <c r="B44" s="90">
        <v>2</v>
      </c>
      <c r="C44" s="95" t="s">
        <v>30</v>
      </c>
      <c r="D44" s="175">
        <v>0</v>
      </c>
      <c r="E44" s="168">
        <v>0</v>
      </c>
      <c r="F44" s="173">
        <v>0</v>
      </c>
      <c r="G44" s="168">
        <v>0</v>
      </c>
    </row>
    <row r="45" spans="2:7" x14ac:dyDescent="0.2">
      <c r="B45" s="90">
        <v>2</v>
      </c>
      <c r="C45" s="95" t="s">
        <v>31</v>
      </c>
      <c r="D45" s="175">
        <v>0</v>
      </c>
      <c r="E45" s="168">
        <v>0</v>
      </c>
      <c r="F45" s="173">
        <v>0</v>
      </c>
      <c r="G45" s="168">
        <v>0</v>
      </c>
    </row>
    <row r="46" spans="2:7" ht="13.5" thickBot="1" x14ac:dyDescent="0.25">
      <c r="B46" s="97">
        <v>2</v>
      </c>
      <c r="C46" s="98" t="s">
        <v>32</v>
      </c>
      <c r="D46" s="177">
        <v>1912</v>
      </c>
      <c r="E46" s="170">
        <v>1.2479604064993333</v>
      </c>
      <c r="F46" s="178">
        <v>5268.972039593501</v>
      </c>
      <c r="G46" s="170">
        <v>5270.22</v>
      </c>
    </row>
    <row r="47" spans="2:7" ht="13.5" thickTop="1" x14ac:dyDescent="0.2">
      <c r="B47" s="171">
        <v>2</v>
      </c>
      <c r="C47" s="96" t="s">
        <v>33</v>
      </c>
      <c r="D47" s="176">
        <v>680767</v>
      </c>
      <c r="E47" s="169">
        <v>2.0309858547261288</v>
      </c>
      <c r="F47" s="169">
        <v>469.41209099829399</v>
      </c>
      <c r="G47" s="169">
        <v>471.44307685302005</v>
      </c>
    </row>
  </sheetData>
  <pageMargins left="0.7" right="0.7" top="0.75" bottom="0.75" header="0.3" footer="0.3"/>
  <pageSetup scale="70" orientation="landscape" r:id="rId1"/>
  <headerFooter>
    <oddHeader>&amp;LState of Nebraska&amp;RDraft and Confidential</oddHeader>
    <oddFooter>&amp;L&amp;F | &amp;A&amp;R&amp;G</oddFoot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3:I45"/>
  <sheetViews>
    <sheetView zoomScale="85" zoomScaleNormal="85" workbookViewId="0"/>
  </sheetViews>
  <sheetFormatPr defaultRowHeight="15" x14ac:dyDescent="0.25"/>
  <cols>
    <col min="3" max="3" width="20.28515625" customWidth="1"/>
    <col min="4" max="4" width="18.85546875" customWidth="1"/>
    <col min="5" max="5" width="13.42578125" customWidth="1"/>
    <col min="6" max="6" width="14.28515625" customWidth="1"/>
    <col min="7" max="8" width="13.42578125" customWidth="1"/>
    <col min="9" max="9" width="20.28515625" customWidth="1"/>
  </cols>
  <sheetData>
    <row r="3" spans="3:9" ht="15.75" x14ac:dyDescent="0.25">
      <c r="C3" s="414" t="s">
        <v>276</v>
      </c>
      <c r="D3" s="1"/>
      <c r="E3" s="1"/>
      <c r="F3" s="1"/>
      <c r="G3" s="1"/>
      <c r="H3" s="1"/>
      <c r="I3" s="1"/>
    </row>
    <row r="4" spans="3:9" x14ac:dyDescent="0.25">
      <c r="C4" s="1"/>
      <c r="D4" s="1"/>
      <c r="E4" s="1"/>
      <c r="F4" s="1"/>
      <c r="G4" s="1"/>
      <c r="H4" s="1"/>
      <c r="I4" s="1"/>
    </row>
    <row r="5" spans="3:9" x14ac:dyDescent="0.25">
      <c r="C5" s="415" t="s">
        <v>277</v>
      </c>
      <c r="D5" s="1"/>
      <c r="E5" s="1"/>
      <c r="F5" s="1"/>
      <c r="G5" s="1"/>
      <c r="H5" s="1"/>
      <c r="I5" s="1"/>
    </row>
    <row r="6" spans="3:9" x14ac:dyDescent="0.25">
      <c r="C6" s="1"/>
      <c r="D6" s="1"/>
      <c r="E6" s="1"/>
      <c r="F6" s="1"/>
      <c r="G6" s="1"/>
      <c r="H6" s="1"/>
      <c r="I6" s="1"/>
    </row>
    <row r="7" spans="3:9" ht="25.5" x14ac:dyDescent="0.25">
      <c r="C7" s="416" t="s">
        <v>9</v>
      </c>
      <c r="D7" s="417" t="s">
        <v>10</v>
      </c>
      <c r="E7" s="4" t="s">
        <v>278</v>
      </c>
      <c r="F7" s="403" t="s">
        <v>279</v>
      </c>
      <c r="G7" s="403" t="s">
        <v>280</v>
      </c>
      <c r="H7" s="403" t="s">
        <v>281</v>
      </c>
      <c r="I7" s="403" t="s">
        <v>282</v>
      </c>
    </row>
    <row r="8" spans="3:9" x14ac:dyDescent="0.25">
      <c r="C8" s="418" t="s">
        <v>94</v>
      </c>
      <c r="D8" s="418" t="s">
        <v>237</v>
      </c>
      <c r="E8" s="419">
        <v>717.1450915893455</v>
      </c>
      <c r="F8" s="420">
        <v>27.338613029545442</v>
      </c>
      <c r="G8" s="421">
        <v>0.69909653950903594</v>
      </c>
      <c r="H8" s="419">
        <v>501.35365185600205</v>
      </c>
      <c r="I8" s="422">
        <v>673.5814555537487</v>
      </c>
    </row>
    <row r="9" spans="3:9" x14ac:dyDescent="0.25">
      <c r="C9" s="423" t="s">
        <v>94</v>
      </c>
      <c r="D9" s="423" t="s">
        <v>238</v>
      </c>
      <c r="E9" s="424">
        <v>713.73120340114872</v>
      </c>
      <c r="F9" s="425">
        <v>28.178662817494839</v>
      </c>
      <c r="G9" s="426">
        <v>0.69909653950903594</v>
      </c>
      <c r="H9" s="424">
        <v>498.96701443736293</v>
      </c>
      <c r="I9" s="427">
        <v>673.5814555537487</v>
      </c>
    </row>
    <row r="10" spans="3:9" x14ac:dyDescent="0.25">
      <c r="C10" s="428" t="s">
        <v>94</v>
      </c>
      <c r="D10" s="428" t="s">
        <v>239</v>
      </c>
      <c r="E10" s="429">
        <v>1482.2336501805428</v>
      </c>
      <c r="F10" s="430">
        <v>26.551930683208781</v>
      </c>
      <c r="G10" s="431">
        <v>0.69909653950903594</v>
      </c>
      <c r="H10" s="429">
        <v>1036.2244155850644</v>
      </c>
      <c r="I10" s="432">
        <v>673.5814555537487</v>
      </c>
    </row>
    <row r="11" spans="3:9" x14ac:dyDescent="0.25">
      <c r="C11" s="1"/>
      <c r="D11" s="1"/>
      <c r="E11" s="1"/>
      <c r="F11" s="1"/>
      <c r="G11" s="1"/>
      <c r="H11" s="433"/>
      <c r="I11" s="434"/>
    </row>
    <row r="12" spans="3:9" x14ac:dyDescent="0.25">
      <c r="C12" s="1"/>
      <c r="D12" s="1"/>
      <c r="E12" s="1"/>
      <c r="F12" s="1"/>
      <c r="G12" s="1"/>
      <c r="H12" s="1"/>
      <c r="I12" s="1"/>
    </row>
    <row r="13" spans="3:9" x14ac:dyDescent="0.25">
      <c r="C13" s="415" t="s">
        <v>283</v>
      </c>
      <c r="D13" s="1"/>
      <c r="E13" s="1"/>
      <c r="F13" s="1"/>
      <c r="G13" s="1"/>
      <c r="H13" s="1"/>
      <c r="I13" s="1"/>
    </row>
    <row r="14" spans="3:9" x14ac:dyDescent="0.25">
      <c r="C14" s="1"/>
      <c r="D14" s="1"/>
      <c r="E14" s="1"/>
      <c r="F14" s="1"/>
      <c r="G14" s="1"/>
      <c r="H14" s="1"/>
      <c r="I14" s="1"/>
    </row>
    <row r="15" spans="3:9" ht="38.25" x14ac:dyDescent="0.25">
      <c r="C15" s="416" t="s">
        <v>9</v>
      </c>
      <c r="D15" s="417" t="s">
        <v>10</v>
      </c>
      <c r="E15" s="4" t="s">
        <v>278</v>
      </c>
      <c r="F15" s="403" t="s">
        <v>284</v>
      </c>
      <c r="G15" s="403" t="s">
        <v>280</v>
      </c>
      <c r="H15" s="403" t="s">
        <v>281</v>
      </c>
      <c r="I15" s="403" t="s">
        <v>282</v>
      </c>
    </row>
    <row r="16" spans="3:9" x14ac:dyDescent="0.25">
      <c r="C16" s="418" t="s">
        <v>94</v>
      </c>
      <c r="D16" s="435" t="s">
        <v>14</v>
      </c>
      <c r="E16" s="419">
        <v>1542.5295100676856</v>
      </c>
      <c r="F16" s="420">
        <v>88.5</v>
      </c>
      <c r="G16" s="421">
        <v>0.69909653950903594</v>
      </c>
      <c r="H16" s="419">
        <v>1078.3770425788875</v>
      </c>
      <c r="I16" s="422">
        <v>1293.7630027211055</v>
      </c>
    </row>
    <row r="17" spans="3:9" x14ac:dyDescent="0.25">
      <c r="C17" s="423" t="s">
        <v>94</v>
      </c>
      <c r="D17" s="436" t="s">
        <v>15</v>
      </c>
      <c r="E17" s="424">
        <v>2086.3343158198213</v>
      </c>
      <c r="F17" s="425">
        <v>33</v>
      </c>
      <c r="G17" s="426">
        <v>0.69909653950903594</v>
      </c>
      <c r="H17" s="424">
        <v>1458.5491004485891</v>
      </c>
      <c r="I17" s="427">
        <v>1293.7630027211055</v>
      </c>
    </row>
    <row r="18" spans="3:9" x14ac:dyDescent="0.25">
      <c r="C18" s="423" t="s">
        <v>94</v>
      </c>
      <c r="D18" s="436" t="s">
        <v>28</v>
      </c>
      <c r="E18" s="424">
        <v>1858.0836061886528</v>
      </c>
      <c r="F18" s="425">
        <v>2611.5</v>
      </c>
      <c r="G18" s="426">
        <v>0.69909653950903594</v>
      </c>
      <c r="H18" s="424">
        <v>1298.9798192049575</v>
      </c>
      <c r="I18" s="427">
        <v>1293.7630027211055</v>
      </c>
    </row>
    <row r="19" spans="3:9" x14ac:dyDescent="0.25">
      <c r="C19" s="437" t="s">
        <v>94</v>
      </c>
      <c r="D19" s="438" t="s">
        <v>29</v>
      </c>
      <c r="E19" s="439">
        <v>14766.653364837897</v>
      </c>
      <c r="F19" s="440">
        <v>80.5</v>
      </c>
      <c r="G19" s="441">
        <v>0.69909653950903594</v>
      </c>
      <c r="H19" s="439">
        <v>10323.316267487635</v>
      </c>
      <c r="I19" s="442">
        <v>10323.316267487635</v>
      </c>
    </row>
    <row r="20" spans="3:9" x14ac:dyDescent="0.25">
      <c r="C20" s="418" t="s">
        <v>94</v>
      </c>
      <c r="D20" s="443" t="s">
        <v>18</v>
      </c>
      <c r="E20" s="419">
        <v>878.45659640326824</v>
      </c>
      <c r="F20" s="420">
        <v>14</v>
      </c>
      <c r="G20" s="421">
        <v>0.69909653950903594</v>
      </c>
      <c r="H20" s="419">
        <v>614.1259666544106</v>
      </c>
      <c r="I20" s="422">
        <v>416.33603453921097</v>
      </c>
    </row>
    <row r="21" spans="3:9" x14ac:dyDescent="0.25">
      <c r="C21" s="423" t="s">
        <v>94</v>
      </c>
      <c r="D21" s="444" t="s">
        <v>19</v>
      </c>
      <c r="E21" s="424">
        <v>190.57279148173657</v>
      </c>
      <c r="F21" s="425">
        <v>6.5</v>
      </c>
      <c r="G21" s="426">
        <v>0.69909653950903594</v>
      </c>
      <c r="H21" s="424">
        <v>133.22877904945912</v>
      </c>
      <c r="I21" s="427">
        <v>416.33603453921097</v>
      </c>
    </row>
    <row r="22" spans="3:9" x14ac:dyDescent="0.25">
      <c r="C22" s="423" t="s">
        <v>94</v>
      </c>
      <c r="D22" s="444" t="s">
        <v>20</v>
      </c>
      <c r="E22" s="424">
        <v>219.22208970132993</v>
      </c>
      <c r="F22" s="425">
        <v>1</v>
      </c>
      <c r="G22" s="426">
        <v>0.69909653950903594</v>
      </c>
      <c r="H22" s="424">
        <v>153.25740429413923</v>
      </c>
      <c r="I22" s="427">
        <v>416.33603453921097</v>
      </c>
    </row>
    <row r="23" spans="3:9" x14ac:dyDescent="0.25">
      <c r="C23" s="423" t="s">
        <v>94</v>
      </c>
      <c r="D23" s="444" t="s">
        <v>21</v>
      </c>
      <c r="E23" s="424">
        <v>232.83551890140166</v>
      </c>
      <c r="F23" s="425">
        <v>11</v>
      </c>
      <c r="G23" s="426">
        <v>0.69909653950903594</v>
      </c>
      <c r="H23" s="424">
        <v>162.77450553876062</v>
      </c>
      <c r="I23" s="427">
        <v>416.33603453921097</v>
      </c>
    </row>
    <row r="24" spans="3:9" x14ac:dyDescent="0.25">
      <c r="C24" s="423" t="s">
        <v>94</v>
      </c>
      <c r="D24" s="444" t="s">
        <v>22</v>
      </c>
      <c r="E24" s="424">
        <v>614.66936167752476</v>
      </c>
      <c r="F24" s="425">
        <v>2</v>
      </c>
      <c r="G24" s="426">
        <v>0.69909653950903594</v>
      </c>
      <c r="H24" s="424">
        <v>429.71322369098561</v>
      </c>
      <c r="I24" s="427">
        <v>416.33603453921097</v>
      </c>
    </row>
    <row r="25" spans="3:9" x14ac:dyDescent="0.25">
      <c r="C25" s="423" t="s">
        <v>94</v>
      </c>
      <c r="D25" s="444" t="s">
        <v>23</v>
      </c>
      <c r="E25" s="424">
        <v>597.14924500453492</v>
      </c>
      <c r="F25" s="425">
        <v>78</v>
      </c>
      <c r="G25" s="426">
        <v>0.69909653950903594</v>
      </c>
      <c r="H25" s="424">
        <v>417.46497075310384</v>
      </c>
      <c r="I25" s="427">
        <v>416.33603453921097</v>
      </c>
    </row>
    <row r="26" spans="3:9" x14ac:dyDescent="0.25">
      <c r="C26" s="423" t="s">
        <v>94</v>
      </c>
      <c r="D26" s="444" t="s">
        <v>26</v>
      </c>
      <c r="E26" s="424">
        <v>3127.4105233421024</v>
      </c>
      <c r="F26" s="425">
        <v>1.5</v>
      </c>
      <c r="G26" s="426">
        <v>0.69909653950903594</v>
      </c>
      <c r="H26" s="424">
        <v>2186.3618744926066</v>
      </c>
      <c r="I26" s="427">
        <v>416.33603453921097</v>
      </c>
    </row>
    <row r="27" spans="3:9" x14ac:dyDescent="0.25">
      <c r="C27" s="428" t="s">
        <v>94</v>
      </c>
      <c r="D27" s="445" t="s">
        <v>27</v>
      </c>
      <c r="E27" s="429">
        <v>287.30009231825522</v>
      </c>
      <c r="F27" s="430">
        <v>3</v>
      </c>
      <c r="G27" s="431">
        <v>0.69909653950903594</v>
      </c>
      <c r="H27" s="429">
        <v>200.85050034031877</v>
      </c>
      <c r="I27" s="432">
        <v>416.33603453921097</v>
      </c>
    </row>
    <row r="28" spans="3:9" x14ac:dyDescent="0.25">
      <c r="C28" s="1"/>
      <c r="D28" s="1"/>
      <c r="E28" s="1"/>
      <c r="F28" s="1"/>
      <c r="G28" s="1"/>
      <c r="H28" s="1"/>
      <c r="I28" s="1"/>
    </row>
    <row r="29" spans="3:9" x14ac:dyDescent="0.25">
      <c r="C29" s="415" t="s">
        <v>291</v>
      </c>
    </row>
    <row r="31" spans="3:9" x14ac:dyDescent="0.25">
      <c r="C31" s="416" t="s">
        <v>285</v>
      </c>
      <c r="D31" s="416" t="s">
        <v>265</v>
      </c>
    </row>
    <row r="32" spans="3:9" x14ac:dyDescent="0.25">
      <c r="C32" s="423" t="s">
        <v>290</v>
      </c>
      <c r="D32" s="448">
        <f>I8</f>
        <v>673.5814555537487</v>
      </c>
    </row>
    <row r="33" spans="3:6" x14ac:dyDescent="0.25">
      <c r="C33" s="423" t="s">
        <v>287</v>
      </c>
      <c r="D33" s="448">
        <f>I16</f>
        <v>1293.7630027211055</v>
      </c>
    </row>
    <row r="34" spans="3:6" x14ac:dyDescent="0.25">
      <c r="C34" s="423" t="s">
        <v>288</v>
      </c>
      <c r="D34" s="448">
        <f>I19</f>
        <v>10323.316267487635</v>
      </c>
    </row>
    <row r="35" spans="3:6" x14ac:dyDescent="0.25">
      <c r="C35" s="428" t="s">
        <v>289</v>
      </c>
      <c r="D35" s="450">
        <f>I20</f>
        <v>416.33603453921097</v>
      </c>
    </row>
    <row r="38" spans="3:6" ht="15.75" x14ac:dyDescent="0.25">
      <c r="C38" s="446" t="s">
        <v>292</v>
      </c>
      <c r="D38" s="447"/>
      <c r="E38" s="447"/>
      <c r="F38" s="447"/>
    </row>
    <row r="39" spans="3:6" x14ac:dyDescent="0.25">
      <c r="C39" s="447"/>
      <c r="D39" s="447"/>
      <c r="E39" s="447"/>
      <c r="F39" s="447"/>
    </row>
    <row r="40" spans="3:6" ht="27.75" x14ac:dyDescent="0.25">
      <c r="C40" s="416" t="s">
        <v>285</v>
      </c>
      <c r="D40" s="416" t="s">
        <v>73</v>
      </c>
      <c r="E40" s="416" t="s">
        <v>286</v>
      </c>
      <c r="F40" s="416" t="s">
        <v>294</v>
      </c>
    </row>
    <row r="41" spans="3:6" x14ac:dyDescent="0.25">
      <c r="C41" s="423" t="s">
        <v>287</v>
      </c>
      <c r="D41" s="448">
        <f>I16</f>
        <v>1293.7630027211055</v>
      </c>
      <c r="E41" s="449">
        <v>0.10249999999999999</v>
      </c>
      <c r="F41" s="449">
        <f t="shared" ref="F41:F43" si="0">1-E41+2%</f>
        <v>0.91749999999999998</v>
      </c>
    </row>
    <row r="42" spans="3:6" x14ac:dyDescent="0.25">
      <c r="C42" s="423" t="s">
        <v>288</v>
      </c>
      <c r="D42" s="448">
        <f>I19</f>
        <v>10323.316267487635</v>
      </c>
      <c r="E42" s="449">
        <v>3.2500000000000001E-2</v>
      </c>
      <c r="F42" s="449">
        <f t="shared" si="0"/>
        <v>0.98750000000000004</v>
      </c>
    </row>
    <row r="43" spans="3:6" x14ac:dyDescent="0.25">
      <c r="C43" s="428" t="s">
        <v>289</v>
      </c>
      <c r="D43" s="450">
        <f>I20</f>
        <v>416.33603453921097</v>
      </c>
      <c r="E43" s="451">
        <v>0.10249999999999999</v>
      </c>
      <c r="F43" s="451">
        <f t="shared" si="0"/>
        <v>0.91749999999999998</v>
      </c>
    </row>
    <row r="45" spans="3:6" ht="15.75" x14ac:dyDescent="0.25">
      <c r="C45" s="452" t="s">
        <v>293</v>
      </c>
    </row>
  </sheetData>
  <pageMargins left="0.7" right="0.7" top="0.75" bottom="0.75" header="0.3" footer="0.3"/>
  <pageSetup scale="79" orientation="portrait" r:id="rId1"/>
  <headerFooter>
    <oddHeader>&amp;LState of Nebraska&amp;RDraft and Confidential</oddHeader>
    <oddFooter>&amp;L&amp;F | &amp;A&amp;R&amp;G</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45"/>
  <sheetViews>
    <sheetView zoomScaleNormal="100" workbookViewId="0"/>
  </sheetViews>
  <sheetFormatPr defaultColWidth="8.7109375" defaultRowHeight="15" x14ac:dyDescent="0.25"/>
  <cols>
    <col min="1" max="1" width="8.7109375" style="192"/>
    <col min="2" max="2" width="21" customWidth="1"/>
    <col min="4" max="4" width="21" customWidth="1"/>
    <col min="6" max="6" width="20.5703125" customWidth="1"/>
    <col min="8" max="8" width="20.5703125" customWidth="1"/>
    <col min="9" max="9" width="8.7109375" style="192"/>
    <col min="10" max="10" width="11.5703125" style="51" customWidth="1"/>
    <col min="11" max="11" width="20.5703125" style="51" bestFit="1" customWidth="1"/>
    <col min="12" max="12" width="12.85546875" style="51" bestFit="1" customWidth="1"/>
    <col min="13" max="13" width="14.7109375" style="51" bestFit="1" customWidth="1"/>
    <col min="14" max="14" width="10.42578125" style="51" bestFit="1" customWidth="1"/>
    <col min="15" max="15" width="8.7109375" style="51"/>
    <col min="16" max="16" width="14.7109375" style="51" bestFit="1" customWidth="1"/>
    <col min="17" max="17" width="10.42578125" style="51" bestFit="1" customWidth="1"/>
    <col min="18" max="18" width="8.7109375" style="51"/>
    <col min="19" max="19" width="14.7109375" style="51" bestFit="1" customWidth="1"/>
    <col min="20" max="20" width="10.42578125" style="51" bestFit="1" customWidth="1"/>
    <col min="21" max="21" width="12" style="51" bestFit="1" customWidth="1"/>
    <col min="22" max="22" width="14.7109375" style="51" bestFit="1" customWidth="1"/>
    <col min="23" max="23" width="12" style="51" bestFit="1" customWidth="1"/>
    <col min="24" max="24" width="8.7109375" style="51"/>
    <col min="25" max="25" width="11.5703125" style="51" customWidth="1"/>
    <col min="26" max="26" width="20.5703125" style="51" bestFit="1" customWidth="1"/>
    <col min="27" max="27" width="8.7109375" style="51"/>
    <col min="28" max="28" width="14.7109375" style="51" bestFit="1" customWidth="1"/>
    <col min="29" max="29" width="10.42578125" style="51" bestFit="1" customWidth="1"/>
    <col min="30" max="30" width="8.7109375" style="51"/>
    <col min="31" max="31" width="14.7109375" style="51" bestFit="1" customWidth="1"/>
    <col min="32" max="32" width="10.42578125" style="51" bestFit="1" customWidth="1"/>
    <col min="33" max="33" width="8.7109375" style="51"/>
    <col min="34" max="34" width="14.7109375" style="51" bestFit="1" customWidth="1"/>
    <col min="35" max="35" width="10.42578125" style="51" bestFit="1" customWidth="1"/>
    <col min="36" max="36" width="12" style="51" bestFit="1" customWidth="1"/>
    <col min="37" max="37" width="14.7109375" style="51" bestFit="1" customWidth="1"/>
    <col min="38" max="38" width="12" style="51" bestFit="1" customWidth="1"/>
    <col min="39" max="39" width="8.7109375" style="51"/>
    <col min="40" max="40" width="11.7109375" style="51" customWidth="1"/>
    <col min="41" max="41" width="20.5703125" style="51" bestFit="1" customWidth="1"/>
    <col min="42" max="42" width="13.85546875" style="51" customWidth="1"/>
    <col min="43" max="43" width="10" style="51" customWidth="1"/>
    <col min="44" max="44" width="12.7109375" style="51" bestFit="1" customWidth="1"/>
    <col min="45" max="46" width="12.7109375" style="51" customWidth="1"/>
    <col min="47" max="52" width="9.7109375" style="51" customWidth="1"/>
    <col min="53" max="16384" width="8.7109375" style="192"/>
  </cols>
  <sheetData>
    <row r="2" spans="2:53" x14ac:dyDescent="0.25">
      <c r="J2" s="193" t="s">
        <v>97</v>
      </c>
      <c r="Y2" s="193" t="s">
        <v>175</v>
      </c>
      <c r="AN2" s="193" t="s">
        <v>311</v>
      </c>
    </row>
    <row r="3" spans="2:53" ht="25.5" x14ac:dyDescent="0.25">
      <c r="B3" s="269" t="s">
        <v>98</v>
      </c>
      <c r="D3" s="269" t="s">
        <v>163</v>
      </c>
      <c r="F3" s="269" t="s">
        <v>99</v>
      </c>
      <c r="H3" s="269" t="s">
        <v>170</v>
      </c>
      <c r="L3" s="194" t="s">
        <v>62</v>
      </c>
      <c r="M3" s="194"/>
      <c r="N3" s="194"/>
      <c r="O3" s="195" t="s">
        <v>314</v>
      </c>
      <c r="P3" s="195"/>
      <c r="Q3" s="195"/>
      <c r="R3" s="196" t="s">
        <v>63</v>
      </c>
      <c r="S3" s="196"/>
      <c r="T3" s="196"/>
      <c r="U3" s="197" t="s">
        <v>33</v>
      </c>
      <c r="V3" s="197"/>
      <c r="W3" s="197"/>
      <c r="AA3" s="194" t="s">
        <v>62</v>
      </c>
      <c r="AB3" s="194"/>
      <c r="AC3" s="194"/>
      <c r="AD3" s="195" t="s">
        <v>314</v>
      </c>
      <c r="AE3" s="195"/>
      <c r="AF3" s="195"/>
      <c r="AG3" s="196" t="s">
        <v>63</v>
      </c>
      <c r="AH3" s="196"/>
      <c r="AI3" s="196"/>
      <c r="AJ3" s="197" t="s">
        <v>33</v>
      </c>
      <c r="AK3" s="197"/>
      <c r="AL3" s="197"/>
      <c r="AU3" s="198" t="s">
        <v>62</v>
      </c>
      <c r="AV3" s="198"/>
      <c r="AW3" s="199" t="s">
        <v>262</v>
      </c>
      <c r="AX3" s="199"/>
      <c r="AY3" s="200" t="s">
        <v>63</v>
      </c>
      <c r="AZ3" s="200"/>
    </row>
    <row r="4" spans="2:53" ht="27.75" x14ac:dyDescent="0.25">
      <c r="B4" s="270" t="s">
        <v>308</v>
      </c>
      <c r="D4" s="270" t="s">
        <v>309</v>
      </c>
      <c r="F4" s="270" t="s">
        <v>81</v>
      </c>
      <c r="H4" s="270" t="s">
        <v>171</v>
      </c>
      <c r="J4" s="201" t="s">
        <v>9</v>
      </c>
      <c r="K4" s="201" t="s">
        <v>10</v>
      </c>
      <c r="L4" s="202" t="s">
        <v>82</v>
      </c>
      <c r="M4" s="202" t="s">
        <v>100</v>
      </c>
      <c r="N4" s="202" t="s">
        <v>80</v>
      </c>
      <c r="O4" s="203" t="s">
        <v>82</v>
      </c>
      <c r="P4" s="203" t="s">
        <v>100</v>
      </c>
      <c r="Q4" s="203" t="s">
        <v>80</v>
      </c>
      <c r="R4" s="204" t="s">
        <v>82</v>
      </c>
      <c r="S4" s="204" t="s">
        <v>100</v>
      </c>
      <c r="T4" s="204" t="s">
        <v>80</v>
      </c>
      <c r="U4" s="205" t="s">
        <v>82</v>
      </c>
      <c r="V4" s="205" t="s">
        <v>100</v>
      </c>
      <c r="W4" s="205" t="s">
        <v>80</v>
      </c>
      <c r="Y4" s="201" t="s">
        <v>9</v>
      </c>
      <c r="Z4" s="201" t="s">
        <v>10</v>
      </c>
      <c r="AA4" s="464" t="s">
        <v>82</v>
      </c>
      <c r="AB4" s="464" t="s">
        <v>100</v>
      </c>
      <c r="AC4" s="464" t="s">
        <v>80</v>
      </c>
      <c r="AD4" s="465" t="s">
        <v>82</v>
      </c>
      <c r="AE4" s="465" t="s">
        <v>100</v>
      </c>
      <c r="AF4" s="465" t="s">
        <v>80</v>
      </c>
      <c r="AG4" s="466" t="s">
        <v>82</v>
      </c>
      <c r="AH4" s="466" t="s">
        <v>100</v>
      </c>
      <c r="AI4" s="466" t="s">
        <v>80</v>
      </c>
      <c r="AJ4" s="206" t="s">
        <v>82</v>
      </c>
      <c r="AK4" s="206" t="s">
        <v>100</v>
      </c>
      <c r="AL4" s="206" t="s">
        <v>80</v>
      </c>
      <c r="AN4" s="460" t="s">
        <v>9</v>
      </c>
      <c r="AO4" s="460" t="s">
        <v>10</v>
      </c>
      <c r="AP4" s="191" t="s">
        <v>313</v>
      </c>
      <c r="AQ4" s="191" t="s">
        <v>83</v>
      </c>
      <c r="AR4" s="191" t="s">
        <v>176</v>
      </c>
      <c r="AS4" s="191" t="s">
        <v>310</v>
      </c>
      <c r="AT4" s="191" t="s">
        <v>315</v>
      </c>
      <c r="AU4" s="462" t="s">
        <v>72</v>
      </c>
      <c r="AV4" s="462" t="s">
        <v>84</v>
      </c>
      <c r="AW4" s="183" t="s">
        <v>72</v>
      </c>
      <c r="AX4" s="183" t="s">
        <v>84</v>
      </c>
      <c r="AY4" s="463" t="s">
        <v>72</v>
      </c>
      <c r="AZ4" s="463" t="s">
        <v>84</v>
      </c>
      <c r="BA4" s="461"/>
    </row>
    <row r="5" spans="2:53" x14ac:dyDescent="0.25">
      <c r="B5" s="271" t="s">
        <v>101</v>
      </c>
      <c r="D5" s="271" t="s">
        <v>164</v>
      </c>
      <c r="F5" s="272" t="s">
        <v>172</v>
      </c>
      <c r="H5" s="272" t="s">
        <v>212</v>
      </c>
      <c r="J5" s="55">
        <v>1</v>
      </c>
      <c r="K5" s="56" t="s">
        <v>14</v>
      </c>
      <c r="L5" s="58">
        <v>67.765251421075646</v>
      </c>
      <c r="M5" s="58">
        <v>82.717630957586351</v>
      </c>
      <c r="N5" s="58">
        <v>150.482882378662</v>
      </c>
      <c r="O5" s="58">
        <v>0</v>
      </c>
      <c r="P5" s="58">
        <v>15.025041736227045</v>
      </c>
      <c r="Q5" s="58">
        <v>15.025041736227045</v>
      </c>
      <c r="R5" s="58">
        <v>103.43075512312727</v>
      </c>
      <c r="S5" s="58">
        <v>0.88731186499052861</v>
      </c>
      <c r="T5" s="58">
        <v>104.31806698811779</v>
      </c>
      <c r="U5" s="58">
        <v>61.688844352875066</v>
      </c>
      <c r="V5" s="58">
        <v>34.063225010925898</v>
      </c>
      <c r="W5" s="58">
        <v>95.752069363800956</v>
      </c>
      <c r="Y5" s="55">
        <v>1</v>
      </c>
      <c r="Z5" s="56" t="s">
        <v>14</v>
      </c>
      <c r="AA5" s="58">
        <v>33.719343965204786</v>
      </c>
      <c r="AB5" s="58">
        <v>68.807908662558901</v>
      </c>
      <c r="AC5" s="58">
        <v>102.52725262776369</v>
      </c>
      <c r="AD5" s="58">
        <v>6.6646227440747987</v>
      </c>
      <c r="AE5" s="58">
        <v>0</v>
      </c>
      <c r="AF5" s="58">
        <v>6.6646227440747987</v>
      </c>
      <c r="AG5" s="58">
        <v>99.902669958557439</v>
      </c>
      <c r="AH5" s="58">
        <v>6.091542192046556</v>
      </c>
      <c r="AI5" s="58">
        <v>105.994212150604</v>
      </c>
      <c r="AJ5" s="58">
        <v>49.609629770387961</v>
      </c>
      <c r="AK5" s="58">
        <v>26.237474584323042</v>
      </c>
      <c r="AL5" s="58">
        <v>75.847104354711007</v>
      </c>
      <c r="AN5" s="55">
        <v>1</v>
      </c>
      <c r="AO5" s="56" t="s">
        <v>14</v>
      </c>
      <c r="AP5" s="58">
        <v>87.836249271015106</v>
      </c>
      <c r="AQ5" s="59">
        <v>0.1529980757417635</v>
      </c>
      <c r="AR5" s="58">
        <v>144.6249476086017</v>
      </c>
      <c r="AS5" s="457">
        <v>0</v>
      </c>
      <c r="AT5" s="58">
        <v>144.6249476086017</v>
      </c>
      <c r="AU5" s="81">
        <v>1.0717093298189133</v>
      </c>
      <c r="AV5" s="58">
        <v>154.99590567670998</v>
      </c>
      <c r="AW5" s="81">
        <v>0.78693917578727679</v>
      </c>
      <c r="AX5" s="58">
        <v>113.81103706939111</v>
      </c>
      <c r="AY5" s="81">
        <v>1.1092589501019037</v>
      </c>
      <c r="AZ5" s="58">
        <v>160.42651754286035</v>
      </c>
    </row>
    <row r="6" spans="2:53" x14ac:dyDescent="0.25">
      <c r="B6" s="272" t="s">
        <v>211</v>
      </c>
      <c r="D6" s="272" t="s">
        <v>211</v>
      </c>
      <c r="F6" s="272" t="s">
        <v>102</v>
      </c>
      <c r="H6" s="272" t="s">
        <v>214</v>
      </c>
      <c r="J6" s="62">
        <v>1</v>
      </c>
      <c r="K6" s="63" t="s">
        <v>15</v>
      </c>
      <c r="L6" s="65">
        <v>10.327822272470323</v>
      </c>
      <c r="M6" s="65">
        <v>0</v>
      </c>
      <c r="N6" s="65">
        <v>10.327822272470323</v>
      </c>
      <c r="O6" s="65">
        <v>28.09830123694541</v>
      </c>
      <c r="P6" s="65">
        <v>0</v>
      </c>
      <c r="Q6" s="65">
        <v>28.09830123694541</v>
      </c>
      <c r="R6" s="65">
        <v>21.160500352516085</v>
      </c>
      <c r="S6" s="65">
        <v>0</v>
      </c>
      <c r="T6" s="65">
        <v>21.160500352516085</v>
      </c>
      <c r="U6" s="65">
        <v>18.658757964241307</v>
      </c>
      <c r="V6" s="65">
        <v>0</v>
      </c>
      <c r="W6" s="65">
        <v>18.658757964241307</v>
      </c>
      <c r="Y6" s="62">
        <v>1</v>
      </c>
      <c r="Z6" s="63" t="s">
        <v>15</v>
      </c>
      <c r="AA6" s="65">
        <v>34.036499400737206</v>
      </c>
      <c r="AB6" s="65">
        <v>0</v>
      </c>
      <c r="AC6" s="65">
        <v>34.036499400737206</v>
      </c>
      <c r="AD6" s="65">
        <v>8.7852924316087364</v>
      </c>
      <c r="AE6" s="65">
        <v>6.475524272549162</v>
      </c>
      <c r="AF6" s="65">
        <v>15.260816704157898</v>
      </c>
      <c r="AG6" s="65">
        <v>41.968648444647762</v>
      </c>
      <c r="AH6" s="65">
        <v>0</v>
      </c>
      <c r="AI6" s="65">
        <v>41.968648444647762</v>
      </c>
      <c r="AJ6" s="65">
        <v>31.013372639671697</v>
      </c>
      <c r="AK6" s="65">
        <v>1.5452273966909951</v>
      </c>
      <c r="AL6" s="65">
        <v>32.558600036362691</v>
      </c>
      <c r="AN6" s="62">
        <v>1</v>
      </c>
      <c r="AO6" s="63" t="s">
        <v>15</v>
      </c>
      <c r="AP6" s="65">
        <v>25.575384244220611</v>
      </c>
      <c r="AQ6" s="66">
        <v>0.15500000000000025</v>
      </c>
      <c r="AR6" s="65">
        <v>42.3672786906574</v>
      </c>
      <c r="AS6" s="458">
        <v>0</v>
      </c>
      <c r="AT6" s="65">
        <v>42.3672786906574</v>
      </c>
      <c r="AU6" s="82">
        <v>1.0428529245084608</v>
      </c>
      <c r="AV6" s="65">
        <v>44.182840486017064</v>
      </c>
      <c r="AW6" s="82">
        <v>0.86744661808972279</v>
      </c>
      <c r="AX6" s="65">
        <v>36.75135261787554</v>
      </c>
      <c r="AY6" s="82">
        <v>1.0405866633997043</v>
      </c>
      <c r="AZ6" s="65">
        <v>44.086825170036576</v>
      </c>
    </row>
    <row r="7" spans="2:53" x14ac:dyDescent="0.25">
      <c r="B7" s="272" t="s">
        <v>103</v>
      </c>
      <c r="D7" s="272" t="s">
        <v>213</v>
      </c>
      <c r="F7" s="272" t="s">
        <v>85</v>
      </c>
      <c r="H7" s="272" t="s">
        <v>81</v>
      </c>
      <c r="J7" s="62">
        <v>1</v>
      </c>
      <c r="K7" s="63" t="s">
        <v>16</v>
      </c>
      <c r="L7" s="65">
        <v>0</v>
      </c>
      <c r="M7" s="65">
        <v>0</v>
      </c>
      <c r="N7" s="65">
        <v>0</v>
      </c>
      <c r="O7" s="65">
        <v>0</v>
      </c>
      <c r="P7" s="65">
        <v>0</v>
      </c>
      <c r="Q7" s="65">
        <v>0</v>
      </c>
      <c r="R7" s="65">
        <v>0</v>
      </c>
      <c r="S7" s="65">
        <v>0</v>
      </c>
      <c r="T7" s="65">
        <v>0</v>
      </c>
      <c r="U7" s="65">
        <v>0</v>
      </c>
      <c r="V7" s="65">
        <v>0</v>
      </c>
      <c r="W7" s="65">
        <v>0</v>
      </c>
      <c r="Y7" s="62">
        <v>1</v>
      </c>
      <c r="Z7" s="63" t="s">
        <v>16</v>
      </c>
      <c r="AA7" s="65">
        <v>0</v>
      </c>
      <c r="AB7" s="65">
        <v>0</v>
      </c>
      <c r="AC7" s="65">
        <v>0</v>
      </c>
      <c r="AD7" s="65">
        <v>429.8630878186969</v>
      </c>
      <c r="AE7" s="65">
        <v>0</v>
      </c>
      <c r="AF7" s="65">
        <v>429.8630878186969</v>
      </c>
      <c r="AG7" s="65">
        <v>0</v>
      </c>
      <c r="AH7" s="65">
        <v>0</v>
      </c>
      <c r="AI7" s="65">
        <v>0</v>
      </c>
      <c r="AJ7" s="65">
        <v>132.99007011393516</v>
      </c>
      <c r="AK7" s="65">
        <v>0</v>
      </c>
      <c r="AL7" s="65">
        <v>132.99007011393516</v>
      </c>
      <c r="AN7" s="62">
        <v>1</v>
      </c>
      <c r="AO7" s="63" t="s">
        <v>16</v>
      </c>
      <c r="AP7" s="65">
        <v>65.945966970882225</v>
      </c>
      <c r="AQ7" s="66">
        <v>0.15500000000000025</v>
      </c>
      <c r="AR7" s="65">
        <v>109.24376089526855</v>
      </c>
      <c r="AS7" s="458">
        <v>0</v>
      </c>
      <c r="AT7" s="65">
        <v>109.24376089526855</v>
      </c>
      <c r="AU7" s="82">
        <v>1</v>
      </c>
      <c r="AV7" s="65">
        <v>109.24376089526855</v>
      </c>
      <c r="AW7" s="82">
        <v>1</v>
      </c>
      <c r="AX7" s="65">
        <v>109.24376089526855</v>
      </c>
      <c r="AY7" s="82">
        <v>1</v>
      </c>
      <c r="AZ7" s="65">
        <v>109.24376089526855</v>
      </c>
    </row>
    <row r="8" spans="2:53" x14ac:dyDescent="0.25">
      <c r="B8" s="272" t="s">
        <v>105</v>
      </c>
      <c r="D8" s="272" t="s">
        <v>105</v>
      </c>
      <c r="F8" s="272" t="s">
        <v>104</v>
      </c>
      <c r="H8" s="272" t="s">
        <v>172</v>
      </c>
      <c r="J8" s="62">
        <v>1</v>
      </c>
      <c r="K8" s="63" t="s">
        <v>17</v>
      </c>
      <c r="L8" s="65">
        <v>0</v>
      </c>
      <c r="M8" s="65">
        <v>0.1180071626323944</v>
      </c>
      <c r="N8" s="65">
        <v>0.1180071626323944</v>
      </c>
      <c r="O8" s="65">
        <v>3.0045476145645607</v>
      </c>
      <c r="P8" s="65">
        <v>0</v>
      </c>
      <c r="Q8" s="65">
        <v>3.0045476145645607</v>
      </c>
      <c r="R8" s="65">
        <v>3.3624514529836427</v>
      </c>
      <c r="S8" s="65">
        <v>2.5848441926345611</v>
      </c>
      <c r="T8" s="65">
        <v>5.9472956456182038</v>
      </c>
      <c r="U8" s="65">
        <v>1.9845096598862506</v>
      </c>
      <c r="V8" s="65">
        <v>0.75736087115527695</v>
      </c>
      <c r="W8" s="65">
        <v>2.7418705310415277</v>
      </c>
      <c r="Y8" s="62">
        <v>1</v>
      </c>
      <c r="Z8" s="63" t="s">
        <v>17</v>
      </c>
      <c r="AA8" s="65">
        <v>1.6856124001521491</v>
      </c>
      <c r="AB8" s="65">
        <v>0</v>
      </c>
      <c r="AC8" s="65">
        <v>1.6856124001521491</v>
      </c>
      <c r="AD8" s="65">
        <v>1.7341301268036728</v>
      </c>
      <c r="AE8" s="65">
        <v>0.17688780061215564</v>
      </c>
      <c r="AF8" s="65">
        <v>1.9110179274158285</v>
      </c>
      <c r="AG8" s="65">
        <v>6.4777896241784791</v>
      </c>
      <c r="AH8" s="65">
        <v>6.0360624632878563</v>
      </c>
      <c r="AI8" s="65">
        <v>12.513852087466336</v>
      </c>
      <c r="AJ8" s="65">
        <v>3.0530894443490344</v>
      </c>
      <c r="AK8" s="65">
        <v>1.763766373670981</v>
      </c>
      <c r="AL8" s="65">
        <v>4.8168558180200156</v>
      </c>
      <c r="AN8" s="62">
        <v>1</v>
      </c>
      <c r="AO8" s="63" t="s">
        <v>17</v>
      </c>
      <c r="AP8" s="65">
        <v>4.3865297564425374</v>
      </c>
      <c r="AQ8" s="66">
        <v>0.15306127921326551</v>
      </c>
      <c r="AR8" s="65">
        <v>7.2239361342425594</v>
      </c>
      <c r="AS8" s="458">
        <v>-4.1153423511440468E-2</v>
      </c>
      <c r="AT8" s="65">
        <v>6.926646431090477</v>
      </c>
      <c r="AU8" s="82">
        <v>1.0200434417296829</v>
      </c>
      <c r="AV8" s="65">
        <v>7.0654802652141546</v>
      </c>
      <c r="AW8" s="82">
        <v>0.93661062163095354</v>
      </c>
      <c r="AX8" s="65">
        <v>6.4875706196414775</v>
      </c>
      <c r="AY8" s="82">
        <v>1.0499621048389833</v>
      </c>
      <c r="AZ8" s="65">
        <v>7.2727162662631892</v>
      </c>
    </row>
    <row r="9" spans="2:53" x14ac:dyDescent="0.25">
      <c r="B9" s="272" t="s">
        <v>106</v>
      </c>
      <c r="D9" s="272" t="s">
        <v>165</v>
      </c>
      <c r="F9" s="272" t="s">
        <v>86</v>
      </c>
      <c r="H9" s="272" t="s">
        <v>102</v>
      </c>
      <c r="J9" s="62">
        <v>1</v>
      </c>
      <c r="K9" s="63" t="s">
        <v>18</v>
      </c>
      <c r="L9" s="65">
        <v>1.3348476284517687</v>
      </c>
      <c r="M9" s="65">
        <v>0</v>
      </c>
      <c r="N9" s="65">
        <v>1.3348476284517687</v>
      </c>
      <c r="O9" s="65">
        <v>0</v>
      </c>
      <c r="P9" s="65">
        <v>0</v>
      </c>
      <c r="Q9" s="65">
        <v>0</v>
      </c>
      <c r="R9" s="65">
        <v>0</v>
      </c>
      <c r="S9" s="65">
        <v>0</v>
      </c>
      <c r="T9" s="65">
        <v>0</v>
      </c>
      <c r="U9" s="65">
        <v>0.35072321923813271</v>
      </c>
      <c r="V9" s="65">
        <v>0</v>
      </c>
      <c r="W9" s="65">
        <v>0.35072321923813271</v>
      </c>
      <c r="Y9" s="62">
        <v>1</v>
      </c>
      <c r="Z9" s="63" t="s">
        <v>18</v>
      </c>
      <c r="AA9" s="65">
        <v>10.686785702116058</v>
      </c>
      <c r="AB9" s="65">
        <v>0</v>
      </c>
      <c r="AC9" s="65">
        <v>10.686785702116058</v>
      </c>
      <c r="AD9" s="65">
        <v>4.8633168486063951</v>
      </c>
      <c r="AE9" s="65">
        <v>0</v>
      </c>
      <c r="AF9" s="65">
        <v>4.8633168486063951</v>
      </c>
      <c r="AG9" s="65">
        <v>9.0411887361521952</v>
      </c>
      <c r="AH9" s="65">
        <v>0</v>
      </c>
      <c r="AI9" s="65">
        <v>9.0411887361521952</v>
      </c>
      <c r="AJ9" s="65">
        <v>7.7875445649348238</v>
      </c>
      <c r="AK9" s="65">
        <v>0</v>
      </c>
      <c r="AL9" s="65">
        <v>7.7875445649348238</v>
      </c>
      <c r="AN9" s="62">
        <v>1</v>
      </c>
      <c r="AO9" s="63" t="s">
        <v>18</v>
      </c>
      <c r="AP9" s="65">
        <v>4.0001821984090098</v>
      </c>
      <c r="AQ9" s="66">
        <v>0.16149999999999998</v>
      </c>
      <c r="AR9" s="65">
        <v>6.7581084553047823</v>
      </c>
      <c r="AS9" s="458">
        <v>0</v>
      </c>
      <c r="AT9" s="65">
        <v>6.7581084553047823</v>
      </c>
      <c r="AU9" s="82">
        <v>1</v>
      </c>
      <c r="AV9" s="65">
        <v>6.7581084553047823</v>
      </c>
      <c r="AW9" s="82">
        <v>1</v>
      </c>
      <c r="AX9" s="65">
        <v>6.7581084553047823</v>
      </c>
      <c r="AY9" s="82">
        <v>1</v>
      </c>
      <c r="AZ9" s="65">
        <v>6.7581084553047823</v>
      </c>
    </row>
    <row r="10" spans="2:53" x14ac:dyDescent="0.25">
      <c r="B10" s="272" t="s">
        <v>107</v>
      </c>
      <c r="D10" s="272" t="s">
        <v>166</v>
      </c>
      <c r="F10" s="273" t="s">
        <v>306</v>
      </c>
      <c r="H10" s="272" t="s">
        <v>85</v>
      </c>
      <c r="J10" s="62">
        <v>1</v>
      </c>
      <c r="K10" s="63" t="s">
        <v>19</v>
      </c>
      <c r="L10" s="65">
        <v>1.3849726291269095</v>
      </c>
      <c r="M10" s="65">
        <v>0.52257196613358425</v>
      </c>
      <c r="N10" s="65">
        <v>1.9075445952604939</v>
      </c>
      <c r="O10" s="65">
        <v>0</v>
      </c>
      <c r="P10" s="65">
        <v>0</v>
      </c>
      <c r="Q10" s="65">
        <v>0</v>
      </c>
      <c r="R10" s="65">
        <v>3.2463776304625509</v>
      </c>
      <c r="S10" s="65">
        <v>1.2756988615703058</v>
      </c>
      <c r="T10" s="65">
        <v>4.5220764920328564</v>
      </c>
      <c r="U10" s="65">
        <v>1.4489226326679998</v>
      </c>
      <c r="V10" s="65">
        <v>0.56239992622350821</v>
      </c>
      <c r="W10" s="65">
        <v>2.011322558891508</v>
      </c>
      <c r="Y10" s="62">
        <v>1</v>
      </c>
      <c r="Z10" s="63" t="s">
        <v>19</v>
      </c>
      <c r="AA10" s="65">
        <v>0</v>
      </c>
      <c r="AB10" s="65">
        <v>0</v>
      </c>
      <c r="AC10" s="65">
        <v>0</v>
      </c>
      <c r="AD10" s="65">
        <v>0</v>
      </c>
      <c r="AE10" s="65">
        <v>0</v>
      </c>
      <c r="AF10" s="65">
        <v>0</v>
      </c>
      <c r="AG10" s="65">
        <v>4.2886750684101393</v>
      </c>
      <c r="AH10" s="65">
        <v>1.2458905627148171</v>
      </c>
      <c r="AI10" s="65">
        <v>5.5345656311249565</v>
      </c>
      <c r="AJ10" s="65">
        <v>1.3345625117857818</v>
      </c>
      <c r="AK10" s="65">
        <v>0.38769988685649631</v>
      </c>
      <c r="AL10" s="65">
        <v>1.722262398642278</v>
      </c>
      <c r="AN10" s="62">
        <v>1</v>
      </c>
      <c r="AO10" s="63" t="s">
        <v>19</v>
      </c>
      <c r="AP10" s="65">
        <v>2.935148038549737</v>
      </c>
      <c r="AQ10" s="66">
        <v>0.15698809099254718</v>
      </c>
      <c r="AR10" s="65">
        <v>4.8916415446022414</v>
      </c>
      <c r="AS10" s="458">
        <v>-4.1153423511440579E-2</v>
      </c>
      <c r="AT10" s="65">
        <v>4.6903337484510681</v>
      </c>
      <c r="AU10" s="82">
        <v>1.0140178876494477</v>
      </c>
      <c r="AV10" s="65">
        <v>4.7560823199752678</v>
      </c>
      <c r="AW10" s="82">
        <v>0.95804019456885936</v>
      </c>
      <c r="AX10" s="65">
        <v>4.4935282569589488</v>
      </c>
      <c r="AY10" s="82">
        <v>1.0366863000484681</v>
      </c>
      <c r="AZ10" s="65">
        <v>4.8624047396741998</v>
      </c>
    </row>
    <row r="11" spans="2:53" x14ac:dyDescent="0.25">
      <c r="B11" s="272" t="s">
        <v>167</v>
      </c>
      <c r="D11" s="272" t="s">
        <v>106</v>
      </c>
      <c r="H11" s="272" t="s">
        <v>86</v>
      </c>
      <c r="J11" s="62">
        <v>1</v>
      </c>
      <c r="K11" s="63" t="s">
        <v>20</v>
      </c>
      <c r="L11" s="65">
        <v>1.7282880841889867</v>
      </c>
      <c r="M11" s="65">
        <v>0</v>
      </c>
      <c r="N11" s="65">
        <v>1.7282880841889867</v>
      </c>
      <c r="O11" s="65">
        <v>0</v>
      </c>
      <c r="P11" s="65">
        <v>0</v>
      </c>
      <c r="Q11" s="65">
        <v>0</v>
      </c>
      <c r="R11" s="65">
        <v>0.46941023929093251</v>
      </c>
      <c r="S11" s="65">
        <v>3.4355716179473039</v>
      </c>
      <c r="T11" s="65">
        <v>3.9049818572382362</v>
      </c>
      <c r="U11" s="65">
        <v>0.70274761271249075</v>
      </c>
      <c r="V11" s="65">
        <v>1.0496852032520325</v>
      </c>
      <c r="W11" s="65">
        <v>1.7524328159645233</v>
      </c>
      <c r="Y11" s="62">
        <v>1</v>
      </c>
      <c r="Z11" s="63" t="s">
        <v>20</v>
      </c>
      <c r="AA11" s="65">
        <v>6.4125468685527709</v>
      </c>
      <c r="AB11" s="65">
        <v>0</v>
      </c>
      <c r="AC11" s="65">
        <v>6.4125468685527709</v>
      </c>
      <c r="AD11" s="65">
        <v>1.5331302142051859</v>
      </c>
      <c r="AE11" s="65">
        <v>0</v>
      </c>
      <c r="AF11" s="65">
        <v>1.5331302142051859</v>
      </c>
      <c r="AG11" s="65">
        <v>3.1965188039636092</v>
      </c>
      <c r="AH11" s="65">
        <v>0.44451855285777747</v>
      </c>
      <c r="AI11" s="65">
        <v>3.6410373568213865</v>
      </c>
      <c r="AJ11" s="65">
        <v>3.6445372401268856</v>
      </c>
      <c r="AK11" s="65">
        <v>0.13568926073984974</v>
      </c>
      <c r="AL11" s="65">
        <v>3.7802265008667355</v>
      </c>
      <c r="AN11" s="62">
        <v>1</v>
      </c>
      <c r="AO11" s="63" t="s">
        <v>20</v>
      </c>
      <c r="AP11" s="65">
        <v>2.933575025876296</v>
      </c>
      <c r="AQ11" s="66">
        <v>0.16362680768121507</v>
      </c>
      <c r="AR11" s="65">
        <v>4.9879894269282596</v>
      </c>
      <c r="AS11" s="458">
        <v>-4.1153423511440246E-2</v>
      </c>
      <c r="AT11" s="65">
        <v>4.7827165855712952</v>
      </c>
      <c r="AU11" s="82">
        <v>1.0222612546401579</v>
      </c>
      <c r="AV11" s="65">
        <v>4.8891858573544047</v>
      </c>
      <c r="AW11" s="82">
        <v>0.90831900192853166</v>
      </c>
      <c r="AX11" s="65">
        <v>4.3442323555131539</v>
      </c>
      <c r="AY11" s="82">
        <v>1.0811979321681953</v>
      </c>
      <c r="AZ11" s="65">
        <v>5.1710632824662159</v>
      </c>
    </row>
    <row r="12" spans="2:53" x14ac:dyDescent="0.25">
      <c r="B12" s="272" t="s">
        <v>215</v>
      </c>
      <c r="D12" s="272" t="s">
        <v>107</v>
      </c>
      <c r="H12" s="272" t="s">
        <v>173</v>
      </c>
      <c r="J12" s="62">
        <v>1</v>
      </c>
      <c r="K12" s="63" t="s">
        <v>21</v>
      </c>
      <c r="L12" s="65">
        <v>1.8135035369653123</v>
      </c>
      <c r="M12" s="65">
        <v>8.086965217473649</v>
      </c>
      <c r="N12" s="65">
        <v>9.9004687544389611</v>
      </c>
      <c r="O12" s="65">
        <v>0</v>
      </c>
      <c r="P12" s="65">
        <v>0</v>
      </c>
      <c r="Q12" s="65">
        <v>0</v>
      </c>
      <c r="R12" s="65">
        <v>7.4075241097003754</v>
      </c>
      <c r="S12" s="65">
        <v>7.091829562011239</v>
      </c>
      <c r="T12" s="65">
        <v>14.499353671711614</v>
      </c>
      <c r="U12" s="65">
        <v>2.8767618058364279</v>
      </c>
      <c r="V12" s="65">
        <v>4.809021215575247</v>
      </c>
      <c r="W12" s="65">
        <v>7.6857830214116749</v>
      </c>
      <c r="Y12" s="62">
        <v>1</v>
      </c>
      <c r="Z12" s="63" t="s">
        <v>21</v>
      </c>
      <c r="AA12" s="65">
        <v>1.8296568590914173</v>
      </c>
      <c r="AB12" s="65">
        <v>7.0521456788283086</v>
      </c>
      <c r="AC12" s="65">
        <v>8.8818025379197252</v>
      </c>
      <c r="AD12" s="65">
        <v>5.8693338473270931E-3</v>
      </c>
      <c r="AE12" s="65">
        <v>0</v>
      </c>
      <c r="AF12" s="65">
        <v>5.8693338473270931E-3</v>
      </c>
      <c r="AG12" s="65">
        <v>15.327332718948226</v>
      </c>
      <c r="AH12" s="65">
        <v>3.5843909254012294</v>
      </c>
      <c r="AI12" s="65">
        <v>18.911723644349454</v>
      </c>
      <c r="AJ12" s="65">
        <v>5.3564912766462411</v>
      </c>
      <c r="AK12" s="65">
        <v>3.4154811080211038</v>
      </c>
      <c r="AL12" s="65">
        <v>8.771972384667345</v>
      </c>
      <c r="AN12" s="62">
        <v>1</v>
      </c>
      <c r="AO12" s="63" t="s">
        <v>21</v>
      </c>
      <c r="AP12" s="65">
        <v>10.01308204909148</v>
      </c>
      <c r="AQ12" s="66">
        <v>0.15860189793574242</v>
      </c>
      <c r="AR12" s="65">
        <v>16.769216113330874</v>
      </c>
      <c r="AS12" s="458">
        <v>-4.1153423511440468E-2</v>
      </c>
      <c r="AT12" s="65">
        <v>16.079105460664096</v>
      </c>
      <c r="AU12" s="82">
        <v>1.0469070441942263</v>
      </c>
      <c r="AV12" s="65">
        <v>16.833328771111091</v>
      </c>
      <c r="AW12" s="82">
        <v>0.89970508395520943</v>
      </c>
      <c r="AX12" s="65">
        <v>14.466452928411456</v>
      </c>
      <c r="AY12" s="82">
        <v>1.0634905931306711</v>
      </c>
      <c r="AZ12" s="65">
        <v>17.099977403372272</v>
      </c>
    </row>
    <row r="13" spans="2:53" x14ac:dyDescent="0.25">
      <c r="B13" s="272" t="s">
        <v>108</v>
      </c>
      <c r="D13" s="272" t="s">
        <v>167</v>
      </c>
      <c r="H13" s="273" t="s">
        <v>174</v>
      </c>
      <c r="J13" s="62">
        <v>1</v>
      </c>
      <c r="K13" s="63" t="s">
        <v>22</v>
      </c>
      <c r="L13" s="65">
        <v>1.7542263999699403</v>
      </c>
      <c r="M13" s="65">
        <v>0.68359038589196031</v>
      </c>
      <c r="N13" s="65">
        <v>2.4378167858619006</v>
      </c>
      <c r="O13" s="65">
        <v>1.5353555073511689</v>
      </c>
      <c r="P13" s="65">
        <v>0</v>
      </c>
      <c r="Q13" s="65">
        <v>1.5353555073511689</v>
      </c>
      <c r="R13" s="65">
        <v>0.54889845704292384</v>
      </c>
      <c r="S13" s="65">
        <v>0</v>
      </c>
      <c r="T13" s="65">
        <v>0.54889845704292384</v>
      </c>
      <c r="U13" s="65">
        <v>1.2737839890183709</v>
      </c>
      <c r="V13" s="65">
        <v>0.1992557463710973</v>
      </c>
      <c r="W13" s="65">
        <v>1.4730397353894682</v>
      </c>
      <c r="Y13" s="62">
        <v>1</v>
      </c>
      <c r="Z13" s="63" t="s">
        <v>22</v>
      </c>
      <c r="AA13" s="65">
        <v>2.1047695625615517</v>
      </c>
      <c r="AB13" s="65">
        <v>0</v>
      </c>
      <c r="AC13" s="65">
        <v>2.1047695625615517</v>
      </c>
      <c r="AD13" s="65">
        <v>5.4711965829005473</v>
      </c>
      <c r="AE13" s="65">
        <v>7.1309024212761293E-2</v>
      </c>
      <c r="AF13" s="65">
        <v>5.5425056071133083</v>
      </c>
      <c r="AG13" s="65">
        <v>0</v>
      </c>
      <c r="AH13" s="65">
        <v>0.86832886188776304</v>
      </c>
      <c r="AI13" s="65">
        <v>0.86832886188776304</v>
      </c>
      <c r="AJ13" s="65">
        <v>2.6509144264935105</v>
      </c>
      <c r="AK13" s="65">
        <v>0.31572461198649615</v>
      </c>
      <c r="AL13" s="65">
        <v>2.9666390384800065</v>
      </c>
      <c r="AN13" s="62">
        <v>1</v>
      </c>
      <c r="AO13" s="63" t="s">
        <v>22</v>
      </c>
      <c r="AP13" s="65">
        <v>2.2191842485412652</v>
      </c>
      <c r="AQ13" s="66">
        <v>0.1614040960566463</v>
      </c>
      <c r="AR13" s="65">
        <v>3.7481169599289954</v>
      </c>
      <c r="AS13" s="458">
        <v>-3.1335840903252254E-2</v>
      </c>
      <c r="AT13" s="65">
        <v>3.630666563185879</v>
      </c>
      <c r="AU13" s="82">
        <v>1.0422266549475701</v>
      </c>
      <c r="AV13" s="65">
        <v>3.7839774673792093</v>
      </c>
      <c r="AW13" s="82">
        <v>0.95110781655790233</v>
      </c>
      <c r="AX13" s="65">
        <v>3.4531553475615047</v>
      </c>
      <c r="AY13" s="82">
        <v>1.0129570833246455</v>
      </c>
      <c r="AZ13" s="65">
        <v>3.677709412369083</v>
      </c>
    </row>
    <row r="14" spans="2:53" x14ac:dyDescent="0.25">
      <c r="B14" s="272" t="s">
        <v>109</v>
      </c>
      <c r="D14" s="272" t="s">
        <v>108</v>
      </c>
      <c r="J14" s="67">
        <v>1</v>
      </c>
      <c r="K14" s="68" t="s">
        <v>23</v>
      </c>
      <c r="L14" s="65">
        <v>6.0660629336683707</v>
      </c>
      <c r="M14" s="65">
        <v>0.83227063761742959</v>
      </c>
      <c r="N14" s="65">
        <v>6.8983335712858</v>
      </c>
      <c r="O14" s="65">
        <v>40.37482902615821</v>
      </c>
      <c r="P14" s="65">
        <v>0</v>
      </c>
      <c r="Q14" s="65">
        <v>40.37482902615821</v>
      </c>
      <c r="R14" s="65">
        <v>32.44109977578475</v>
      </c>
      <c r="S14" s="65">
        <v>0</v>
      </c>
      <c r="T14" s="65">
        <v>32.44109977578475</v>
      </c>
      <c r="U14" s="65">
        <v>24.154627201284921</v>
      </c>
      <c r="V14" s="65">
        <v>0.33438822922044398</v>
      </c>
      <c r="W14" s="65">
        <v>24.489015430505365</v>
      </c>
      <c r="Y14" s="67">
        <v>1</v>
      </c>
      <c r="Z14" s="68" t="s">
        <v>23</v>
      </c>
      <c r="AA14" s="65">
        <v>0</v>
      </c>
      <c r="AB14" s="65">
        <v>15.834480574580278</v>
      </c>
      <c r="AC14" s="65">
        <v>15.834480574580278</v>
      </c>
      <c r="AD14" s="65">
        <v>18.035718248840922</v>
      </c>
      <c r="AE14" s="65">
        <v>0</v>
      </c>
      <c r="AF14" s="65">
        <v>18.035718248840922</v>
      </c>
      <c r="AG14" s="65">
        <v>38.352751708428244</v>
      </c>
      <c r="AH14" s="65">
        <v>0</v>
      </c>
      <c r="AI14" s="65">
        <v>38.352751708428244</v>
      </c>
      <c r="AJ14" s="65">
        <v>20.0670766590389</v>
      </c>
      <c r="AK14" s="65">
        <v>6.1003384626161674</v>
      </c>
      <c r="AL14" s="65">
        <v>26.167415121655068</v>
      </c>
      <c r="AN14" s="67">
        <v>1</v>
      </c>
      <c r="AO14" s="68" t="s">
        <v>23</v>
      </c>
      <c r="AP14" s="65">
        <v>27.221074126850947</v>
      </c>
      <c r="AQ14" s="66">
        <v>4.5978351861033495E-3</v>
      </c>
      <c r="AR14" s="65">
        <v>27.661998233179304</v>
      </c>
      <c r="AS14" s="458">
        <v>0</v>
      </c>
      <c r="AT14" s="65">
        <v>27.661998233179304</v>
      </c>
      <c r="AU14" s="82">
        <v>1.0931290261554749</v>
      </c>
      <c r="AV14" s="65">
        <v>30.23813319014976</v>
      </c>
      <c r="AW14" s="82">
        <v>0.84795035696463539</v>
      </c>
      <c r="AX14" s="65">
        <v>23.456001276179503</v>
      </c>
      <c r="AY14" s="82">
        <v>1.0390570095776157</v>
      </c>
      <c r="AZ14" s="65">
        <v>28.742393163108577</v>
      </c>
    </row>
    <row r="15" spans="2:53" x14ac:dyDescent="0.25">
      <c r="B15" s="272" t="s">
        <v>110</v>
      </c>
      <c r="D15" s="272" t="s">
        <v>168</v>
      </c>
      <c r="J15" s="62">
        <v>1</v>
      </c>
      <c r="K15" s="63" t="s">
        <v>24</v>
      </c>
      <c r="L15" s="65">
        <v>0</v>
      </c>
      <c r="M15" s="65">
        <v>0</v>
      </c>
      <c r="N15" s="65">
        <v>0</v>
      </c>
      <c r="O15" s="65">
        <v>0</v>
      </c>
      <c r="P15" s="65">
        <v>0</v>
      </c>
      <c r="Q15" s="65">
        <v>0</v>
      </c>
      <c r="R15" s="65">
        <v>0</v>
      </c>
      <c r="S15" s="65">
        <v>0</v>
      </c>
      <c r="T15" s="65">
        <v>0</v>
      </c>
      <c r="U15" s="65">
        <v>0</v>
      </c>
      <c r="V15" s="65">
        <v>0</v>
      </c>
      <c r="W15" s="65">
        <v>0</v>
      </c>
      <c r="Y15" s="62">
        <v>1</v>
      </c>
      <c r="Z15" s="63" t="s">
        <v>24</v>
      </c>
      <c r="AA15" s="65">
        <v>0</v>
      </c>
      <c r="AB15" s="65">
        <v>0</v>
      </c>
      <c r="AC15" s="65">
        <v>0</v>
      </c>
      <c r="AD15" s="65">
        <v>0</v>
      </c>
      <c r="AE15" s="65">
        <v>0</v>
      </c>
      <c r="AF15" s="65">
        <v>0</v>
      </c>
      <c r="AG15" s="65">
        <v>0</v>
      </c>
      <c r="AH15" s="65">
        <v>0</v>
      </c>
      <c r="AI15" s="65">
        <v>0</v>
      </c>
      <c r="AJ15" s="65">
        <v>0</v>
      </c>
      <c r="AK15" s="65">
        <v>0</v>
      </c>
      <c r="AL15" s="65">
        <v>0</v>
      </c>
      <c r="AN15" s="62">
        <v>1</v>
      </c>
      <c r="AO15" s="63" t="s">
        <v>24</v>
      </c>
      <c r="AP15" s="65">
        <v>0</v>
      </c>
      <c r="AQ15" s="66">
        <v>0</v>
      </c>
      <c r="AR15" s="65">
        <v>0</v>
      </c>
      <c r="AS15" s="458">
        <v>0</v>
      </c>
      <c r="AT15" s="65">
        <v>0</v>
      </c>
      <c r="AU15" s="82">
        <v>1.0395126641791756</v>
      </c>
      <c r="AV15" s="65">
        <v>0</v>
      </c>
      <c r="AW15" s="82">
        <v>0.90744563868408612</v>
      </c>
      <c r="AX15" s="65">
        <v>0</v>
      </c>
      <c r="AY15" s="82">
        <v>1.0180035724779681</v>
      </c>
      <c r="AZ15" s="65">
        <v>0</v>
      </c>
    </row>
    <row r="16" spans="2:53" x14ac:dyDescent="0.25">
      <c r="B16" s="272" t="s">
        <v>111</v>
      </c>
      <c r="D16" s="272" t="s">
        <v>109</v>
      </c>
      <c r="J16" s="62">
        <v>1</v>
      </c>
      <c r="K16" s="63" t="s">
        <v>25</v>
      </c>
      <c r="L16" s="65">
        <v>0</v>
      </c>
      <c r="M16" s="65">
        <v>0</v>
      </c>
      <c r="N16" s="65">
        <v>0</v>
      </c>
      <c r="O16" s="65">
        <v>0</v>
      </c>
      <c r="P16" s="65">
        <v>0</v>
      </c>
      <c r="Q16" s="65">
        <v>0</v>
      </c>
      <c r="R16" s="65">
        <v>0</v>
      </c>
      <c r="S16" s="65">
        <v>0</v>
      </c>
      <c r="T16" s="65">
        <v>0</v>
      </c>
      <c r="U16" s="65">
        <v>0</v>
      </c>
      <c r="V16" s="65">
        <v>0</v>
      </c>
      <c r="W16" s="65">
        <v>0</v>
      </c>
      <c r="Y16" s="62">
        <v>1</v>
      </c>
      <c r="Z16" s="63" t="s">
        <v>25</v>
      </c>
      <c r="AA16" s="65">
        <v>0</v>
      </c>
      <c r="AB16" s="65">
        <v>0</v>
      </c>
      <c r="AC16" s="65">
        <v>0</v>
      </c>
      <c r="AD16" s="65">
        <v>0</v>
      </c>
      <c r="AE16" s="65">
        <v>0</v>
      </c>
      <c r="AF16" s="65">
        <v>0</v>
      </c>
      <c r="AG16" s="65">
        <v>0</v>
      </c>
      <c r="AH16" s="65">
        <v>0</v>
      </c>
      <c r="AI16" s="65">
        <v>0</v>
      </c>
      <c r="AJ16" s="65">
        <v>0</v>
      </c>
      <c r="AK16" s="65">
        <v>0</v>
      </c>
      <c r="AL16" s="65">
        <v>0</v>
      </c>
      <c r="AN16" s="62">
        <v>1</v>
      </c>
      <c r="AO16" s="63" t="s">
        <v>25</v>
      </c>
      <c r="AP16" s="65">
        <v>0</v>
      </c>
      <c r="AQ16" s="66">
        <v>0</v>
      </c>
      <c r="AR16" s="65">
        <v>0</v>
      </c>
      <c r="AS16" s="458">
        <v>0</v>
      </c>
      <c r="AT16" s="65">
        <v>0</v>
      </c>
      <c r="AU16" s="82">
        <v>1.0514941494100569</v>
      </c>
      <c r="AV16" s="65">
        <v>0</v>
      </c>
      <c r="AW16" s="82">
        <v>0.94192176637485703</v>
      </c>
      <c r="AX16" s="65">
        <v>0</v>
      </c>
      <c r="AY16" s="82">
        <v>1.0069884612183393</v>
      </c>
      <c r="AZ16" s="65">
        <v>0</v>
      </c>
    </row>
    <row r="17" spans="2:52" x14ac:dyDescent="0.25">
      <c r="B17" s="272" t="s">
        <v>112</v>
      </c>
      <c r="D17" s="272" t="s">
        <v>111</v>
      </c>
      <c r="J17" s="62">
        <v>1</v>
      </c>
      <c r="K17" s="63" t="s">
        <v>26</v>
      </c>
      <c r="L17" s="65">
        <v>48.380654761904758</v>
      </c>
      <c r="M17" s="65">
        <v>0</v>
      </c>
      <c r="N17" s="65">
        <v>48.380654761904758</v>
      </c>
      <c r="O17" s="65">
        <v>0</v>
      </c>
      <c r="P17" s="65">
        <v>0</v>
      </c>
      <c r="Q17" s="65">
        <v>0</v>
      </c>
      <c r="R17" s="65">
        <v>0</v>
      </c>
      <c r="S17" s="65">
        <v>0</v>
      </c>
      <c r="T17" s="65">
        <v>0</v>
      </c>
      <c r="U17" s="65">
        <v>17.262902654867254</v>
      </c>
      <c r="V17" s="65">
        <v>0</v>
      </c>
      <c r="W17" s="65">
        <v>17.262902654867254</v>
      </c>
      <c r="Y17" s="62">
        <v>1</v>
      </c>
      <c r="Z17" s="63" t="s">
        <v>26</v>
      </c>
      <c r="AA17" s="65">
        <v>0</v>
      </c>
      <c r="AB17" s="65">
        <v>0</v>
      </c>
      <c r="AC17" s="65">
        <v>0</v>
      </c>
      <c r="AD17" s="65">
        <v>0</v>
      </c>
      <c r="AE17" s="65">
        <v>0</v>
      </c>
      <c r="AF17" s="65">
        <v>0</v>
      </c>
      <c r="AG17" s="65">
        <v>1.7560512577123873E-2</v>
      </c>
      <c r="AH17" s="65">
        <v>0</v>
      </c>
      <c r="AI17" s="65">
        <v>1.7560512577123873E-2</v>
      </c>
      <c r="AJ17" s="65">
        <v>6.7703568161024703E-3</v>
      </c>
      <c r="AK17" s="65">
        <v>0</v>
      </c>
      <c r="AL17" s="65">
        <v>6.7703568161024703E-3</v>
      </c>
      <c r="AN17" s="62">
        <v>1</v>
      </c>
      <c r="AO17" s="63" t="s">
        <v>26</v>
      </c>
      <c r="AP17" s="65">
        <v>8.7784435447593339</v>
      </c>
      <c r="AQ17" s="66">
        <v>0.13624999999999998</v>
      </c>
      <c r="AR17" s="65">
        <v>13.731821220722109</v>
      </c>
      <c r="AS17" s="458">
        <v>0</v>
      </c>
      <c r="AT17" s="65">
        <v>13.731821220722109</v>
      </c>
      <c r="AU17" s="82">
        <v>1.035509103129638</v>
      </c>
      <c r="AV17" s="65">
        <v>14.219425876606481</v>
      </c>
      <c r="AW17" s="82">
        <v>0.92145621996984528</v>
      </c>
      <c r="AX17" s="65">
        <v>12.653272075348301</v>
      </c>
      <c r="AY17" s="82">
        <v>1.0128159138120161</v>
      </c>
      <c r="AZ17" s="65">
        <v>13.907807057968897</v>
      </c>
    </row>
    <row r="18" spans="2:52" x14ac:dyDescent="0.25">
      <c r="B18" s="272" t="s">
        <v>113</v>
      </c>
      <c r="D18" s="272" t="s">
        <v>114</v>
      </c>
      <c r="J18" s="62">
        <v>1</v>
      </c>
      <c r="K18" s="69" t="s">
        <v>27</v>
      </c>
      <c r="L18" s="65">
        <v>0</v>
      </c>
      <c r="M18" s="65">
        <v>0</v>
      </c>
      <c r="N18" s="65">
        <v>0</v>
      </c>
      <c r="O18" s="65">
        <v>0</v>
      </c>
      <c r="P18" s="65">
        <v>0</v>
      </c>
      <c r="Q18" s="65">
        <v>0</v>
      </c>
      <c r="R18" s="65">
        <v>0</v>
      </c>
      <c r="S18" s="65">
        <v>0</v>
      </c>
      <c r="T18" s="65">
        <v>0</v>
      </c>
      <c r="U18" s="65">
        <v>0</v>
      </c>
      <c r="V18" s="65">
        <v>0</v>
      </c>
      <c r="W18" s="65">
        <v>0</v>
      </c>
      <c r="Y18" s="62">
        <v>1</v>
      </c>
      <c r="Z18" s="69" t="s">
        <v>27</v>
      </c>
      <c r="AA18" s="65">
        <v>0</v>
      </c>
      <c r="AB18" s="65">
        <v>0</v>
      </c>
      <c r="AC18" s="65">
        <v>0</v>
      </c>
      <c r="AD18" s="65">
        <v>0</v>
      </c>
      <c r="AE18" s="65">
        <v>0</v>
      </c>
      <c r="AF18" s="65">
        <v>0</v>
      </c>
      <c r="AG18" s="65">
        <v>0</v>
      </c>
      <c r="AH18" s="65">
        <v>0</v>
      </c>
      <c r="AI18" s="65">
        <v>0</v>
      </c>
      <c r="AJ18" s="65">
        <v>0</v>
      </c>
      <c r="AK18" s="65">
        <v>0</v>
      </c>
      <c r="AL18" s="65">
        <v>0</v>
      </c>
      <c r="AN18" s="62">
        <v>1</v>
      </c>
      <c r="AO18" s="69" t="s">
        <v>27</v>
      </c>
      <c r="AP18" s="65">
        <v>0</v>
      </c>
      <c r="AQ18" s="66">
        <v>0</v>
      </c>
      <c r="AR18" s="65">
        <v>0</v>
      </c>
      <c r="AS18" s="458">
        <v>0</v>
      </c>
      <c r="AT18" s="65">
        <v>0</v>
      </c>
      <c r="AU18" s="82">
        <v>0.93769860273206063</v>
      </c>
      <c r="AV18" s="65">
        <v>0</v>
      </c>
      <c r="AW18" s="82">
        <v>0.9269898670407003</v>
      </c>
      <c r="AX18" s="65">
        <v>0</v>
      </c>
      <c r="AY18" s="82">
        <v>1.0951059732057096</v>
      </c>
      <c r="AZ18" s="65">
        <v>0</v>
      </c>
    </row>
    <row r="19" spans="2:52" x14ac:dyDescent="0.25">
      <c r="B19" s="272" t="s">
        <v>114</v>
      </c>
      <c r="D19" s="272" t="s">
        <v>115</v>
      </c>
      <c r="J19" s="67">
        <v>1</v>
      </c>
      <c r="K19" s="69" t="s">
        <v>28</v>
      </c>
      <c r="L19" s="65">
        <v>40.189611245189489</v>
      </c>
      <c r="M19" s="65">
        <v>16.51937512230122</v>
      </c>
      <c r="N19" s="65">
        <v>56.708986367490709</v>
      </c>
      <c r="O19" s="65">
        <v>0</v>
      </c>
      <c r="P19" s="65">
        <v>0</v>
      </c>
      <c r="Q19" s="65">
        <v>0</v>
      </c>
      <c r="R19" s="65">
        <v>167.36286845895341</v>
      </c>
      <c r="S19" s="65">
        <v>0</v>
      </c>
      <c r="T19" s="65">
        <v>167.36286845895341</v>
      </c>
      <c r="U19" s="65">
        <v>81.974027790391432</v>
      </c>
      <c r="V19" s="65">
        <v>7.6668343777434691</v>
      </c>
      <c r="W19" s="65">
        <v>89.640862168134902</v>
      </c>
      <c r="Y19" s="67">
        <v>1</v>
      </c>
      <c r="Z19" s="69" t="s">
        <v>28</v>
      </c>
      <c r="AA19" s="65">
        <v>0</v>
      </c>
      <c r="AB19" s="65">
        <v>24.450194049159119</v>
      </c>
      <c r="AC19" s="65">
        <v>24.450194049159119</v>
      </c>
      <c r="AD19" s="65">
        <v>0.89136208660075</v>
      </c>
      <c r="AE19" s="65">
        <v>0</v>
      </c>
      <c r="AF19" s="65">
        <v>0.89136208660075</v>
      </c>
      <c r="AG19" s="65">
        <v>120.66830187201379</v>
      </c>
      <c r="AH19" s="65">
        <v>37.554750528706819</v>
      </c>
      <c r="AI19" s="65">
        <v>158.2230524007206</v>
      </c>
      <c r="AJ19" s="65">
        <v>52.866063708092568</v>
      </c>
      <c r="AK19" s="65">
        <v>25.150661426099198</v>
      </c>
      <c r="AL19" s="65">
        <v>78.016725134191773</v>
      </c>
      <c r="AN19" s="67">
        <v>1</v>
      </c>
      <c r="AO19" s="69" t="s">
        <v>28</v>
      </c>
      <c r="AP19" s="65">
        <v>78.599845356136228</v>
      </c>
      <c r="AQ19" s="66">
        <v>0.13375140112745632</v>
      </c>
      <c r="AR19" s="65">
        <v>122.00664483503756</v>
      </c>
      <c r="AS19" s="458">
        <v>0</v>
      </c>
      <c r="AT19" s="65">
        <v>122.00664483503756</v>
      </c>
      <c r="AU19" s="82">
        <v>0.94320810697036972</v>
      </c>
      <c r="AV19" s="65">
        <v>115.07765651266202</v>
      </c>
      <c r="AW19" s="82">
        <v>0.83026333418026421</v>
      </c>
      <c r="AX19" s="65">
        <v>101.2976437328856</v>
      </c>
      <c r="AY19" s="82">
        <v>1.1675520428083437</v>
      </c>
      <c r="AZ19" s="65">
        <v>142.44910741334016</v>
      </c>
    </row>
    <row r="20" spans="2:52" x14ac:dyDescent="0.25">
      <c r="B20" s="272" t="s">
        <v>115</v>
      </c>
      <c r="D20" s="272" t="s">
        <v>116</v>
      </c>
      <c r="J20" s="67">
        <v>1</v>
      </c>
      <c r="K20" s="63" t="s">
        <v>29</v>
      </c>
      <c r="L20" s="65">
        <v>0</v>
      </c>
      <c r="M20" s="65">
        <v>0</v>
      </c>
      <c r="N20" s="65">
        <v>0</v>
      </c>
      <c r="O20" s="65">
        <v>0</v>
      </c>
      <c r="P20" s="65">
        <v>0</v>
      </c>
      <c r="Q20" s="65">
        <v>0</v>
      </c>
      <c r="R20" s="65">
        <v>0</v>
      </c>
      <c r="S20" s="65">
        <v>0</v>
      </c>
      <c r="T20" s="65">
        <v>0</v>
      </c>
      <c r="U20" s="65">
        <v>0</v>
      </c>
      <c r="V20" s="65">
        <v>0</v>
      </c>
      <c r="W20" s="65">
        <v>0</v>
      </c>
      <c r="Y20" s="67">
        <v>1</v>
      </c>
      <c r="Z20" s="63" t="s">
        <v>29</v>
      </c>
      <c r="AA20" s="65">
        <v>0</v>
      </c>
      <c r="AB20" s="65">
        <v>0</v>
      </c>
      <c r="AC20" s="65">
        <v>0</v>
      </c>
      <c r="AD20" s="65">
        <v>0</v>
      </c>
      <c r="AE20" s="65">
        <v>0</v>
      </c>
      <c r="AF20" s="65">
        <v>0</v>
      </c>
      <c r="AG20" s="65">
        <v>0</v>
      </c>
      <c r="AH20" s="65">
        <v>0</v>
      </c>
      <c r="AI20" s="65">
        <v>0</v>
      </c>
      <c r="AJ20" s="65">
        <v>0</v>
      </c>
      <c r="AK20" s="65">
        <v>0</v>
      </c>
      <c r="AL20" s="65">
        <v>0</v>
      </c>
      <c r="AN20" s="67">
        <v>1</v>
      </c>
      <c r="AO20" s="63" t="s">
        <v>29</v>
      </c>
      <c r="AP20" s="65">
        <v>0</v>
      </c>
      <c r="AQ20" s="66">
        <v>0</v>
      </c>
      <c r="AR20" s="65">
        <v>0</v>
      </c>
      <c r="AS20" s="458">
        <v>0</v>
      </c>
      <c r="AT20" s="65">
        <v>0</v>
      </c>
      <c r="AU20" s="82">
        <v>1</v>
      </c>
      <c r="AV20" s="65">
        <v>0</v>
      </c>
      <c r="AW20" s="82">
        <v>1</v>
      </c>
      <c r="AX20" s="65">
        <v>0</v>
      </c>
      <c r="AY20" s="82">
        <v>1</v>
      </c>
      <c r="AZ20" s="65">
        <v>0</v>
      </c>
    </row>
    <row r="21" spans="2:52" x14ac:dyDescent="0.25">
      <c r="B21" s="272" t="s">
        <v>116</v>
      </c>
      <c r="D21" s="272" t="s">
        <v>307</v>
      </c>
      <c r="J21" s="67">
        <v>1</v>
      </c>
      <c r="K21" s="69" t="s">
        <v>30</v>
      </c>
      <c r="L21" s="65">
        <v>0</v>
      </c>
      <c r="M21" s="65">
        <v>0</v>
      </c>
      <c r="N21" s="65">
        <v>0</v>
      </c>
      <c r="O21" s="65">
        <v>0</v>
      </c>
      <c r="P21" s="65">
        <v>0</v>
      </c>
      <c r="Q21" s="65">
        <v>0</v>
      </c>
      <c r="R21" s="65">
        <v>0</v>
      </c>
      <c r="S21" s="65">
        <v>0</v>
      </c>
      <c r="T21" s="65">
        <v>0</v>
      </c>
      <c r="U21" s="65">
        <v>0</v>
      </c>
      <c r="V21" s="65">
        <v>0</v>
      </c>
      <c r="W21" s="65">
        <v>0</v>
      </c>
      <c r="Y21" s="67">
        <v>1</v>
      </c>
      <c r="Z21" s="69" t="s">
        <v>30</v>
      </c>
      <c r="AA21" s="65">
        <v>0</v>
      </c>
      <c r="AB21" s="65">
        <v>0</v>
      </c>
      <c r="AC21" s="65">
        <v>0</v>
      </c>
      <c r="AD21" s="65">
        <v>0</v>
      </c>
      <c r="AE21" s="65">
        <v>0</v>
      </c>
      <c r="AF21" s="65">
        <v>0</v>
      </c>
      <c r="AG21" s="65">
        <v>0</v>
      </c>
      <c r="AH21" s="65">
        <v>0</v>
      </c>
      <c r="AI21" s="65">
        <v>0</v>
      </c>
      <c r="AJ21" s="65">
        <v>0</v>
      </c>
      <c r="AK21" s="65">
        <v>0</v>
      </c>
      <c r="AL21" s="65">
        <v>0</v>
      </c>
      <c r="AN21" s="67">
        <v>1</v>
      </c>
      <c r="AO21" s="69" t="s">
        <v>30</v>
      </c>
      <c r="AP21" s="65">
        <v>0</v>
      </c>
      <c r="AQ21" s="66">
        <v>0</v>
      </c>
      <c r="AR21" s="65">
        <v>0</v>
      </c>
      <c r="AS21" s="458">
        <v>0</v>
      </c>
      <c r="AT21" s="65">
        <v>0</v>
      </c>
      <c r="AU21" s="82">
        <v>1</v>
      </c>
      <c r="AV21" s="65">
        <v>0</v>
      </c>
      <c r="AW21" s="82">
        <v>1</v>
      </c>
      <c r="AX21" s="65">
        <v>0</v>
      </c>
      <c r="AY21" s="82">
        <v>1</v>
      </c>
      <c r="AZ21" s="65">
        <v>0</v>
      </c>
    </row>
    <row r="22" spans="2:52" x14ac:dyDescent="0.25">
      <c r="B22" s="272" t="s">
        <v>307</v>
      </c>
      <c r="D22" s="272" t="s">
        <v>118</v>
      </c>
      <c r="J22" s="67">
        <v>1</v>
      </c>
      <c r="K22" s="69" t="s">
        <v>31</v>
      </c>
      <c r="L22" s="65">
        <v>0</v>
      </c>
      <c r="M22" s="65">
        <v>0</v>
      </c>
      <c r="N22" s="65">
        <v>0</v>
      </c>
      <c r="O22" s="65">
        <v>0</v>
      </c>
      <c r="P22" s="65">
        <v>0</v>
      </c>
      <c r="Q22" s="65">
        <v>0</v>
      </c>
      <c r="R22" s="65">
        <v>0</v>
      </c>
      <c r="S22" s="65">
        <v>0</v>
      </c>
      <c r="T22" s="65">
        <v>0</v>
      </c>
      <c r="U22" s="65">
        <v>0</v>
      </c>
      <c r="V22" s="65">
        <v>0</v>
      </c>
      <c r="W22" s="65">
        <v>0</v>
      </c>
      <c r="Y22" s="67">
        <v>1</v>
      </c>
      <c r="Z22" s="69" t="s">
        <v>31</v>
      </c>
      <c r="AA22" s="65">
        <v>0</v>
      </c>
      <c r="AB22" s="65">
        <v>0</v>
      </c>
      <c r="AC22" s="65">
        <v>0</v>
      </c>
      <c r="AD22" s="65">
        <v>0</v>
      </c>
      <c r="AE22" s="65">
        <v>0</v>
      </c>
      <c r="AF22" s="65">
        <v>0</v>
      </c>
      <c r="AG22" s="65">
        <v>0</v>
      </c>
      <c r="AH22" s="65">
        <v>0</v>
      </c>
      <c r="AI22" s="65">
        <v>0</v>
      </c>
      <c r="AJ22" s="65">
        <v>0</v>
      </c>
      <c r="AK22" s="65">
        <v>0</v>
      </c>
      <c r="AL22" s="65">
        <v>0</v>
      </c>
      <c r="AN22" s="67">
        <v>1</v>
      </c>
      <c r="AO22" s="69" t="s">
        <v>31</v>
      </c>
      <c r="AP22" s="65">
        <v>0</v>
      </c>
      <c r="AQ22" s="66">
        <v>0</v>
      </c>
      <c r="AR22" s="65">
        <v>0</v>
      </c>
      <c r="AS22" s="458">
        <v>0</v>
      </c>
      <c r="AT22" s="65">
        <v>0</v>
      </c>
      <c r="AU22" s="82">
        <v>1</v>
      </c>
      <c r="AV22" s="65">
        <v>0</v>
      </c>
      <c r="AW22" s="82">
        <v>1</v>
      </c>
      <c r="AX22" s="65">
        <v>0</v>
      </c>
      <c r="AY22" s="82">
        <v>1</v>
      </c>
      <c r="AZ22" s="65">
        <v>0</v>
      </c>
    </row>
    <row r="23" spans="2:52" x14ac:dyDescent="0.25">
      <c r="B23" s="272" t="s">
        <v>117</v>
      </c>
      <c r="D23" s="272" t="s">
        <v>169</v>
      </c>
      <c r="J23" s="67">
        <v>1</v>
      </c>
      <c r="K23" s="69" t="s">
        <v>32</v>
      </c>
      <c r="L23" s="65">
        <v>0</v>
      </c>
      <c r="M23" s="65">
        <v>0</v>
      </c>
      <c r="N23" s="65">
        <v>0</v>
      </c>
      <c r="O23" s="65">
        <v>0</v>
      </c>
      <c r="P23" s="65">
        <v>0</v>
      </c>
      <c r="Q23" s="65">
        <v>0</v>
      </c>
      <c r="R23" s="65">
        <v>0</v>
      </c>
      <c r="S23" s="65">
        <v>0</v>
      </c>
      <c r="T23" s="65">
        <v>0</v>
      </c>
      <c r="U23" s="65">
        <v>0</v>
      </c>
      <c r="V23" s="65">
        <v>0</v>
      </c>
      <c r="W23" s="65">
        <v>0</v>
      </c>
      <c r="Y23" s="67">
        <v>1</v>
      </c>
      <c r="Z23" s="69" t="s">
        <v>32</v>
      </c>
      <c r="AA23" s="65">
        <v>0</v>
      </c>
      <c r="AB23" s="65">
        <v>0</v>
      </c>
      <c r="AC23" s="65">
        <v>0</v>
      </c>
      <c r="AD23" s="65">
        <v>0</v>
      </c>
      <c r="AE23" s="65">
        <v>0</v>
      </c>
      <c r="AF23" s="65">
        <v>0</v>
      </c>
      <c r="AG23" s="65">
        <v>0</v>
      </c>
      <c r="AH23" s="65">
        <v>0</v>
      </c>
      <c r="AI23" s="65">
        <v>0</v>
      </c>
      <c r="AJ23" s="65">
        <v>0</v>
      </c>
      <c r="AK23" s="65">
        <v>0</v>
      </c>
      <c r="AL23" s="65">
        <v>0</v>
      </c>
      <c r="AN23" s="67">
        <v>1</v>
      </c>
      <c r="AO23" s="69" t="s">
        <v>32</v>
      </c>
      <c r="AP23" s="65">
        <v>0</v>
      </c>
      <c r="AQ23" s="66">
        <v>0</v>
      </c>
      <c r="AR23" s="65">
        <v>0</v>
      </c>
      <c r="AS23" s="458">
        <v>0</v>
      </c>
      <c r="AT23" s="65">
        <v>0</v>
      </c>
      <c r="AU23" s="82">
        <v>1</v>
      </c>
      <c r="AV23" s="65">
        <v>0</v>
      </c>
      <c r="AW23" s="82">
        <v>1</v>
      </c>
      <c r="AX23" s="65">
        <v>0</v>
      </c>
      <c r="AY23" s="82">
        <v>1</v>
      </c>
      <c r="AZ23" s="65">
        <v>0</v>
      </c>
    </row>
    <row r="24" spans="2:52" x14ac:dyDescent="0.25">
      <c r="B24" s="272" t="s">
        <v>118</v>
      </c>
      <c r="D24" s="272" t="s">
        <v>120</v>
      </c>
      <c r="J24" s="67">
        <v>2</v>
      </c>
      <c r="K24" s="63" t="s">
        <v>14</v>
      </c>
      <c r="L24" s="65">
        <v>52.935817805383024</v>
      </c>
      <c r="M24" s="65">
        <v>0</v>
      </c>
      <c r="N24" s="65">
        <v>52.935817805383024</v>
      </c>
      <c r="O24" s="65">
        <v>144.79834984920291</v>
      </c>
      <c r="P24" s="65">
        <v>0</v>
      </c>
      <c r="Q24" s="65">
        <v>144.79834984920291</v>
      </c>
      <c r="R24" s="65">
        <v>249.85261734535283</v>
      </c>
      <c r="S24" s="65">
        <v>2.0285980727385762</v>
      </c>
      <c r="T24" s="65">
        <v>251.88121541809141</v>
      </c>
      <c r="U24" s="65">
        <v>153.30261261261259</v>
      </c>
      <c r="V24" s="65">
        <v>0.77358937885253676</v>
      </c>
      <c r="W24" s="65">
        <v>154.07620199146513</v>
      </c>
      <c r="Y24" s="67">
        <v>2</v>
      </c>
      <c r="Z24" s="63" t="s">
        <v>14</v>
      </c>
      <c r="AA24" s="65">
        <v>0</v>
      </c>
      <c r="AB24" s="65">
        <v>0</v>
      </c>
      <c r="AC24" s="65">
        <v>0</v>
      </c>
      <c r="AD24" s="65">
        <v>0</v>
      </c>
      <c r="AE24" s="65">
        <v>0</v>
      </c>
      <c r="AF24" s="65">
        <v>0</v>
      </c>
      <c r="AG24" s="65">
        <v>44.543211488250648</v>
      </c>
      <c r="AH24" s="65">
        <v>46.37908616187989</v>
      </c>
      <c r="AI24" s="65">
        <v>90.922297650130531</v>
      </c>
      <c r="AJ24" s="65">
        <v>21.343750772654218</v>
      </c>
      <c r="AK24" s="65">
        <v>17.567748794659412</v>
      </c>
      <c r="AL24" s="65">
        <v>38.911499567313626</v>
      </c>
      <c r="AN24" s="67">
        <v>2</v>
      </c>
      <c r="AO24" s="63" t="s">
        <v>14</v>
      </c>
      <c r="AP24" s="65">
        <v>102.29149850771557</v>
      </c>
      <c r="AQ24" s="66">
        <v>0.15360821573259242</v>
      </c>
      <c r="AR24" s="65">
        <v>168.73833319622079</v>
      </c>
      <c r="AS24" s="458">
        <v>0</v>
      </c>
      <c r="AT24" s="65">
        <v>168.73833319622079</v>
      </c>
      <c r="AU24" s="82">
        <v>0.96709885400429219</v>
      </c>
      <c r="AV24" s="65">
        <v>163.18664866065953</v>
      </c>
      <c r="AW24" s="82">
        <v>0.92038220654986835</v>
      </c>
      <c r="AX24" s="65">
        <v>155.3037594366846</v>
      </c>
      <c r="AY24" s="82">
        <v>1.0865398185655271</v>
      </c>
      <c r="AZ24" s="65">
        <v>183.34091793607118</v>
      </c>
    </row>
    <row r="25" spans="2:52" x14ac:dyDescent="0.25">
      <c r="B25" s="272" t="s">
        <v>119</v>
      </c>
      <c r="D25" s="272" t="s">
        <v>121</v>
      </c>
      <c r="J25" s="62">
        <v>2</v>
      </c>
      <c r="K25" s="63" t="s">
        <v>15</v>
      </c>
      <c r="L25" s="65">
        <v>39.677075782537067</v>
      </c>
      <c r="M25" s="65">
        <v>49.543634678747942</v>
      </c>
      <c r="N25" s="65">
        <v>89.220710461285009</v>
      </c>
      <c r="O25" s="65">
        <v>0</v>
      </c>
      <c r="P25" s="65">
        <v>0</v>
      </c>
      <c r="Q25" s="65">
        <v>0</v>
      </c>
      <c r="R25" s="65">
        <v>93.715261884904081</v>
      </c>
      <c r="S25" s="65">
        <v>0</v>
      </c>
      <c r="T25" s="65">
        <v>93.715261884904081</v>
      </c>
      <c r="U25" s="65">
        <v>53.167139384116695</v>
      </c>
      <c r="V25" s="65">
        <v>16.953272496652808</v>
      </c>
      <c r="W25" s="65">
        <v>70.120411880769495</v>
      </c>
      <c r="Y25" s="62">
        <v>2</v>
      </c>
      <c r="Z25" s="63" t="s">
        <v>15</v>
      </c>
      <c r="AA25" s="65">
        <v>0</v>
      </c>
      <c r="AB25" s="65">
        <v>76.762681159420296</v>
      </c>
      <c r="AC25" s="65">
        <v>76.762681159420296</v>
      </c>
      <c r="AD25" s="65">
        <v>0</v>
      </c>
      <c r="AE25" s="65">
        <v>0</v>
      </c>
      <c r="AF25" s="65">
        <v>0</v>
      </c>
      <c r="AG25" s="65">
        <v>112.7763704989154</v>
      </c>
      <c r="AH25" s="65">
        <v>0</v>
      </c>
      <c r="AI25" s="65">
        <v>112.7763704989154</v>
      </c>
      <c r="AJ25" s="65">
        <v>48.936787348105781</v>
      </c>
      <c r="AK25" s="65">
        <v>26.502055039313795</v>
      </c>
      <c r="AL25" s="65">
        <v>75.438842387419584</v>
      </c>
      <c r="AN25" s="62">
        <v>2</v>
      </c>
      <c r="AO25" s="63" t="s">
        <v>15</v>
      </c>
      <c r="AP25" s="65">
        <v>72.757406296086018</v>
      </c>
      <c r="AQ25" s="66">
        <v>0.15490792323749303</v>
      </c>
      <c r="AR25" s="65">
        <v>120.4936982597094</v>
      </c>
      <c r="AS25" s="458">
        <v>0</v>
      </c>
      <c r="AT25" s="65">
        <v>120.4936982597094</v>
      </c>
      <c r="AU25" s="82">
        <v>1.0066161608102733</v>
      </c>
      <c r="AV25" s="65">
        <v>121.29090394402019</v>
      </c>
      <c r="AW25" s="82">
        <v>0.91512225990262874</v>
      </c>
      <c r="AX25" s="65">
        <v>110.26646545545071</v>
      </c>
      <c r="AY25" s="82">
        <v>1.0438180804698309</v>
      </c>
      <c r="AZ25" s="65">
        <v>125.77350082616088</v>
      </c>
    </row>
    <row r="26" spans="2:52" x14ac:dyDescent="0.25">
      <c r="B26" s="272" t="s">
        <v>120</v>
      </c>
      <c r="D26" s="273" t="s">
        <v>122</v>
      </c>
      <c r="J26" s="62">
        <v>2</v>
      </c>
      <c r="K26" s="63" t="s">
        <v>16</v>
      </c>
      <c r="L26" s="65">
        <v>0</v>
      </c>
      <c r="M26" s="65">
        <v>0</v>
      </c>
      <c r="N26" s="65">
        <v>0</v>
      </c>
      <c r="O26" s="65">
        <v>0</v>
      </c>
      <c r="P26" s="65">
        <v>0</v>
      </c>
      <c r="Q26" s="65">
        <v>0</v>
      </c>
      <c r="R26" s="65">
        <v>0</v>
      </c>
      <c r="S26" s="65">
        <v>0</v>
      </c>
      <c r="T26" s="65">
        <v>0</v>
      </c>
      <c r="U26" s="65">
        <v>0</v>
      </c>
      <c r="V26" s="65">
        <v>0</v>
      </c>
      <c r="W26" s="65">
        <v>0</v>
      </c>
      <c r="Y26" s="62">
        <v>2</v>
      </c>
      <c r="Z26" s="63" t="s">
        <v>16</v>
      </c>
      <c r="AA26" s="65">
        <v>0</v>
      </c>
      <c r="AB26" s="65">
        <v>0</v>
      </c>
      <c r="AC26" s="65">
        <v>0</v>
      </c>
      <c r="AD26" s="65">
        <v>0</v>
      </c>
      <c r="AE26" s="65">
        <v>0</v>
      </c>
      <c r="AF26" s="65">
        <v>0</v>
      </c>
      <c r="AG26" s="65">
        <v>0</v>
      </c>
      <c r="AH26" s="65">
        <v>0</v>
      </c>
      <c r="AI26" s="65">
        <v>0</v>
      </c>
      <c r="AJ26" s="65">
        <v>0</v>
      </c>
      <c r="AK26" s="65">
        <v>0</v>
      </c>
      <c r="AL26" s="65">
        <v>0</v>
      </c>
      <c r="AN26" s="62">
        <v>2</v>
      </c>
      <c r="AO26" s="63" t="s">
        <v>16</v>
      </c>
      <c r="AP26" s="65">
        <v>0</v>
      </c>
      <c r="AQ26" s="66">
        <v>0</v>
      </c>
      <c r="AR26" s="65">
        <v>0</v>
      </c>
      <c r="AS26" s="458">
        <v>0</v>
      </c>
      <c r="AT26" s="65">
        <v>0</v>
      </c>
      <c r="AU26" s="82">
        <v>1</v>
      </c>
      <c r="AV26" s="65">
        <v>0</v>
      </c>
      <c r="AW26" s="82">
        <v>1</v>
      </c>
      <c r="AX26" s="65">
        <v>0</v>
      </c>
      <c r="AY26" s="82">
        <v>1</v>
      </c>
      <c r="AZ26" s="65">
        <v>0</v>
      </c>
    </row>
    <row r="27" spans="2:52" x14ac:dyDescent="0.25">
      <c r="B27" s="272" t="s">
        <v>121</v>
      </c>
      <c r="J27" s="62">
        <v>2</v>
      </c>
      <c r="K27" s="63" t="s">
        <v>17</v>
      </c>
      <c r="L27" s="65">
        <v>0</v>
      </c>
      <c r="M27" s="65">
        <v>0</v>
      </c>
      <c r="N27" s="65">
        <v>0</v>
      </c>
      <c r="O27" s="65">
        <v>0</v>
      </c>
      <c r="P27" s="65">
        <v>0</v>
      </c>
      <c r="Q27" s="65">
        <v>0</v>
      </c>
      <c r="R27" s="65">
        <v>0</v>
      </c>
      <c r="S27" s="65">
        <v>0</v>
      </c>
      <c r="T27" s="65">
        <v>0</v>
      </c>
      <c r="U27" s="65">
        <v>0</v>
      </c>
      <c r="V27" s="65">
        <v>0</v>
      </c>
      <c r="W27" s="65">
        <v>0</v>
      </c>
      <c r="Y27" s="62">
        <v>2</v>
      </c>
      <c r="Z27" s="63" t="s">
        <v>17</v>
      </c>
      <c r="AA27" s="65">
        <v>0</v>
      </c>
      <c r="AB27" s="65">
        <v>0</v>
      </c>
      <c r="AC27" s="65">
        <v>0</v>
      </c>
      <c r="AD27" s="65">
        <v>6.2364417424220697</v>
      </c>
      <c r="AE27" s="65">
        <v>0</v>
      </c>
      <c r="AF27" s="65">
        <v>6.2364417424220697</v>
      </c>
      <c r="AG27" s="65">
        <v>5.1576066307701618</v>
      </c>
      <c r="AH27" s="65">
        <v>0</v>
      </c>
      <c r="AI27" s="65">
        <v>5.1576066307701618</v>
      </c>
      <c r="AJ27" s="65">
        <v>3.94127389829131</v>
      </c>
      <c r="AK27" s="65">
        <v>0</v>
      </c>
      <c r="AL27" s="65">
        <v>3.94127389829131</v>
      </c>
      <c r="AN27" s="62">
        <v>2</v>
      </c>
      <c r="AO27" s="63" t="s">
        <v>17</v>
      </c>
      <c r="AP27" s="65">
        <v>1.9724603699146899</v>
      </c>
      <c r="AQ27" s="66">
        <v>0.16149999999999998</v>
      </c>
      <c r="AR27" s="65">
        <v>3.3323734876315974</v>
      </c>
      <c r="AS27" s="458">
        <v>-4.1153423511440468E-2</v>
      </c>
      <c r="AT27" s="65">
        <v>3.1952349101967985</v>
      </c>
      <c r="AU27" s="82">
        <v>1.0030640759881748</v>
      </c>
      <c r="AV27" s="65">
        <v>3.2050253527617105</v>
      </c>
      <c r="AW27" s="82">
        <v>0.94511820040117378</v>
      </c>
      <c r="AX27" s="65">
        <v>3.0198746681842041</v>
      </c>
      <c r="AY27" s="82">
        <v>1.0498777169245526</v>
      </c>
      <c r="AZ27" s="65">
        <v>3.3546059325550424</v>
      </c>
    </row>
    <row r="28" spans="2:52" x14ac:dyDescent="0.25">
      <c r="B28" s="273" t="s">
        <v>122</v>
      </c>
      <c r="J28" s="62">
        <v>2</v>
      </c>
      <c r="K28" s="63" t="s">
        <v>18</v>
      </c>
      <c r="L28" s="65">
        <v>0</v>
      </c>
      <c r="M28" s="65">
        <v>0</v>
      </c>
      <c r="N28" s="65">
        <v>0</v>
      </c>
      <c r="O28" s="65">
        <v>0</v>
      </c>
      <c r="P28" s="65">
        <v>0</v>
      </c>
      <c r="Q28" s="65">
        <v>0</v>
      </c>
      <c r="R28" s="65">
        <v>0</v>
      </c>
      <c r="S28" s="65">
        <v>0</v>
      </c>
      <c r="T28" s="65">
        <v>0</v>
      </c>
      <c r="U28" s="65">
        <v>0</v>
      </c>
      <c r="V28" s="65">
        <v>0</v>
      </c>
      <c r="W28" s="65">
        <v>0</v>
      </c>
      <c r="Y28" s="62">
        <v>2</v>
      </c>
      <c r="Z28" s="63" t="s">
        <v>18</v>
      </c>
      <c r="AA28" s="65">
        <v>0</v>
      </c>
      <c r="AB28" s="65">
        <v>0</v>
      </c>
      <c r="AC28" s="65">
        <v>0</v>
      </c>
      <c r="AD28" s="65">
        <v>0</v>
      </c>
      <c r="AE28" s="65">
        <v>0</v>
      </c>
      <c r="AF28" s="65">
        <v>0</v>
      </c>
      <c r="AG28" s="65">
        <v>0</v>
      </c>
      <c r="AH28" s="65">
        <v>0</v>
      </c>
      <c r="AI28" s="65">
        <v>0</v>
      </c>
      <c r="AJ28" s="65">
        <v>0</v>
      </c>
      <c r="AK28" s="65">
        <v>0</v>
      </c>
      <c r="AL28" s="65">
        <v>0</v>
      </c>
      <c r="AN28" s="62">
        <v>2</v>
      </c>
      <c r="AO28" s="63" t="s">
        <v>18</v>
      </c>
      <c r="AP28" s="65">
        <v>0</v>
      </c>
      <c r="AQ28" s="66">
        <v>0</v>
      </c>
      <c r="AR28" s="65">
        <v>0</v>
      </c>
      <c r="AS28" s="458">
        <v>0</v>
      </c>
      <c r="AT28" s="65">
        <v>0</v>
      </c>
      <c r="AU28" s="82">
        <v>1</v>
      </c>
      <c r="AV28" s="65">
        <v>0</v>
      </c>
      <c r="AW28" s="82">
        <v>1</v>
      </c>
      <c r="AX28" s="65">
        <v>0</v>
      </c>
      <c r="AY28" s="82">
        <v>1</v>
      </c>
      <c r="AZ28" s="65">
        <v>0</v>
      </c>
    </row>
    <row r="29" spans="2:52" x14ac:dyDescent="0.25">
      <c r="J29" s="62">
        <v>2</v>
      </c>
      <c r="K29" s="63" t="s">
        <v>19</v>
      </c>
      <c r="L29" s="65">
        <v>0</v>
      </c>
      <c r="M29" s="65">
        <v>0</v>
      </c>
      <c r="N29" s="65">
        <v>0</v>
      </c>
      <c r="O29" s="65">
        <v>13.42633518343035</v>
      </c>
      <c r="P29" s="65">
        <v>0</v>
      </c>
      <c r="Q29" s="65">
        <v>13.42633518343035</v>
      </c>
      <c r="R29" s="65">
        <v>0</v>
      </c>
      <c r="S29" s="65">
        <v>0</v>
      </c>
      <c r="T29" s="65">
        <v>0</v>
      </c>
      <c r="U29" s="65">
        <v>4.8467184338868421</v>
      </c>
      <c r="V29" s="65">
        <v>0</v>
      </c>
      <c r="W29" s="65">
        <v>4.8467184338868421</v>
      </c>
      <c r="Y29" s="62">
        <v>2</v>
      </c>
      <c r="Z29" s="63" t="s">
        <v>19</v>
      </c>
      <c r="AA29" s="65">
        <v>0.62116507522154285</v>
      </c>
      <c r="AB29" s="65">
        <v>6.8098784090128452</v>
      </c>
      <c r="AC29" s="65">
        <v>7.4310434842343884</v>
      </c>
      <c r="AD29" s="65">
        <v>1.9954393305439333</v>
      </c>
      <c r="AE29" s="65">
        <v>15.19489099317331</v>
      </c>
      <c r="AF29" s="65">
        <v>17.190330323717244</v>
      </c>
      <c r="AG29" s="65">
        <v>5.1206971985243257</v>
      </c>
      <c r="AH29" s="65">
        <v>3.8192148950887712</v>
      </c>
      <c r="AI29" s="65">
        <v>8.9399120936130974</v>
      </c>
      <c r="AJ29" s="65">
        <v>2.6787296530787512</v>
      </c>
      <c r="AK29" s="65">
        <v>8.8155773033214171</v>
      </c>
      <c r="AL29" s="65">
        <v>11.494306956400168</v>
      </c>
      <c r="AN29" s="62">
        <v>2</v>
      </c>
      <c r="AO29" s="63" t="s">
        <v>19</v>
      </c>
      <c r="AP29" s="65">
        <v>9.2295260423501517</v>
      </c>
      <c r="AQ29" s="66">
        <v>0.15549143639824137</v>
      </c>
      <c r="AR29" s="65">
        <v>15.312105838630277</v>
      </c>
      <c r="AS29" s="458">
        <v>-4.1153423511440468E-2</v>
      </c>
      <c r="AT29" s="65">
        <v>14.681960262201125</v>
      </c>
      <c r="AU29" s="82">
        <v>0.99406995292157907</v>
      </c>
      <c r="AV29" s="65">
        <v>14.594895546642768</v>
      </c>
      <c r="AW29" s="82">
        <v>0.99777271987161131</v>
      </c>
      <c r="AX29" s="65">
        <v>14.649259423863333</v>
      </c>
      <c r="AY29" s="82">
        <v>1.0080847284746717</v>
      </c>
      <c r="AZ29" s="65">
        <v>14.800659924396941</v>
      </c>
    </row>
    <row r="30" spans="2:52" x14ac:dyDescent="0.25">
      <c r="J30" s="62">
        <v>2</v>
      </c>
      <c r="K30" s="63" t="s">
        <v>20</v>
      </c>
      <c r="L30" s="65">
        <v>9.7013865655551843</v>
      </c>
      <c r="M30" s="65">
        <v>0</v>
      </c>
      <c r="N30" s="65">
        <v>9.7013865655551843</v>
      </c>
      <c r="O30" s="65">
        <v>0</v>
      </c>
      <c r="P30" s="65">
        <v>0</v>
      </c>
      <c r="Q30" s="65">
        <v>0</v>
      </c>
      <c r="R30" s="65">
        <v>0</v>
      </c>
      <c r="S30" s="65">
        <v>0</v>
      </c>
      <c r="T30" s="65">
        <v>0</v>
      </c>
      <c r="U30" s="65">
        <v>2.6914001670671466</v>
      </c>
      <c r="V30" s="65">
        <v>0</v>
      </c>
      <c r="W30" s="65">
        <v>2.6914001670671466</v>
      </c>
      <c r="Y30" s="62">
        <v>2</v>
      </c>
      <c r="Z30" s="63" t="s">
        <v>20</v>
      </c>
      <c r="AA30" s="65">
        <v>0</v>
      </c>
      <c r="AB30" s="65">
        <v>0</v>
      </c>
      <c r="AC30" s="65">
        <v>0</v>
      </c>
      <c r="AD30" s="65">
        <v>0</v>
      </c>
      <c r="AE30" s="65">
        <v>4.0177011761965762</v>
      </c>
      <c r="AF30" s="65">
        <v>4.0177011761965762</v>
      </c>
      <c r="AG30" s="65">
        <v>0</v>
      </c>
      <c r="AH30" s="65">
        <v>0</v>
      </c>
      <c r="AI30" s="65">
        <v>0</v>
      </c>
      <c r="AJ30" s="65">
        <v>0</v>
      </c>
      <c r="AK30" s="65">
        <v>1.4340642211368597</v>
      </c>
      <c r="AL30" s="65">
        <v>1.4340642211368597</v>
      </c>
      <c r="AN30" s="62">
        <v>2</v>
      </c>
      <c r="AO30" s="63" t="s">
        <v>20</v>
      </c>
      <c r="AP30" s="65">
        <v>2.065130410927706</v>
      </c>
      <c r="AQ30" s="66">
        <v>0.16149999999999998</v>
      </c>
      <c r="AR30" s="65">
        <v>3.4889349032522641</v>
      </c>
      <c r="AS30" s="458">
        <v>-4.1153423511440246E-2</v>
      </c>
      <c r="AT30" s="65">
        <v>3.3453532875748779</v>
      </c>
      <c r="AU30" s="82">
        <v>0.99441405657997184</v>
      </c>
      <c r="AV30" s="65">
        <v>3.3266663333904796</v>
      </c>
      <c r="AW30" s="82">
        <v>0.94523541654439858</v>
      </c>
      <c r="AX30" s="65">
        <v>3.1621464082690127</v>
      </c>
      <c r="AY30" s="82">
        <v>1.0606382011333761</v>
      </c>
      <c r="AZ30" s="65">
        <v>3.5482094930890447</v>
      </c>
    </row>
    <row r="31" spans="2:52" x14ac:dyDescent="0.25">
      <c r="J31" s="62">
        <v>2</v>
      </c>
      <c r="K31" s="63" t="s">
        <v>21</v>
      </c>
      <c r="L31" s="65">
        <v>0</v>
      </c>
      <c r="M31" s="65">
        <v>0</v>
      </c>
      <c r="N31" s="65">
        <v>0</v>
      </c>
      <c r="O31" s="65">
        <v>0</v>
      </c>
      <c r="P31" s="65">
        <v>0</v>
      </c>
      <c r="Q31" s="65">
        <v>0</v>
      </c>
      <c r="R31" s="65">
        <v>0</v>
      </c>
      <c r="S31" s="65">
        <v>0</v>
      </c>
      <c r="T31" s="65">
        <v>0</v>
      </c>
      <c r="U31" s="65">
        <v>0</v>
      </c>
      <c r="V31" s="65">
        <v>0</v>
      </c>
      <c r="W31" s="65">
        <v>0</v>
      </c>
      <c r="Y31" s="62">
        <v>2</v>
      </c>
      <c r="Z31" s="63" t="s">
        <v>21</v>
      </c>
      <c r="AA31" s="65">
        <v>0.41861046491441267</v>
      </c>
      <c r="AB31" s="65">
        <v>0</v>
      </c>
      <c r="AC31" s="65">
        <v>0.41861046491441267</v>
      </c>
      <c r="AD31" s="65">
        <v>0</v>
      </c>
      <c r="AE31" s="65">
        <v>0</v>
      </c>
      <c r="AF31" s="65">
        <v>0</v>
      </c>
      <c r="AG31" s="65">
        <v>0</v>
      </c>
      <c r="AH31" s="65">
        <v>0</v>
      </c>
      <c r="AI31" s="65">
        <v>0</v>
      </c>
      <c r="AJ31" s="65">
        <v>0.12592987183906246</v>
      </c>
      <c r="AK31" s="65">
        <v>0</v>
      </c>
      <c r="AL31" s="65">
        <v>0.12592987183906246</v>
      </c>
      <c r="AN31" s="62">
        <v>2</v>
      </c>
      <c r="AO31" s="63" t="s">
        <v>21</v>
      </c>
      <c r="AP31" s="65">
        <v>6.2777074839495753E-2</v>
      </c>
      <c r="AQ31" s="66">
        <v>0.16149999999999998</v>
      </c>
      <c r="AR31" s="65">
        <v>0.10605873913464134</v>
      </c>
      <c r="AS31" s="458">
        <v>-4.115342351144069E-2</v>
      </c>
      <c r="AT31" s="65">
        <v>0.10169405892594403</v>
      </c>
      <c r="AU31" s="82">
        <v>0.9848714810163518</v>
      </c>
      <c r="AV31" s="65">
        <v>0.10015557842495865</v>
      </c>
      <c r="AW31" s="82">
        <v>0.92326260265889548</v>
      </c>
      <c r="AX31" s="65">
        <v>9.3890321518914174E-2</v>
      </c>
      <c r="AY31" s="82">
        <v>1.0841012530062846</v>
      </c>
      <c r="AZ31" s="65">
        <v>0.11024665670491086</v>
      </c>
    </row>
    <row r="32" spans="2:52" x14ac:dyDescent="0.25">
      <c r="J32" s="62">
        <v>2</v>
      </c>
      <c r="K32" s="63" t="s">
        <v>22</v>
      </c>
      <c r="L32" s="65">
        <v>0</v>
      </c>
      <c r="M32" s="65">
        <v>0</v>
      </c>
      <c r="N32" s="65">
        <v>0</v>
      </c>
      <c r="O32" s="65">
        <v>5.143403970044802</v>
      </c>
      <c r="P32" s="65">
        <v>0</v>
      </c>
      <c r="Q32" s="65">
        <v>5.143403970044802</v>
      </c>
      <c r="R32" s="65">
        <v>5.0730554104412642</v>
      </c>
      <c r="S32" s="65">
        <v>0</v>
      </c>
      <c r="T32" s="65">
        <v>5.0730554104412642</v>
      </c>
      <c r="U32" s="65">
        <v>3.6810915343208142</v>
      </c>
      <c r="V32" s="65">
        <v>0</v>
      </c>
      <c r="W32" s="65">
        <v>3.6810915343208142</v>
      </c>
      <c r="Y32" s="62">
        <v>2</v>
      </c>
      <c r="Z32" s="63" t="s">
        <v>22</v>
      </c>
      <c r="AA32" s="65">
        <v>0</v>
      </c>
      <c r="AB32" s="65">
        <v>0</v>
      </c>
      <c r="AC32" s="65">
        <v>0</v>
      </c>
      <c r="AD32" s="65">
        <v>6.9570311616732621</v>
      </c>
      <c r="AE32" s="65">
        <v>0</v>
      </c>
      <c r="AF32" s="65">
        <v>6.9570311616732621</v>
      </c>
      <c r="AG32" s="65">
        <v>0</v>
      </c>
      <c r="AH32" s="65">
        <v>0</v>
      </c>
      <c r="AI32" s="65">
        <v>0</v>
      </c>
      <c r="AJ32" s="65">
        <v>2.4631218102671868</v>
      </c>
      <c r="AK32" s="65">
        <v>0</v>
      </c>
      <c r="AL32" s="65">
        <v>2.4631218102671868</v>
      </c>
      <c r="AN32" s="62">
        <v>2</v>
      </c>
      <c r="AO32" s="63" t="s">
        <v>22</v>
      </c>
      <c r="AP32" s="65">
        <v>3.0809388502289807</v>
      </c>
      <c r="AQ32" s="66">
        <v>0.16149999999999998</v>
      </c>
      <c r="AR32" s="65">
        <v>5.2050926336032184</v>
      </c>
      <c r="AS32" s="458">
        <v>-3.1335840903252254E-2</v>
      </c>
      <c r="AT32" s="65">
        <v>5.0419866789499377</v>
      </c>
      <c r="AU32" s="82">
        <v>0.98579722537833303</v>
      </c>
      <c r="AV32" s="65">
        <v>4.9703764785033648</v>
      </c>
      <c r="AW32" s="82">
        <v>0.96203538237160535</v>
      </c>
      <c r="AX32" s="65">
        <v>4.8505695825961439</v>
      </c>
      <c r="AY32" s="82">
        <v>1.0489457206923112</v>
      </c>
      <c r="AZ32" s="65">
        <v>5.2887703506721753</v>
      </c>
    </row>
    <row r="33" spans="10:52" x14ac:dyDescent="0.25">
      <c r="J33" s="67">
        <v>2</v>
      </c>
      <c r="K33" s="68" t="s">
        <v>23</v>
      </c>
      <c r="L33" s="65">
        <v>92.915883645766002</v>
      </c>
      <c r="M33" s="65">
        <v>0</v>
      </c>
      <c r="N33" s="65">
        <v>92.915883645766002</v>
      </c>
      <c r="O33" s="65">
        <v>0</v>
      </c>
      <c r="P33" s="65">
        <v>0</v>
      </c>
      <c r="Q33" s="65">
        <v>0</v>
      </c>
      <c r="R33" s="65">
        <v>0</v>
      </c>
      <c r="S33" s="65">
        <v>0</v>
      </c>
      <c r="T33" s="65">
        <v>0</v>
      </c>
      <c r="U33" s="65">
        <v>32.066406103600592</v>
      </c>
      <c r="V33" s="65">
        <v>0</v>
      </c>
      <c r="W33" s="65">
        <v>32.066406103600592</v>
      </c>
      <c r="Y33" s="67">
        <v>2</v>
      </c>
      <c r="Z33" s="68" t="s">
        <v>23</v>
      </c>
      <c r="AA33" s="65">
        <v>0</v>
      </c>
      <c r="AB33" s="65">
        <v>0</v>
      </c>
      <c r="AC33" s="65">
        <v>0</v>
      </c>
      <c r="AD33" s="65">
        <v>0</v>
      </c>
      <c r="AE33" s="65">
        <v>0</v>
      </c>
      <c r="AF33" s="65">
        <v>0</v>
      </c>
      <c r="AG33" s="65">
        <v>0</v>
      </c>
      <c r="AH33" s="65">
        <v>0</v>
      </c>
      <c r="AI33" s="65">
        <v>0</v>
      </c>
      <c r="AJ33" s="65">
        <v>0</v>
      </c>
      <c r="AK33" s="65">
        <v>0</v>
      </c>
      <c r="AL33" s="65">
        <v>0</v>
      </c>
      <c r="AN33" s="67">
        <v>2</v>
      </c>
      <c r="AO33" s="68" t="s">
        <v>23</v>
      </c>
      <c r="AP33" s="65">
        <v>16.206746042484102</v>
      </c>
      <c r="AQ33" s="66">
        <v>4.9999999999998934E-3</v>
      </c>
      <c r="AR33" s="65">
        <v>16.492366503734107</v>
      </c>
      <c r="AS33" s="458">
        <v>0</v>
      </c>
      <c r="AT33" s="65">
        <v>16.492366503734107</v>
      </c>
      <c r="AU33" s="82">
        <v>0.96987477957362367</v>
      </c>
      <c r="AV33" s="65">
        <v>15.995530327456532</v>
      </c>
      <c r="AW33" s="82">
        <v>0.91936203917300818</v>
      </c>
      <c r="AX33" s="65">
        <v>15.162455699661605</v>
      </c>
      <c r="AY33" s="82">
        <v>1.0944422041653246</v>
      </c>
      <c r="AZ33" s="65">
        <v>18.049941948249124</v>
      </c>
    </row>
    <row r="34" spans="10:52" x14ac:dyDescent="0.25">
      <c r="J34" s="62">
        <v>2</v>
      </c>
      <c r="K34" s="63" t="s">
        <v>24</v>
      </c>
      <c r="L34" s="65">
        <v>0</v>
      </c>
      <c r="M34" s="65">
        <v>0</v>
      </c>
      <c r="N34" s="65">
        <v>0</v>
      </c>
      <c r="O34" s="65">
        <v>0</v>
      </c>
      <c r="P34" s="65">
        <v>0</v>
      </c>
      <c r="Q34" s="65">
        <v>0</v>
      </c>
      <c r="R34" s="65">
        <v>0</v>
      </c>
      <c r="S34" s="65">
        <v>0</v>
      </c>
      <c r="T34" s="65">
        <v>0</v>
      </c>
      <c r="U34" s="65">
        <v>0</v>
      </c>
      <c r="V34" s="65">
        <v>0</v>
      </c>
      <c r="W34" s="65">
        <v>0</v>
      </c>
      <c r="Y34" s="62">
        <v>2</v>
      </c>
      <c r="Z34" s="63" t="s">
        <v>24</v>
      </c>
      <c r="AA34" s="65">
        <v>0</v>
      </c>
      <c r="AB34" s="65">
        <v>0</v>
      </c>
      <c r="AC34" s="65">
        <v>0</v>
      </c>
      <c r="AD34" s="65">
        <v>0</v>
      </c>
      <c r="AE34" s="65">
        <v>0</v>
      </c>
      <c r="AF34" s="65">
        <v>0</v>
      </c>
      <c r="AG34" s="65">
        <v>0</v>
      </c>
      <c r="AH34" s="65">
        <v>0</v>
      </c>
      <c r="AI34" s="65">
        <v>0</v>
      </c>
      <c r="AJ34" s="65">
        <v>0</v>
      </c>
      <c r="AK34" s="65">
        <v>0</v>
      </c>
      <c r="AL34" s="65">
        <v>0</v>
      </c>
      <c r="AN34" s="62">
        <v>2</v>
      </c>
      <c r="AO34" s="63" t="s">
        <v>24</v>
      </c>
      <c r="AP34" s="65">
        <v>0</v>
      </c>
      <c r="AQ34" s="66">
        <v>0</v>
      </c>
      <c r="AR34" s="65">
        <v>0</v>
      </c>
      <c r="AS34" s="458">
        <v>0</v>
      </c>
      <c r="AT34" s="65">
        <v>0</v>
      </c>
      <c r="AU34" s="82">
        <v>1.0237203887618096</v>
      </c>
      <c r="AV34" s="65">
        <v>0</v>
      </c>
      <c r="AW34" s="82">
        <v>0.96911366240507768</v>
      </c>
      <c r="AX34" s="65">
        <v>0</v>
      </c>
      <c r="AY34" s="82">
        <v>1.0001355438961688</v>
      </c>
      <c r="AZ34" s="65">
        <v>0</v>
      </c>
    </row>
    <row r="35" spans="10:52" x14ac:dyDescent="0.25">
      <c r="J35" s="62">
        <v>2</v>
      </c>
      <c r="K35" s="63" t="s">
        <v>25</v>
      </c>
      <c r="L35" s="65">
        <v>0</v>
      </c>
      <c r="M35" s="65">
        <v>0</v>
      </c>
      <c r="N35" s="65">
        <v>0</v>
      </c>
      <c r="O35" s="65">
        <v>0</v>
      </c>
      <c r="P35" s="65">
        <v>0</v>
      </c>
      <c r="Q35" s="65">
        <v>0</v>
      </c>
      <c r="R35" s="65">
        <v>0</v>
      </c>
      <c r="S35" s="65">
        <v>0</v>
      </c>
      <c r="T35" s="65">
        <v>0</v>
      </c>
      <c r="U35" s="65">
        <v>0</v>
      </c>
      <c r="V35" s="65">
        <v>0</v>
      </c>
      <c r="W35" s="65">
        <v>0</v>
      </c>
      <c r="Y35" s="62">
        <v>2</v>
      </c>
      <c r="Z35" s="63" t="s">
        <v>25</v>
      </c>
      <c r="AA35" s="65">
        <v>0</v>
      </c>
      <c r="AB35" s="65">
        <v>0</v>
      </c>
      <c r="AC35" s="65">
        <v>0</v>
      </c>
      <c r="AD35" s="65">
        <v>0</v>
      </c>
      <c r="AE35" s="65">
        <v>0</v>
      </c>
      <c r="AF35" s="65">
        <v>0</v>
      </c>
      <c r="AG35" s="65">
        <v>0</v>
      </c>
      <c r="AH35" s="65">
        <v>0</v>
      </c>
      <c r="AI35" s="65">
        <v>0</v>
      </c>
      <c r="AJ35" s="65">
        <v>0</v>
      </c>
      <c r="AK35" s="65">
        <v>0</v>
      </c>
      <c r="AL35" s="65">
        <v>0</v>
      </c>
      <c r="AN35" s="62">
        <v>2</v>
      </c>
      <c r="AO35" s="63" t="s">
        <v>25</v>
      </c>
      <c r="AP35" s="65">
        <v>0</v>
      </c>
      <c r="AQ35" s="66">
        <v>0</v>
      </c>
      <c r="AR35" s="65">
        <v>0</v>
      </c>
      <c r="AS35" s="458">
        <v>0</v>
      </c>
      <c r="AT35" s="65">
        <v>0</v>
      </c>
      <c r="AU35" s="82">
        <v>0.9799203217794642</v>
      </c>
      <c r="AV35" s="65">
        <v>0</v>
      </c>
      <c r="AW35" s="82">
        <v>0.95045939160610815</v>
      </c>
      <c r="AX35" s="65">
        <v>0</v>
      </c>
      <c r="AY35" s="82">
        <v>1.0799176099105117</v>
      </c>
      <c r="AZ35" s="65">
        <v>0</v>
      </c>
    </row>
    <row r="36" spans="10:52" x14ac:dyDescent="0.25">
      <c r="J36" s="62">
        <v>2</v>
      </c>
      <c r="K36" s="63" t="s">
        <v>26</v>
      </c>
      <c r="L36" s="65">
        <v>0</v>
      </c>
      <c r="M36" s="65">
        <v>0</v>
      </c>
      <c r="N36" s="65">
        <v>0</v>
      </c>
      <c r="O36" s="65">
        <v>0</v>
      </c>
      <c r="P36" s="65">
        <v>0</v>
      </c>
      <c r="Q36" s="65">
        <v>0</v>
      </c>
      <c r="R36" s="65">
        <v>0</v>
      </c>
      <c r="S36" s="65">
        <v>0</v>
      </c>
      <c r="T36" s="65">
        <v>0</v>
      </c>
      <c r="U36" s="65">
        <v>0</v>
      </c>
      <c r="V36" s="65">
        <v>0</v>
      </c>
      <c r="W36" s="65">
        <v>0</v>
      </c>
      <c r="Y36" s="62">
        <v>2</v>
      </c>
      <c r="Z36" s="63" t="s">
        <v>26</v>
      </c>
      <c r="AA36" s="65">
        <v>0</v>
      </c>
      <c r="AB36" s="65">
        <v>0</v>
      </c>
      <c r="AC36" s="65">
        <v>0</v>
      </c>
      <c r="AD36" s="65">
        <v>0</v>
      </c>
      <c r="AE36" s="65">
        <v>0</v>
      </c>
      <c r="AF36" s="65">
        <v>0</v>
      </c>
      <c r="AG36" s="65">
        <v>0</v>
      </c>
      <c r="AH36" s="65">
        <v>0</v>
      </c>
      <c r="AI36" s="65">
        <v>0</v>
      </c>
      <c r="AJ36" s="65">
        <v>0</v>
      </c>
      <c r="AK36" s="65">
        <v>0</v>
      </c>
      <c r="AL36" s="65">
        <v>0</v>
      </c>
      <c r="AN36" s="62">
        <v>2</v>
      </c>
      <c r="AO36" s="63" t="s">
        <v>26</v>
      </c>
      <c r="AP36" s="65">
        <v>0</v>
      </c>
      <c r="AQ36" s="66">
        <v>0</v>
      </c>
      <c r="AR36" s="65">
        <v>0</v>
      </c>
      <c r="AS36" s="458">
        <v>0</v>
      </c>
      <c r="AT36" s="65">
        <v>0</v>
      </c>
      <c r="AU36" s="82">
        <v>1.0080181023649195</v>
      </c>
      <c r="AV36" s="65">
        <v>0</v>
      </c>
      <c r="AW36" s="82">
        <v>0.96653320517905905</v>
      </c>
      <c r="AX36" s="65">
        <v>0</v>
      </c>
      <c r="AY36" s="82">
        <v>0.9985183741427256</v>
      </c>
      <c r="AZ36" s="65">
        <v>0</v>
      </c>
    </row>
    <row r="37" spans="10:52" x14ac:dyDescent="0.25">
      <c r="J37" s="62">
        <v>2</v>
      </c>
      <c r="K37" s="69" t="s">
        <v>27</v>
      </c>
      <c r="L37" s="65">
        <v>0</v>
      </c>
      <c r="M37" s="65">
        <v>0</v>
      </c>
      <c r="N37" s="65">
        <v>0</v>
      </c>
      <c r="O37" s="65">
        <v>0</v>
      </c>
      <c r="P37" s="65">
        <v>0</v>
      </c>
      <c r="Q37" s="65">
        <v>0</v>
      </c>
      <c r="R37" s="65">
        <v>0</v>
      </c>
      <c r="S37" s="65">
        <v>0</v>
      </c>
      <c r="T37" s="65">
        <v>0</v>
      </c>
      <c r="U37" s="65">
        <v>0</v>
      </c>
      <c r="V37" s="65">
        <v>0</v>
      </c>
      <c r="W37" s="65">
        <v>0</v>
      </c>
      <c r="Y37" s="62">
        <v>2</v>
      </c>
      <c r="Z37" s="69" t="s">
        <v>27</v>
      </c>
      <c r="AA37" s="65">
        <v>0</v>
      </c>
      <c r="AB37" s="65">
        <v>0</v>
      </c>
      <c r="AC37" s="65">
        <v>0</v>
      </c>
      <c r="AD37" s="65">
        <v>0</v>
      </c>
      <c r="AE37" s="65">
        <v>0</v>
      </c>
      <c r="AF37" s="65">
        <v>0</v>
      </c>
      <c r="AG37" s="65">
        <v>0</v>
      </c>
      <c r="AH37" s="65">
        <v>0</v>
      </c>
      <c r="AI37" s="65">
        <v>0</v>
      </c>
      <c r="AJ37" s="65">
        <v>0</v>
      </c>
      <c r="AK37" s="65">
        <v>0</v>
      </c>
      <c r="AL37" s="65">
        <v>0</v>
      </c>
      <c r="AN37" s="62">
        <v>2</v>
      </c>
      <c r="AO37" s="69" t="s">
        <v>27</v>
      </c>
      <c r="AP37" s="65">
        <v>0</v>
      </c>
      <c r="AQ37" s="66">
        <v>0</v>
      </c>
      <c r="AR37" s="65">
        <v>0</v>
      </c>
      <c r="AS37" s="458">
        <v>0</v>
      </c>
      <c r="AT37" s="65">
        <v>0</v>
      </c>
      <c r="AU37" s="82">
        <v>0.94775439907930026</v>
      </c>
      <c r="AV37" s="65">
        <v>0</v>
      </c>
      <c r="AW37" s="82">
        <v>1.0712448824491958</v>
      </c>
      <c r="AX37" s="65">
        <v>0</v>
      </c>
      <c r="AY37" s="82">
        <v>1.0185179526550179</v>
      </c>
      <c r="AZ37" s="65">
        <v>0</v>
      </c>
    </row>
    <row r="38" spans="10:52" x14ac:dyDescent="0.25">
      <c r="J38" s="67">
        <v>2</v>
      </c>
      <c r="K38" s="69" t="s">
        <v>28</v>
      </c>
      <c r="L38" s="65">
        <v>63.879402597402596</v>
      </c>
      <c r="M38" s="65">
        <v>1.5723636363636364</v>
      </c>
      <c r="N38" s="65">
        <v>65.451766233766236</v>
      </c>
      <c r="O38" s="65">
        <v>275.76565982404691</v>
      </c>
      <c r="P38" s="65">
        <v>0</v>
      </c>
      <c r="Q38" s="65">
        <v>275.76565982404691</v>
      </c>
      <c r="R38" s="65">
        <v>82.752768130745665</v>
      </c>
      <c r="S38" s="65">
        <v>0</v>
      </c>
      <c r="T38" s="65">
        <v>82.752768130745665</v>
      </c>
      <c r="U38" s="65">
        <v>110.54569841484894</v>
      </c>
      <c r="V38" s="65">
        <v>0.6561278959490584</v>
      </c>
      <c r="W38" s="65">
        <v>111.201826310798</v>
      </c>
      <c r="Y38" s="67">
        <v>2</v>
      </c>
      <c r="Z38" s="69" t="s">
        <v>28</v>
      </c>
      <c r="AA38" s="65">
        <v>38.282422123331216</v>
      </c>
      <c r="AB38" s="65">
        <v>30.20979020979021</v>
      </c>
      <c r="AC38" s="65">
        <v>68.492212333121429</v>
      </c>
      <c r="AD38" s="65">
        <v>289.94585247042448</v>
      </c>
      <c r="AE38" s="65">
        <v>185.25400835073069</v>
      </c>
      <c r="AF38" s="65">
        <v>475.1998608211552</v>
      </c>
      <c r="AG38" s="65">
        <v>611.09825402504475</v>
      </c>
      <c r="AH38" s="65">
        <v>0</v>
      </c>
      <c r="AI38" s="65">
        <v>611.09825402504475</v>
      </c>
      <c r="AJ38" s="65">
        <v>304.29768365410683</v>
      </c>
      <c r="AK38" s="65">
        <v>48.963134995933856</v>
      </c>
      <c r="AL38" s="65">
        <v>353.26081865004068</v>
      </c>
      <c r="AN38" s="67">
        <v>2</v>
      </c>
      <c r="AO38" s="69" t="s">
        <v>28</v>
      </c>
      <c r="AP38" s="65">
        <v>229.8284488344739</v>
      </c>
      <c r="AQ38" s="66">
        <v>0.12676166974648018</v>
      </c>
      <c r="AR38" s="65">
        <v>349.10656675397217</v>
      </c>
      <c r="AS38" s="458">
        <v>0</v>
      </c>
      <c r="AT38" s="65">
        <v>349.10656675397217</v>
      </c>
      <c r="AU38" s="82">
        <v>0.98995027699679172</v>
      </c>
      <c r="AV38" s="65">
        <v>345.59814245949372</v>
      </c>
      <c r="AW38" s="82">
        <v>0.91684606298554128</v>
      </c>
      <c r="AX38" s="65">
        <v>320.07698129077846</v>
      </c>
      <c r="AY38" s="82">
        <v>1.0701843285329444</v>
      </c>
      <c r="AZ38" s="65">
        <v>373.60837672804126</v>
      </c>
    </row>
    <row r="39" spans="10:52" x14ac:dyDescent="0.25">
      <c r="J39" s="67">
        <v>2</v>
      </c>
      <c r="K39" s="63" t="s">
        <v>29</v>
      </c>
      <c r="L39" s="65">
        <v>0</v>
      </c>
      <c r="M39" s="65">
        <v>0</v>
      </c>
      <c r="N39" s="65">
        <v>0</v>
      </c>
      <c r="O39" s="65">
        <v>0</v>
      </c>
      <c r="P39" s="65">
        <v>0</v>
      </c>
      <c r="Q39" s="65">
        <v>0</v>
      </c>
      <c r="R39" s="65">
        <v>0</v>
      </c>
      <c r="S39" s="65">
        <v>0</v>
      </c>
      <c r="T39" s="65">
        <v>0</v>
      </c>
      <c r="U39" s="65">
        <v>0</v>
      </c>
      <c r="V39" s="65">
        <v>0</v>
      </c>
      <c r="W39" s="65">
        <v>0</v>
      </c>
      <c r="Y39" s="67">
        <v>2</v>
      </c>
      <c r="Z39" s="63" t="s">
        <v>29</v>
      </c>
      <c r="AA39" s="65">
        <v>0</v>
      </c>
      <c r="AB39" s="65">
        <v>0</v>
      </c>
      <c r="AC39" s="65">
        <v>0</v>
      </c>
      <c r="AD39" s="65">
        <v>0</v>
      </c>
      <c r="AE39" s="65">
        <v>0</v>
      </c>
      <c r="AF39" s="65">
        <v>0</v>
      </c>
      <c r="AG39" s="65">
        <v>0</v>
      </c>
      <c r="AH39" s="65">
        <v>0</v>
      </c>
      <c r="AI39" s="65">
        <v>0</v>
      </c>
      <c r="AJ39" s="65">
        <v>0</v>
      </c>
      <c r="AK39" s="65">
        <v>0</v>
      </c>
      <c r="AL39" s="65">
        <v>0</v>
      </c>
      <c r="AN39" s="67">
        <v>2</v>
      </c>
      <c r="AO39" s="63" t="s">
        <v>29</v>
      </c>
      <c r="AP39" s="65">
        <v>0</v>
      </c>
      <c r="AQ39" s="66">
        <v>0</v>
      </c>
      <c r="AR39" s="65">
        <v>0</v>
      </c>
      <c r="AS39" s="458">
        <v>0</v>
      </c>
      <c r="AT39" s="65">
        <v>0</v>
      </c>
      <c r="AU39" s="82">
        <v>1</v>
      </c>
      <c r="AV39" s="65">
        <v>0</v>
      </c>
      <c r="AW39" s="82">
        <v>1</v>
      </c>
      <c r="AX39" s="65">
        <v>0</v>
      </c>
      <c r="AY39" s="82">
        <v>1</v>
      </c>
      <c r="AZ39" s="65">
        <v>0</v>
      </c>
    </row>
    <row r="40" spans="10:52" x14ac:dyDescent="0.25">
      <c r="J40" s="67">
        <v>2</v>
      </c>
      <c r="K40" s="69" t="s">
        <v>30</v>
      </c>
      <c r="L40" s="65">
        <v>0</v>
      </c>
      <c r="M40" s="65">
        <v>0</v>
      </c>
      <c r="N40" s="65">
        <v>0</v>
      </c>
      <c r="O40" s="65">
        <v>0</v>
      </c>
      <c r="P40" s="65">
        <v>0</v>
      </c>
      <c r="Q40" s="65">
        <v>0</v>
      </c>
      <c r="R40" s="65">
        <v>0</v>
      </c>
      <c r="S40" s="65">
        <v>0</v>
      </c>
      <c r="T40" s="65">
        <v>0</v>
      </c>
      <c r="U40" s="65">
        <v>0</v>
      </c>
      <c r="V40" s="65">
        <v>0</v>
      </c>
      <c r="W40" s="65">
        <v>0</v>
      </c>
      <c r="Y40" s="67">
        <v>2</v>
      </c>
      <c r="Z40" s="69" t="s">
        <v>30</v>
      </c>
      <c r="AA40" s="65">
        <v>0</v>
      </c>
      <c r="AB40" s="65">
        <v>0</v>
      </c>
      <c r="AC40" s="65">
        <v>0</v>
      </c>
      <c r="AD40" s="65">
        <v>0</v>
      </c>
      <c r="AE40" s="65">
        <v>0</v>
      </c>
      <c r="AF40" s="65">
        <v>0</v>
      </c>
      <c r="AG40" s="65">
        <v>0</v>
      </c>
      <c r="AH40" s="65">
        <v>0</v>
      </c>
      <c r="AI40" s="65">
        <v>0</v>
      </c>
      <c r="AJ40" s="65">
        <v>0</v>
      </c>
      <c r="AK40" s="65">
        <v>0</v>
      </c>
      <c r="AL40" s="65">
        <v>0</v>
      </c>
      <c r="AN40" s="67">
        <v>2</v>
      </c>
      <c r="AO40" s="69" t="s">
        <v>30</v>
      </c>
      <c r="AP40" s="65">
        <v>0</v>
      </c>
      <c r="AQ40" s="66">
        <v>0</v>
      </c>
      <c r="AR40" s="65">
        <v>0</v>
      </c>
      <c r="AS40" s="458">
        <v>0</v>
      </c>
      <c r="AT40" s="65">
        <v>0</v>
      </c>
      <c r="AU40" s="82">
        <v>1</v>
      </c>
      <c r="AV40" s="65">
        <v>0</v>
      </c>
      <c r="AW40" s="82">
        <v>1</v>
      </c>
      <c r="AX40" s="65">
        <v>0</v>
      </c>
      <c r="AY40" s="82">
        <v>1</v>
      </c>
      <c r="AZ40" s="65">
        <v>0</v>
      </c>
    </row>
    <row r="41" spans="10:52" x14ac:dyDescent="0.25">
      <c r="J41" s="67">
        <v>2</v>
      </c>
      <c r="K41" s="69" t="s">
        <v>31</v>
      </c>
      <c r="L41" s="65">
        <v>0</v>
      </c>
      <c r="M41" s="65">
        <v>0</v>
      </c>
      <c r="N41" s="65">
        <v>0</v>
      </c>
      <c r="O41" s="65">
        <v>0</v>
      </c>
      <c r="P41" s="65">
        <v>0</v>
      </c>
      <c r="Q41" s="65">
        <v>0</v>
      </c>
      <c r="R41" s="65">
        <v>0</v>
      </c>
      <c r="S41" s="65">
        <v>0</v>
      </c>
      <c r="T41" s="65">
        <v>0</v>
      </c>
      <c r="U41" s="65">
        <v>0</v>
      </c>
      <c r="V41" s="65">
        <v>0</v>
      </c>
      <c r="W41" s="65">
        <v>0</v>
      </c>
      <c r="Y41" s="67">
        <v>2</v>
      </c>
      <c r="Z41" s="69" t="s">
        <v>31</v>
      </c>
      <c r="AA41" s="65">
        <v>0</v>
      </c>
      <c r="AB41" s="65">
        <v>0</v>
      </c>
      <c r="AC41" s="65">
        <v>0</v>
      </c>
      <c r="AD41" s="65">
        <v>0</v>
      </c>
      <c r="AE41" s="65">
        <v>0</v>
      </c>
      <c r="AF41" s="65">
        <v>0</v>
      </c>
      <c r="AG41" s="65">
        <v>0</v>
      </c>
      <c r="AH41" s="65">
        <v>0</v>
      </c>
      <c r="AI41" s="65">
        <v>0</v>
      </c>
      <c r="AJ41" s="65">
        <v>0</v>
      </c>
      <c r="AK41" s="65">
        <v>0</v>
      </c>
      <c r="AL41" s="65">
        <v>0</v>
      </c>
      <c r="AN41" s="67">
        <v>2</v>
      </c>
      <c r="AO41" s="69" t="s">
        <v>31</v>
      </c>
      <c r="AP41" s="65">
        <v>0</v>
      </c>
      <c r="AQ41" s="66">
        <v>0</v>
      </c>
      <c r="AR41" s="65">
        <v>0</v>
      </c>
      <c r="AS41" s="458">
        <v>0</v>
      </c>
      <c r="AT41" s="65">
        <v>0</v>
      </c>
      <c r="AU41" s="82">
        <v>1</v>
      </c>
      <c r="AV41" s="65">
        <v>0</v>
      </c>
      <c r="AW41" s="82">
        <v>1</v>
      </c>
      <c r="AX41" s="65">
        <v>0</v>
      </c>
      <c r="AY41" s="82">
        <v>1</v>
      </c>
      <c r="AZ41" s="65">
        <v>0</v>
      </c>
    </row>
    <row r="42" spans="10:52" ht="15.75" thickBot="1" x14ac:dyDescent="0.3">
      <c r="J42" s="70">
        <v>2</v>
      </c>
      <c r="K42" s="71" t="s">
        <v>32</v>
      </c>
      <c r="L42" s="73">
        <v>0</v>
      </c>
      <c r="M42" s="73">
        <v>0</v>
      </c>
      <c r="N42" s="73">
        <v>0</v>
      </c>
      <c r="O42" s="73">
        <v>0</v>
      </c>
      <c r="P42" s="73">
        <v>0</v>
      </c>
      <c r="Q42" s="73">
        <v>0</v>
      </c>
      <c r="R42" s="73">
        <v>0</v>
      </c>
      <c r="S42" s="73">
        <v>0</v>
      </c>
      <c r="T42" s="73">
        <v>0</v>
      </c>
      <c r="U42" s="73">
        <v>0</v>
      </c>
      <c r="V42" s="73">
        <v>0</v>
      </c>
      <c r="W42" s="73">
        <v>0</v>
      </c>
      <c r="Y42" s="70">
        <v>2</v>
      </c>
      <c r="Z42" s="71" t="s">
        <v>32</v>
      </c>
      <c r="AA42" s="73">
        <v>0</v>
      </c>
      <c r="AB42" s="73">
        <v>0</v>
      </c>
      <c r="AC42" s="73">
        <v>0</v>
      </c>
      <c r="AD42" s="73">
        <v>0</v>
      </c>
      <c r="AE42" s="73">
        <v>0</v>
      </c>
      <c r="AF42" s="73">
        <v>0</v>
      </c>
      <c r="AG42" s="73">
        <v>0</v>
      </c>
      <c r="AH42" s="73">
        <v>0</v>
      </c>
      <c r="AI42" s="73">
        <v>0</v>
      </c>
      <c r="AJ42" s="73">
        <v>0</v>
      </c>
      <c r="AK42" s="73">
        <v>0</v>
      </c>
      <c r="AL42" s="73">
        <v>0</v>
      </c>
      <c r="AN42" s="207">
        <v>2</v>
      </c>
      <c r="AO42" s="208" t="s">
        <v>32</v>
      </c>
      <c r="AP42" s="209">
        <v>0</v>
      </c>
      <c r="AQ42" s="210">
        <v>0</v>
      </c>
      <c r="AR42" s="209">
        <v>0</v>
      </c>
      <c r="AS42" s="459">
        <v>0</v>
      </c>
      <c r="AT42" s="209">
        <v>0</v>
      </c>
      <c r="AU42" s="211">
        <v>1</v>
      </c>
      <c r="AV42" s="209">
        <v>0</v>
      </c>
      <c r="AW42" s="211">
        <v>1</v>
      </c>
      <c r="AX42" s="209">
        <v>0</v>
      </c>
      <c r="AY42" s="211">
        <v>1</v>
      </c>
      <c r="AZ42" s="209">
        <v>0</v>
      </c>
    </row>
    <row r="43" spans="10:52" ht="15.75" thickTop="1" x14ac:dyDescent="0.25">
      <c r="J43" s="212" t="s">
        <v>87</v>
      </c>
      <c r="K43" s="213" t="s">
        <v>87</v>
      </c>
      <c r="L43" s="65">
        <v>3.6970970345304277</v>
      </c>
      <c r="M43" s="65">
        <v>2.8434483704011666</v>
      </c>
      <c r="N43" s="65">
        <v>6.5405454049315939</v>
      </c>
      <c r="O43" s="65">
        <v>2.9363447859814844</v>
      </c>
      <c r="P43" s="65">
        <v>0.17401975317553825</v>
      </c>
      <c r="Q43" s="65">
        <v>3.1103645391570227</v>
      </c>
      <c r="R43" s="65">
        <v>8.8180886435832075</v>
      </c>
      <c r="S43" s="65">
        <v>1.9264954819015905</v>
      </c>
      <c r="T43" s="65">
        <v>10.744584125484797</v>
      </c>
      <c r="U43" s="65">
        <v>5.1080029050170621</v>
      </c>
      <c r="V43" s="65">
        <v>1.645403740035722</v>
      </c>
      <c r="W43" s="65">
        <v>6.7534066450527845</v>
      </c>
      <c r="Y43" s="212" t="s">
        <v>87</v>
      </c>
      <c r="Z43" s="213" t="s">
        <v>87</v>
      </c>
      <c r="AA43" s="65">
        <v>4.4938676150640635</v>
      </c>
      <c r="AB43" s="65">
        <v>3.1335378066711095</v>
      </c>
      <c r="AC43" s="65">
        <v>7.6274054217351726</v>
      </c>
      <c r="AD43" s="65">
        <v>2.6950263800614525</v>
      </c>
      <c r="AE43" s="65">
        <v>0.26587895006709639</v>
      </c>
      <c r="AF43" s="65">
        <v>2.9609053301285488</v>
      </c>
      <c r="AG43" s="65">
        <v>11.715961542318562</v>
      </c>
      <c r="AH43" s="65">
        <v>2.2927413232212888</v>
      </c>
      <c r="AI43" s="65">
        <v>14.008702865539851</v>
      </c>
      <c r="AJ43" s="65">
        <v>6.4556105531845143</v>
      </c>
      <c r="AK43" s="65">
        <v>1.8912265960062995</v>
      </c>
      <c r="AL43" s="65">
        <v>8.3468371491908133</v>
      </c>
    </row>
    <row r="44" spans="10:52" ht="15.75" x14ac:dyDescent="0.25">
      <c r="J44" s="212" t="s">
        <v>88</v>
      </c>
      <c r="K44" s="213" t="s">
        <v>88</v>
      </c>
      <c r="L44" s="65">
        <v>8.1576649195734685</v>
      </c>
      <c r="M44" s="65">
        <v>2.3115406127826343</v>
      </c>
      <c r="N44" s="65">
        <v>10.469205532356103</v>
      </c>
      <c r="O44" s="65">
        <v>5.881074432848485</v>
      </c>
      <c r="P44" s="65">
        <v>0</v>
      </c>
      <c r="Q44" s="65">
        <v>5.881074432848485</v>
      </c>
      <c r="R44" s="65">
        <v>9.4359882993762643</v>
      </c>
      <c r="S44" s="65">
        <v>2.6587141535992048E-2</v>
      </c>
      <c r="T44" s="65">
        <v>9.4625754409122571</v>
      </c>
      <c r="U44" s="65">
        <v>7.8454297697272786</v>
      </c>
      <c r="V44" s="65">
        <v>0.71602119555736465</v>
      </c>
      <c r="W44" s="65">
        <v>8.561450965284644</v>
      </c>
      <c r="Y44" s="212" t="s">
        <v>88</v>
      </c>
      <c r="Z44" s="213" t="s">
        <v>88</v>
      </c>
      <c r="AA44" s="65">
        <v>0.70763761284652871</v>
      </c>
      <c r="AB44" s="65">
        <v>4.8631757280686507</v>
      </c>
      <c r="AC44" s="65">
        <v>5.5708133409151799</v>
      </c>
      <c r="AD44" s="65">
        <v>4.0104810223222414</v>
      </c>
      <c r="AE44" s="65">
        <v>4.2443329294112946</v>
      </c>
      <c r="AF44" s="65">
        <v>8.254813951733535</v>
      </c>
      <c r="AG44" s="65">
        <v>14.384452306716474</v>
      </c>
      <c r="AH44" s="65">
        <v>1.1310839363897345</v>
      </c>
      <c r="AI44" s="65">
        <v>15.515536243106208</v>
      </c>
      <c r="AJ44" s="65">
        <v>6.8327057254604755</v>
      </c>
      <c r="AK44" s="65">
        <v>3.3275867381633231</v>
      </c>
      <c r="AL44" s="65">
        <v>10.160292463623799</v>
      </c>
      <c r="AN44" s="51" t="s">
        <v>312</v>
      </c>
    </row>
    <row r="45" spans="10:52" x14ac:dyDescent="0.25">
      <c r="J45" s="74" t="s">
        <v>33</v>
      </c>
      <c r="K45" s="75" t="s">
        <v>33</v>
      </c>
      <c r="L45" s="209">
        <v>4.6471450408899031</v>
      </c>
      <c r="M45" s="209">
        <v>2.7301583325144887</v>
      </c>
      <c r="N45" s="209">
        <v>7.3773033734043914</v>
      </c>
      <c r="O45" s="209">
        <v>3.6146320873303348</v>
      </c>
      <c r="P45" s="209">
        <v>0.13393614519868682</v>
      </c>
      <c r="Q45" s="209">
        <v>3.7485682325290215</v>
      </c>
      <c r="R45" s="209">
        <v>8.9705188955153687</v>
      </c>
      <c r="S45" s="209">
        <v>1.457805292070939</v>
      </c>
      <c r="T45" s="209">
        <v>10.428324187586307</v>
      </c>
      <c r="U45" s="209">
        <v>5.7377539744436978</v>
      </c>
      <c r="V45" s="209">
        <v>1.4315972421026157</v>
      </c>
      <c r="W45" s="209">
        <v>7.169351216546314</v>
      </c>
      <c r="Y45" s="74" t="s">
        <v>33</v>
      </c>
      <c r="Z45" s="75" t="s">
        <v>33</v>
      </c>
      <c r="AA45" s="209">
        <v>3.675144986814761</v>
      </c>
      <c r="AB45" s="209">
        <v>3.5075493442947798</v>
      </c>
      <c r="AC45" s="209">
        <v>7.1826943311095413</v>
      </c>
      <c r="AD45" s="209">
        <v>2.9915198939522787</v>
      </c>
      <c r="AE45" s="209">
        <v>1.16259234655595</v>
      </c>
      <c r="AF45" s="209">
        <v>4.1541122405082289</v>
      </c>
      <c r="AG45" s="209">
        <v>12.369943503338122</v>
      </c>
      <c r="AH45" s="209">
        <v>2.0080474483131754</v>
      </c>
      <c r="AI45" s="209">
        <v>14.377990951651299</v>
      </c>
      <c r="AJ45" s="209">
        <v>6.5419349436486041</v>
      </c>
      <c r="AK45" s="209">
        <v>2.2200372593999966</v>
      </c>
      <c r="AL45" s="209">
        <v>8.7619722030486002</v>
      </c>
    </row>
  </sheetData>
  <pageMargins left="0.7" right="0.7" top="0.75" bottom="0.75" header="0.3" footer="0.3"/>
  <pageSetup scale="50" orientation="landscape" r:id="rId1"/>
  <headerFooter>
    <oddHeader>&amp;LState of Nebraska&amp;RDraft and Confidential</oddHeader>
    <oddFooter>&amp;L&amp;F | &amp;A&amp;R&amp;G</oddFooter>
  </headerFooter>
  <colBreaks count="3" manualBreakCount="3">
    <brk id="8" max="1048575" man="1"/>
    <brk id="23" max="1048575" man="1"/>
    <brk id="38"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46BCFC8BEE9F164099E99F62FD0393EA" ma:contentTypeVersion="7" ma:contentTypeDescription="" ma:contentTypeScope="" ma:versionID="822663c458517212387c968bd52ed3d6">
  <xsd:schema xmlns:xsd="http://www.w3.org/2001/XMLSchema" xmlns:xs="http://www.w3.org/2001/XMLSchema" xmlns:p="http://schemas.microsoft.com/office/2006/metadata/properties" xmlns:ns2="bc904590-817d-4546-93c9-e39b499093cd" xmlns:ns3="32249c65-da49-47e9-984a-f0159a6f027c" targetNamespace="http://schemas.microsoft.com/office/2006/metadata/properties" ma:root="true" ma:fieldsID="fc7f8355ee43bf98590ffc90917fe437" ns2:_="" ns3:_="">
    <xsd:import namespace="bc904590-817d-4546-93c9-e39b499093cd"/>
    <xsd:import namespace="32249c65-da49-47e9-984a-f0159a6f027c"/>
    <xsd:element name="properties">
      <xsd:complexType>
        <xsd:sequence>
          <xsd:element name="documentManagement">
            <xsd:complexType>
              <xsd:all>
                <xsd:element ref="ns3:SharedWithUser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04590-817d-4546-93c9-e39b499093cd" elementFormDefault="qualified">
    <xsd:import namespace="http://schemas.microsoft.com/office/2006/documentManagement/types"/>
    <xsd:import namespace="http://schemas.microsoft.com/office/infopath/2007/PartnerControls"/>
    <xsd:element name="Category" ma:index="10" nillable="true" ma:displayName="Category" ma:default="Refugee Health Promotion FY26" ma:format="Dropdown" ma:internalName="Category">
      <xsd:simpleType>
        <xsd:union memberTypes="dms:Text">
          <xsd:simpleType>
            <xsd:restriction base="dms:Choice">
              <xsd:enumeration value="Landing Page"/>
              <xsd:enumeration value="Grants Page"/>
              <xsd:enumeration value="Ongoing Grants"/>
              <xsd:enumeration value="RFA 5356 DD"/>
              <xsd:enumeration value="RFA 5486 SOAR"/>
              <xsd:enumeration value="RFA 4461 CFS DV &amp; SA"/>
              <xsd:enumeration value="RFA 5626 Food Security"/>
              <xsd:enumeration value="RFA 5622 Food Bank"/>
              <xsd:enumeration value="RFA 5699 Clearinghouse"/>
              <xsd:enumeration value="RFA 3934 SNAP"/>
              <xsd:enumeration value="RFA 5669 PHHS Block Grants"/>
              <xsd:enumeration value="RFA 4693 Stem Cell"/>
              <xsd:enumeration value="RFI 5329 MLTC A&amp;D Networks"/>
              <xsd:enumeration value="Contracts Page"/>
              <xsd:enumeration value="Ongoing Contracts"/>
              <xsd:enumeration value="RFQ iServe"/>
              <xsd:enumeration value="RFQ 5515 Tiered Foster Care"/>
              <xsd:enumeration value="RFQ Interpreters"/>
              <xsd:enumeration value="RFP MCO"/>
              <xsd:enumeration value="Funding Announcement - Lifespan"/>
              <xsd:enumeration value="Other"/>
              <xsd:enumeration value="RFQ NHAP"/>
              <xsd:enumeration value="AccessNe"/>
              <xsd:enumeration value="Serve Nebraska"/>
              <xsd:enumeration value="Vaccines for Children"/>
              <xsd:enumeration value="5553 Transitional Living Housing"/>
              <xsd:enumeration value="6124 NCDD HCBS"/>
              <xsd:enumeration value="6129 Employment Focus"/>
              <xsd:enumeration value="6137 NCDD Opportunity"/>
              <xsd:enumeration value="5965 SNAP E&amp;T"/>
              <xsd:enumeration value="6327 NDCC Opportunity"/>
              <xsd:enumeration value="6038 NDCC home and community"/>
              <xsd:enumeration value="NHAP 2024"/>
              <xsd:enumeration value="SOAR 2024"/>
              <xsd:enumeration value="6418 Adolescent Reproductive Health"/>
              <xsd:enumeration value="6413 Title V MCH"/>
              <xsd:enumeration value="Stem Cell 2024"/>
              <xsd:enumeration value="6485 TANF"/>
              <xsd:enumeration value="6594 NHAP"/>
              <xsd:enumeration value="6628 Opportunity Award"/>
              <xsd:enumeration value="6640 Targeted Disparities"/>
              <xsd:enumeration value="Refugee Health Promotion FY26"/>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bc904590-817d-4546-93c9-e39b499093cd" xsi:nil="true"/>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D13CD45D-5528-4EEC-9CF2-7FBB9C2EA726}"/>
</file>

<file path=customXml/itemProps2.xml><?xml version="1.0" encoding="utf-8"?>
<ds:datastoreItem xmlns:ds="http://schemas.openxmlformats.org/officeDocument/2006/customXml" ds:itemID="{98C67D28-775D-46E1-AB23-32ECD23C05DB}"/>
</file>

<file path=customXml/itemProps3.xml><?xml version="1.0" encoding="utf-8"?>
<ds:datastoreItem xmlns:ds="http://schemas.openxmlformats.org/officeDocument/2006/customXml" ds:itemID="{35CEBBAD-A12F-4296-8017-2988E100DC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1a. Rate Summary - HH</vt:lpstr>
      <vt:lpstr>1b. Rate Summary - HHA</vt:lpstr>
      <vt:lpstr>2. Trend</vt:lpstr>
      <vt:lpstr>3. Plan Rates</vt:lpstr>
      <vt:lpstr>4. Risk Score Budget Neutrality</vt:lpstr>
      <vt:lpstr>5. FMAP Breakout</vt:lpstr>
      <vt:lpstr>6. (b)(3) Summary</vt:lpstr>
      <vt:lpstr>7. HIPP Rate Exhibit</vt:lpstr>
      <vt:lpstr>8. High Cost Drug Pool</vt:lpstr>
      <vt:lpstr>9. High Cost Drug Risk Corridor</vt:lpstr>
      <vt:lpstr>10. Historical Admin Experience</vt:lpstr>
      <vt:lpstr>'10. Historical Admin Experience'!Print_Area</vt:lpstr>
      <vt:lpstr>'1a. Rate Summary - HH'!Print_Area</vt:lpstr>
      <vt:lpstr>'1b. Rate Summary - HHA'!Print_Area</vt:lpstr>
      <vt:lpstr>'2. Trend'!Print_Area</vt:lpstr>
      <vt:lpstr>'3. Plan Rates'!Print_Area</vt:lpstr>
      <vt:lpstr>'4. Risk Score Budget Neutrality'!Print_Area</vt:lpstr>
      <vt:lpstr>'5. FMAP Breakout'!Print_Area</vt:lpstr>
      <vt:lpstr>'6. (b)(3) Summary'!Print_Area</vt:lpstr>
      <vt:lpstr>'7. HIPP Rate Exhibit'!Print_Area</vt:lpstr>
      <vt:lpstr>'10. Historical Admin Experience'!Print_Titles</vt:lpstr>
      <vt:lpstr>'1a. Rate Summary - HH'!Print_Titles</vt:lpstr>
      <vt:lpstr>'9. High Cost Drug Risk Corridor'!Print_Titles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 Dickerson</dc:creator>
  <cp:lastModifiedBy>Greg Walklin</cp:lastModifiedBy>
  <cp:lastPrinted>2021-11-04T07:38:52Z</cp:lastPrinted>
  <dcterms:created xsi:type="dcterms:W3CDTF">2018-10-26T21:16:23Z</dcterms:created>
  <dcterms:modified xsi:type="dcterms:W3CDTF">2022-05-16T16:49:42Z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0x010100BAD75EA75CD83B45A34259F0B184D0270046BCFC8BEE9F164099E99F62FD0393EA</vt:lpwstr>
  </property>
  <property fmtid="{D5CDD505-2E9C-101B-9397-08002B2CF9AE}" pid="4" name="Order">
    <vt:r8>46200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ComplianceAssetId">
    <vt:lpwstr/>
  </property>
</Properties>
</file>